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 ContentType="image/tiff"/>
  <Default Extension="tiff" ContentType="image/tif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Rtserver\300g\17_673_ROZANIC_IZVEDBENI PROJEKT\08_Troškovnik\H - TROŠKOVNIK\20171714\"/>
    </mc:Choice>
  </mc:AlternateContent>
  <bookViews>
    <workbookView xWindow="9585" yWindow="-15" windowWidth="9600" windowHeight="14790" tabRatio="966" activeTab="12"/>
  </bookViews>
  <sheets>
    <sheet name="NASLOV" sheetId="33" r:id="rId1"/>
    <sheet name="SADRZAJ" sheetId="2" r:id="rId2"/>
    <sheet name="UVJETI GR+OBR" sheetId="49" r:id="rId3"/>
    <sheet name="A GRAĐEVINSKI" sheetId="4" r:id="rId4"/>
    <sheet name="1_RUŠENJE" sheetId="5" r:id="rId5"/>
    <sheet name="2_ZEMLJANI" sheetId="35" r:id="rId6"/>
    <sheet name="3_AB RADOVI" sheetId="27" r:id="rId7"/>
    <sheet name="4_ČELIK" sheetId="51" r:id="rId8"/>
    <sheet name="5_DRVO" sheetId="53" r:id="rId9"/>
    <sheet name="6_ZIDARSKI" sheetId="58" r:id="rId10"/>
    <sheet name="7_IZOLATERSKI" sheetId="59" r:id="rId11"/>
    <sheet name="A_GRADJ REKAP" sheetId="10" r:id="rId12"/>
    <sheet name="B_ZANATSKI" sheetId="11" r:id="rId13"/>
    <sheet name="8_GIPS" sheetId="60" r:id="rId14"/>
    <sheet name="9_KROVOVI" sheetId="13" r:id="rId15"/>
    <sheet name="9A_ LIMARSKI" sheetId="69" r:id="rId16"/>
    <sheet name="10_MONTAZNI" sheetId="65" r:id="rId17"/>
    <sheet name="11_STOLARSKI" sheetId="63" r:id="rId18"/>
    <sheet name="12_BRAVARSKI" sheetId="64" r:id="rId19"/>
    <sheet name="12_BRAVARSKI ATERNATIVA" sheetId="66" r:id="rId20"/>
    <sheet name="13_BETONSKE PODLOGE" sheetId="18" r:id="rId21"/>
    <sheet name="14_DIZALA" sheetId="55" r:id="rId22"/>
    <sheet name="15_LICILACKI" sheetId="21" r:id="rId23"/>
    <sheet name="16_SANITAR" sheetId="57" r:id="rId24"/>
    <sheet name="17_BAZEN" sheetId="62" r:id="rId25"/>
    <sheet name="B_ZANATSKI REKAP" sheetId="23" r:id="rId26"/>
  </sheets>
  <externalReferences>
    <externalReference r:id="rId27"/>
  </externalReferences>
  <definedNames>
    <definedName name="A">#REF!</definedName>
    <definedName name="AAAAAAAAA">#REF!</definedName>
    <definedName name="AAAAAAAAAA">#REF!</definedName>
    <definedName name="AAAAAAAAAAAAAAAAAAAAA">#REF!</definedName>
    <definedName name="AAAAAAAAAAAAAAAAAAAAAAAAAAAA">#REF!</definedName>
    <definedName name="AADASDASDASDAD">#REF!</definedName>
    <definedName name="AD">#REF!</definedName>
    <definedName name="ADADAD">#REF!</definedName>
    <definedName name="AS">#REF!</definedName>
    <definedName name="ASD">#REF!</definedName>
    <definedName name="ASDAAAAAAAAAAAAAA">#REF!</definedName>
    <definedName name="ASDAD">#REF!</definedName>
    <definedName name="ASDADADA">#REF!</definedName>
    <definedName name="ASDADASDAD">#REF!</definedName>
    <definedName name="ASDADASDASDASDADASDASD">#REF!</definedName>
    <definedName name="ASDASD">#REF!</definedName>
    <definedName name="ASDASDA">#REF!</definedName>
    <definedName name="ASDASDASD">#REF!</definedName>
    <definedName name="ASDASDASDASDAD">#REF!</definedName>
    <definedName name="ASDDASDASDADASDASDASD">#REF!</definedName>
    <definedName name="ASDDDDDDDDDDDDDDDDDDDDDDDDDDDDDD">#REF!</definedName>
    <definedName name="ASDDDDDDDDDDDDDDDDDDDDDDDDDDDDDDDD">#REF!</definedName>
    <definedName name="b" localSheetId="16">#REF!</definedName>
    <definedName name="b" localSheetId="19">#REF!</definedName>
    <definedName name="b" localSheetId="21">#REF!</definedName>
    <definedName name="b" localSheetId="23">#REF!</definedName>
    <definedName name="b" localSheetId="24">#REF!</definedName>
    <definedName name="b" localSheetId="5">#REF!</definedName>
    <definedName name="b" localSheetId="7">#REF!</definedName>
    <definedName name="b" localSheetId="8">#REF!</definedName>
    <definedName name="b" localSheetId="10">#REF!</definedName>
    <definedName name="b" localSheetId="13">#REF!</definedName>
    <definedName name="b">#REF!</definedName>
    <definedName name="BETONSKI_I_ARM.BETONSKI_RADOVI" localSheetId="16">#REF!</definedName>
    <definedName name="BETONSKI_I_ARM.BETONSKI_RADOVI" localSheetId="19">#REF!</definedName>
    <definedName name="BETONSKI_I_ARM.BETONSKI_RADOVI" localSheetId="24">#REF!</definedName>
    <definedName name="BETONSKI_I_ARM.BETONSKI_RADOVI" localSheetId="5">#REF!</definedName>
    <definedName name="BETONSKI_I_ARM.BETONSKI_RADOVI" localSheetId="7">#REF!</definedName>
    <definedName name="BETONSKI_I_ARM.BETONSKI_RADOVI" localSheetId="8">#REF!</definedName>
    <definedName name="BETONSKI_I_ARM.BETONSKI_RADOVI" localSheetId="2">#REF!</definedName>
    <definedName name="BETONSKI_I_ARM.BETONSKI_RADOVI">#REF!</definedName>
    <definedName name="BRAVARIJA_SKLONIŠTA" localSheetId="16">#REF!</definedName>
    <definedName name="BRAVARIJA_SKLONIŠTA" localSheetId="19">#REF!</definedName>
    <definedName name="BRAVARIJA_SKLONIŠTA" localSheetId="24">#REF!</definedName>
    <definedName name="BRAVARIJA_SKLONIŠTA" localSheetId="5">#REF!</definedName>
    <definedName name="BRAVARIJA_SKLONIŠTA" localSheetId="7">#REF!</definedName>
    <definedName name="BRAVARIJA_SKLONIŠTA" localSheetId="8">#REF!</definedName>
    <definedName name="BRAVARIJA_SKLONIŠTA" localSheetId="2">#REF!</definedName>
    <definedName name="BRAVARIJA_SKLONIŠTA">#REF!</definedName>
    <definedName name="cijenik">[1]List1!$1:$1048576</definedName>
    <definedName name="CRNA_BRAVARIJA" localSheetId="19">#REF!</definedName>
    <definedName name="CRNA_BRAVARIJA" localSheetId="21">#REF!</definedName>
    <definedName name="CRNA_BRAVARIJA" localSheetId="23">#REF!</definedName>
    <definedName name="CRNA_BRAVARIJA" localSheetId="24">#REF!</definedName>
    <definedName name="CRNA_BRAVARIJA" localSheetId="5">#REF!</definedName>
    <definedName name="CRNA_BRAVARIJA" localSheetId="7">#REF!</definedName>
    <definedName name="CRNA_BRAVARIJA" localSheetId="8">#REF!</definedName>
    <definedName name="CRNA_BRAVARIJA" localSheetId="10">#REF!</definedName>
    <definedName name="CRNA_BRAVARIJA" localSheetId="13">#REF!</definedName>
    <definedName name="CRNA_BRAVARIJA" localSheetId="2">#REF!</definedName>
    <definedName name="CRNA_BRAVARIJA">#REF!</definedName>
    <definedName name="č" localSheetId="19">#REF!</definedName>
    <definedName name="č" localSheetId="24">#REF!</definedName>
    <definedName name="č" localSheetId="5">#REF!</definedName>
    <definedName name="č" localSheetId="7">#REF!</definedName>
    <definedName name="č" localSheetId="8">#REF!</definedName>
    <definedName name="č">#REF!</definedName>
    <definedName name="ČELIČNA_KONSTRUKCIJA" localSheetId="19">#REF!</definedName>
    <definedName name="ČELIČNA_KONSTRUKCIJA" localSheetId="24">#REF!</definedName>
    <definedName name="ČELIČNA_KONSTRUKCIJA" localSheetId="5">#REF!</definedName>
    <definedName name="ČELIČNA_KONSTRUKCIJA" localSheetId="7">#REF!</definedName>
    <definedName name="ČELIČNA_KONSTRUKCIJA" localSheetId="8">#REF!</definedName>
    <definedName name="ČELIČNA_KONSTRUKCIJA" localSheetId="2">#REF!</definedName>
    <definedName name="ČELIČNA_KONSTRUKCIJA">#REF!</definedName>
    <definedName name="DIMNJACI" localSheetId="19">#REF!</definedName>
    <definedName name="DIMNJACI" localSheetId="24">#REF!</definedName>
    <definedName name="DIMNJACI" localSheetId="5">#REF!</definedName>
    <definedName name="DIMNJACI" localSheetId="7">#REF!</definedName>
    <definedName name="DIMNJACI" localSheetId="8">#REF!</definedName>
    <definedName name="DIMNJACI" localSheetId="2">#REF!</definedName>
    <definedName name="DIMNJACI">#REF!</definedName>
    <definedName name="DIZALA" localSheetId="19">#REF!</definedName>
    <definedName name="DIZALA" localSheetId="24">#REF!</definedName>
    <definedName name="DIZALA" localSheetId="5">#REF!</definedName>
    <definedName name="DIZALA" localSheetId="7">#REF!</definedName>
    <definedName name="DIZALA" localSheetId="8">#REF!</definedName>
    <definedName name="DIZALA" localSheetId="2">#REF!</definedName>
    <definedName name="DIZALA">#REF!</definedName>
    <definedName name="E" localSheetId="19">#REF!</definedName>
    <definedName name="E" localSheetId="24">#REF!</definedName>
    <definedName name="E" localSheetId="5">#REF!</definedName>
    <definedName name="E" localSheetId="7">#REF!</definedName>
    <definedName name="E" localSheetId="8">#REF!</definedName>
    <definedName name="E" localSheetId="2">#REF!</definedName>
    <definedName name="E">#REF!</definedName>
    <definedName name="f" localSheetId="19">#REF!</definedName>
    <definedName name="f" localSheetId="7">#REF!</definedName>
    <definedName name="f" localSheetId="8">#REF!</definedName>
    <definedName name="f">#REF!</definedName>
    <definedName name="FASADERSKI_RADOVI" localSheetId="19">#REF!</definedName>
    <definedName name="FASADERSKI_RADOVI" localSheetId="24">#REF!</definedName>
    <definedName name="FASADERSKI_RADOVI" localSheetId="5">#REF!</definedName>
    <definedName name="FASADERSKI_RADOVI" localSheetId="7">#REF!</definedName>
    <definedName name="FASADERSKI_RADOVI" localSheetId="8">#REF!</definedName>
    <definedName name="FASADERSKI_RADOVI" localSheetId="2">#REF!</definedName>
    <definedName name="FASADERSKI_RADOVI">#REF!</definedName>
    <definedName name="INOX_BRAVARIJA" localSheetId="19">#REF!</definedName>
    <definedName name="INOX_BRAVARIJA" localSheetId="24">#REF!</definedName>
    <definedName name="INOX_BRAVARIJA" localSheetId="5">#REF!</definedName>
    <definedName name="INOX_BRAVARIJA" localSheetId="7">#REF!</definedName>
    <definedName name="INOX_BRAVARIJA" localSheetId="8">#REF!</definedName>
    <definedName name="INOX_BRAVARIJA" localSheetId="2">#REF!</definedName>
    <definedName name="INOX_BRAVARIJA">#REF!</definedName>
    <definedName name="IZOLACIJE" localSheetId="19">#REF!</definedName>
    <definedName name="IZOLACIJE" localSheetId="24">#REF!</definedName>
    <definedName name="IZOLACIJE" localSheetId="5">#REF!</definedName>
    <definedName name="IZOLACIJE" localSheetId="7">#REF!</definedName>
    <definedName name="IZOLACIJE" localSheetId="8">#REF!</definedName>
    <definedName name="IZOLACIJE" localSheetId="2">#REF!</definedName>
    <definedName name="IZOLACIJE">#REF!</definedName>
    <definedName name="IZOLATERSKI_RADOVI" localSheetId="19">#REF!</definedName>
    <definedName name="IZOLATERSKI_RADOVI" localSheetId="24">#REF!</definedName>
    <definedName name="IZOLATERSKI_RADOVI" localSheetId="5">#REF!</definedName>
    <definedName name="IZOLATERSKI_RADOVI" localSheetId="7">#REF!</definedName>
    <definedName name="IZOLATERSKI_RADOVI" localSheetId="8">#REF!</definedName>
    <definedName name="IZOLATERSKI_RADOVI" localSheetId="2">#REF!</definedName>
    <definedName name="IZOLATERSKI_RADOVI">#REF!</definedName>
    <definedName name="KAMENARSKI_RADOVI" localSheetId="19">#REF!</definedName>
    <definedName name="KAMENARSKI_RADOVI" localSheetId="24">#REF!</definedName>
    <definedName name="KAMENARSKI_RADOVI" localSheetId="5">#REF!</definedName>
    <definedName name="KAMENARSKI_RADOVI" localSheetId="7">#REF!</definedName>
    <definedName name="KAMENARSKI_RADOVI" localSheetId="8">#REF!</definedName>
    <definedName name="KAMENARSKI_RADOVI" localSheetId="2">#REF!</definedName>
    <definedName name="KAMENARSKI_RADOVI">#REF!</definedName>
    <definedName name="KERAMIČARSKI_I_KAMENARSKI_RADOVI" localSheetId="19">#REF!</definedName>
    <definedName name="KERAMIČARSKI_I_KAMENARSKI_RADOVI" localSheetId="24">#REF!</definedName>
    <definedName name="KERAMIČARSKI_I_KAMENARSKI_RADOVI" localSheetId="5">#REF!</definedName>
    <definedName name="KERAMIČARSKI_I_KAMENARSKI_RADOVI" localSheetId="7">#REF!</definedName>
    <definedName name="KERAMIČARSKI_I_KAMENARSKI_RADOVI" localSheetId="8">#REF!</definedName>
    <definedName name="KERAMIČARSKI_I_KAMENARSKI_RADOVI" localSheetId="2">#REF!</definedName>
    <definedName name="KERAMIČARSKI_I_KAMENARSKI_RADOVI">#REF!</definedName>
    <definedName name="KERAMIČARSKI_RADOVI" localSheetId="19">#REF!</definedName>
    <definedName name="KERAMIČARSKI_RADOVI" localSheetId="24">#REF!</definedName>
    <definedName name="KERAMIČARSKI_RADOVI" localSheetId="5">#REF!</definedName>
    <definedName name="KERAMIČARSKI_RADOVI" localSheetId="7">#REF!</definedName>
    <definedName name="KERAMIČARSKI_RADOVI" localSheetId="8">#REF!</definedName>
    <definedName name="KERAMIČARSKI_RADOVI" localSheetId="2">#REF!</definedName>
    <definedName name="KERAMIČARSKI_RADOVI">#REF!</definedName>
    <definedName name="KROVOPOKRIVAČKI_RADOVI" localSheetId="19">#REF!</definedName>
    <definedName name="KROVOPOKRIVAČKI_RADOVI" localSheetId="24">#REF!</definedName>
    <definedName name="KROVOPOKRIVAČKI_RADOVI" localSheetId="5">#REF!</definedName>
    <definedName name="KROVOPOKRIVAČKI_RADOVI" localSheetId="7">#REF!</definedName>
    <definedName name="KROVOPOKRIVAČKI_RADOVI" localSheetId="8">#REF!</definedName>
    <definedName name="KROVOPOKRIVAČKI_RADOVI" localSheetId="2">#REF!</definedName>
    <definedName name="KROVOPOKRIVAČKI_RADOVI">#REF!</definedName>
    <definedName name="LIMARSKI_RADOVI" localSheetId="19">#REF!</definedName>
    <definedName name="LIMARSKI_RADOVI" localSheetId="24">#REF!</definedName>
    <definedName name="LIMARSKI_RADOVI" localSheetId="5">#REF!</definedName>
    <definedName name="LIMARSKI_RADOVI" localSheetId="7">#REF!</definedName>
    <definedName name="LIMARSKI_RADOVI" localSheetId="8">#REF!</definedName>
    <definedName name="LIMARSKI_RADOVI" localSheetId="2">#REF!</definedName>
    <definedName name="LIMARSKI_RADOVI">#REF!</definedName>
    <definedName name="NEHRĐAJUĆA_BRAVARIJA" localSheetId="19">#REF!</definedName>
    <definedName name="NEHRĐAJUĆA_BRAVARIJA" localSheetId="24">#REF!</definedName>
    <definedName name="NEHRĐAJUĆA_BRAVARIJA" localSheetId="5">#REF!</definedName>
    <definedName name="NEHRĐAJUĆA_BRAVARIJA" localSheetId="7">#REF!</definedName>
    <definedName name="NEHRĐAJUĆA_BRAVARIJA" localSheetId="8">#REF!</definedName>
    <definedName name="NEHRĐAJUĆA_BRAVARIJA" localSheetId="2">#REF!</definedName>
    <definedName name="NEHRĐAJUĆA_BRAVARIJA">#REF!</definedName>
    <definedName name="OSTALI_RADOVI" localSheetId="19">#REF!</definedName>
    <definedName name="OSTALI_RADOVI" localSheetId="24">#REF!</definedName>
    <definedName name="OSTALI_RADOVI" localSheetId="5">#REF!</definedName>
    <definedName name="OSTALI_RADOVI" localSheetId="7">#REF!</definedName>
    <definedName name="OSTALI_RADOVI" localSheetId="8">#REF!</definedName>
    <definedName name="OSTALI_RADOVI" localSheetId="2">#REF!</definedName>
    <definedName name="OSTALI_RADOVI">#REF!</definedName>
    <definedName name="PILOTI" localSheetId="19">#REF!</definedName>
    <definedName name="PILOTI" localSheetId="24">#REF!</definedName>
    <definedName name="PILOTI" localSheetId="5">#REF!</definedName>
    <definedName name="PILOTI" localSheetId="7">#REF!</definedName>
    <definedName name="PILOTI" localSheetId="8">#REF!</definedName>
    <definedName name="PILOTI" localSheetId="2">#REF!</definedName>
    <definedName name="PILOTI">#REF!</definedName>
    <definedName name="PODOVI" localSheetId="19">#REF!</definedName>
    <definedName name="PODOVI" localSheetId="24">#REF!</definedName>
    <definedName name="PODOVI" localSheetId="5">#REF!</definedName>
    <definedName name="PODOVI" localSheetId="7">#REF!</definedName>
    <definedName name="PODOVI" localSheetId="8">#REF!</definedName>
    <definedName name="PODOVI" localSheetId="2">#REF!</definedName>
    <definedName name="PODOVI">#REF!</definedName>
    <definedName name="PREGRADNE_STIJENE" localSheetId="19">#REF!</definedName>
    <definedName name="PREGRADNE_STIJENE" localSheetId="24">#REF!</definedName>
    <definedName name="PREGRADNE_STIJENE" localSheetId="5">#REF!</definedName>
    <definedName name="PREGRADNE_STIJENE" localSheetId="7">#REF!</definedName>
    <definedName name="PREGRADNE_STIJENE" localSheetId="8">#REF!</definedName>
    <definedName name="PREGRADNE_STIJENE" localSheetId="2">#REF!</definedName>
    <definedName name="PREGRADNE_STIJENE">#REF!</definedName>
    <definedName name="_xlnm.Print_Area" localSheetId="4">'1_RUŠENJE'!$A$1:$F$69</definedName>
    <definedName name="_xlnm.Print_Area" localSheetId="16">'10_MONTAZNI'!$A$1:$F$19</definedName>
    <definedName name="_xlnm.Print_Area" localSheetId="17">'11_STOLARSKI'!$A$1:$F$91</definedName>
    <definedName name="_xlnm.Print_Area" localSheetId="18">'12_BRAVARSKI'!$A$1:$F$232</definedName>
    <definedName name="_xlnm.Print_Area" localSheetId="19">'12_BRAVARSKI ATERNATIVA'!$A$1:$F$279</definedName>
    <definedName name="_xlnm.Print_Area" localSheetId="21">'14_DIZALA'!$A$1:$F$17</definedName>
    <definedName name="_xlnm.Print_Area" localSheetId="22">'15_LICILACKI'!$A$1:$G$26</definedName>
    <definedName name="_xlnm.Print_Area" localSheetId="23">'16_SANITAR'!$A$1:$H$22</definedName>
    <definedName name="_xlnm.Print_Area" localSheetId="24">'17_BAZEN'!$A$1:$G$64</definedName>
    <definedName name="_xlnm.Print_Area" localSheetId="5">'2_ZEMLJANI'!$A$1:$F$52</definedName>
    <definedName name="_xlnm.Print_Area" localSheetId="6">'3_AB RADOVI'!$A$1:$G$221</definedName>
    <definedName name="_xlnm.Print_Area" localSheetId="7">'4_ČELIK'!$A$1:$F$23</definedName>
    <definedName name="_xlnm.Print_Area" localSheetId="8">'5_DRVO'!$A$1:$F$19</definedName>
    <definedName name="_xlnm.Print_Area" localSheetId="9">'6_ZIDARSKI'!$A$1:$F$47</definedName>
    <definedName name="_xlnm.Print_Area" localSheetId="10">'7_IZOLATERSKI'!$A$1:$G$58</definedName>
    <definedName name="_xlnm.Print_Area" localSheetId="13">'8_GIPS'!$A$1:$F$31</definedName>
    <definedName name="_xlnm.Print_Area" localSheetId="14">'9_KROVOVI'!$A$1:$G$228</definedName>
    <definedName name="_xlnm.Print_Area" localSheetId="15">'9A_ LIMARSKI'!$A$1:$G$21</definedName>
    <definedName name="_xlnm.Print_Area" localSheetId="3">'A GRAĐEVINSKI'!$A$1:$D$24</definedName>
    <definedName name="_xlnm.Print_Area" localSheetId="11">'A_GRADJ REKAP'!$A$1:$E$33</definedName>
    <definedName name="_xlnm.Print_Area" localSheetId="25">'B_ZANATSKI REKAP'!$A$1:$E$34</definedName>
    <definedName name="_xlnm.Print_Area" localSheetId="2">'UVJETI GR+OBR'!$A$1:$A$444</definedName>
    <definedName name="_xlnm.Print_Titles" localSheetId="16">'10_MONTAZNI'!$1:$1</definedName>
    <definedName name="_xlnm.Print_Titles" localSheetId="23">'16_SANITAR'!$1:$1</definedName>
    <definedName name="PROTUPOŽARNA_BRAVARIJA" localSheetId="16">#REF!</definedName>
    <definedName name="PROTUPOŽARNA_BRAVARIJA" localSheetId="19">#REF!</definedName>
    <definedName name="PROTUPOŽARNA_BRAVARIJA" localSheetId="21">#REF!</definedName>
    <definedName name="PROTUPOŽARNA_BRAVARIJA" localSheetId="23">#REF!</definedName>
    <definedName name="PROTUPOŽARNA_BRAVARIJA" localSheetId="24">#REF!</definedName>
    <definedName name="PROTUPOŽARNA_BRAVARIJA" localSheetId="5">#REF!</definedName>
    <definedName name="PROTUPOŽARNA_BRAVARIJA" localSheetId="7">#REF!</definedName>
    <definedName name="PROTUPOŽARNA_BRAVARIJA" localSheetId="8">#REF!</definedName>
    <definedName name="PROTUPOŽARNA_BRAVARIJA" localSheetId="10">#REF!</definedName>
    <definedName name="PROTUPOŽARNA_BRAVARIJA" localSheetId="13">#REF!</definedName>
    <definedName name="PROTUPOŽARNA_BRAVARIJA" localSheetId="2">#REF!</definedName>
    <definedName name="PROTUPOŽARNA_BRAVARIJA">#REF!</definedName>
    <definedName name="R_E_K_A_P_I_T_U_L_A_C_I_J_A" localSheetId="16">#REF!</definedName>
    <definedName name="R_E_K_A_P_I_T_U_L_A_C_I_J_A" localSheetId="19">#REF!</definedName>
    <definedName name="R_E_K_A_P_I_T_U_L_A_C_I_J_A" localSheetId="24">#REF!</definedName>
    <definedName name="R_E_K_A_P_I_T_U_L_A_C_I_J_A" localSheetId="5">#REF!</definedName>
    <definedName name="R_E_K_A_P_I_T_U_L_A_C_I_J_A" localSheetId="7">#REF!</definedName>
    <definedName name="R_E_K_A_P_I_T_U_L_A_C_I_J_A" localSheetId="8">#REF!</definedName>
    <definedName name="R_E_K_A_P_I_T_U_L_A_C_I_J_A" localSheetId="2">#REF!</definedName>
    <definedName name="R_E_K_A_P_I_T_U_L_A_C_I_J_A">#REF!</definedName>
    <definedName name="RTG_BRAVARIJA" localSheetId="16">#REF!</definedName>
    <definedName name="RTG_BRAVARIJA" localSheetId="19">#REF!</definedName>
    <definedName name="RTG_BRAVARIJA" localSheetId="24">#REF!</definedName>
    <definedName name="RTG_BRAVARIJA" localSheetId="5">#REF!</definedName>
    <definedName name="RTG_BRAVARIJA" localSheetId="7">#REF!</definedName>
    <definedName name="RTG_BRAVARIJA" localSheetId="8">#REF!</definedName>
    <definedName name="RTG_BRAVARIJA" localSheetId="2">#REF!</definedName>
    <definedName name="RTG_BRAVARIJA">#REF!</definedName>
    <definedName name="RUŠENJA_I_PRILAGODBE_GRAĐEVINSKIH_ELEMENATA_POSTOJEĆIH_GRAĐEVINA" localSheetId="19">#REF!</definedName>
    <definedName name="RUŠENJA_I_PRILAGODBE_GRAĐEVINSKIH_ELEMENATA_POSTOJEĆIH_GRAĐEVINA" localSheetId="24">#REF!</definedName>
    <definedName name="RUŠENJA_I_PRILAGODBE_GRAĐEVINSKIH_ELEMENATA_POSTOJEĆIH_GRAĐEVINA" localSheetId="5">#REF!</definedName>
    <definedName name="RUŠENJA_I_PRILAGODBE_GRAĐEVINSKIH_ELEMENATA_POSTOJEĆIH_GRAĐEVINA" localSheetId="7">#REF!</definedName>
    <definedName name="RUŠENJA_I_PRILAGODBE_GRAĐEVINSKIH_ELEMENATA_POSTOJEĆIH_GRAĐEVINA" localSheetId="8">#REF!</definedName>
    <definedName name="RUŠENJA_I_PRILAGODBE_GRAĐEVINSKIH_ELEMENATA_POSTOJEĆIH_GRAĐEVINA" localSheetId="2">#REF!</definedName>
    <definedName name="RUŠENJA_I_PRILAGODBE_GRAĐEVINSKIH_ELEMENATA_POSTOJEĆIH_GRAĐEVINA">#REF!</definedName>
    <definedName name="SDASDASDASDASASDASDASD">#REF!</definedName>
    <definedName name="SOBOSLIKARSKI_RADOVI" localSheetId="19">#REF!</definedName>
    <definedName name="SOBOSLIKARSKI_RADOVI" localSheetId="24">#REF!</definedName>
    <definedName name="SOBOSLIKARSKI_RADOVI" localSheetId="5">#REF!</definedName>
    <definedName name="SOBOSLIKARSKI_RADOVI" localSheetId="7">#REF!</definedName>
    <definedName name="SOBOSLIKARSKI_RADOVI" localSheetId="8">#REF!</definedName>
    <definedName name="SOBOSLIKARSKI_RADOVI" localSheetId="2">#REF!</definedName>
    <definedName name="SOBOSLIKARSKI_RADOVI">#REF!</definedName>
    <definedName name="SPUŠTENI_STROPOVI" localSheetId="19">#REF!</definedName>
    <definedName name="SPUŠTENI_STROPOVI" localSheetId="24">#REF!</definedName>
    <definedName name="SPUŠTENI_STROPOVI" localSheetId="5">#REF!</definedName>
    <definedName name="SPUŠTENI_STROPOVI" localSheetId="7">#REF!</definedName>
    <definedName name="SPUŠTENI_STROPOVI" localSheetId="8">#REF!</definedName>
    <definedName name="SPUŠTENI_STROPOVI" localSheetId="2">#REF!</definedName>
    <definedName name="SPUŠTENI_STROPOVI">#REF!</definedName>
    <definedName name="STOLARSKI_RADOVI" localSheetId="19">#REF!</definedName>
    <definedName name="STOLARSKI_RADOVI" localSheetId="24">#REF!</definedName>
    <definedName name="STOLARSKI_RADOVI" localSheetId="5">#REF!</definedName>
    <definedName name="STOLARSKI_RADOVI" localSheetId="7">#REF!</definedName>
    <definedName name="STOLARSKI_RADOVI" localSheetId="8">#REF!</definedName>
    <definedName name="STOLARSKI_RADOVI" localSheetId="2">#REF!</definedName>
    <definedName name="STOLARSKI_RADOVI">#REF!</definedName>
    <definedName name="UKLANJANJE_OBJEKATA_I_IZGRADNJA_PRIVREMENE_SAOBRAČAJNICE" localSheetId="19">#REF!</definedName>
    <definedName name="UKLANJANJE_OBJEKATA_I_IZGRADNJA_PRIVREMENE_SAOBRAČAJNICE" localSheetId="24">#REF!</definedName>
    <definedName name="UKLANJANJE_OBJEKATA_I_IZGRADNJA_PRIVREMENE_SAOBRAČAJNICE" localSheetId="5">#REF!</definedName>
    <definedName name="UKLANJANJE_OBJEKATA_I_IZGRADNJA_PRIVREMENE_SAOBRAČAJNICE" localSheetId="7">#REF!</definedName>
    <definedName name="UKLANJANJE_OBJEKATA_I_IZGRADNJA_PRIVREMENE_SAOBRAČAJNICE" localSheetId="8">#REF!</definedName>
    <definedName name="UKLANJANJE_OBJEKATA_I_IZGRADNJA_PRIVREMENE_SAOBRAČAJNICE" localSheetId="2">#REF!</definedName>
    <definedName name="UKLANJANJE_OBJEKATA_I_IZGRADNJA_PRIVREMENE_SAOBRAČAJNICE">#REF!</definedName>
    <definedName name="UNUTARNJA_ALUMINIJSKA__BRAVARIJA" localSheetId="19">#REF!</definedName>
    <definedName name="UNUTARNJA_ALUMINIJSKA__BRAVARIJA" localSheetId="24">#REF!</definedName>
    <definedName name="UNUTARNJA_ALUMINIJSKA__BRAVARIJA" localSheetId="5">#REF!</definedName>
    <definedName name="UNUTARNJA_ALUMINIJSKA__BRAVARIJA" localSheetId="7">#REF!</definedName>
    <definedName name="UNUTARNJA_ALUMINIJSKA__BRAVARIJA" localSheetId="8">#REF!</definedName>
    <definedName name="UNUTARNJA_ALUMINIJSKA__BRAVARIJA" localSheetId="2">#REF!</definedName>
    <definedName name="UNUTARNJA_ALUMINIJSKA__BRAVARIJA">#REF!</definedName>
    <definedName name="UNUTARNJA_ALUMINIJSKA_BRAVARIJA" localSheetId="19">#REF!</definedName>
    <definedName name="UNUTARNJA_ALUMINIJSKA_BRAVARIJA" localSheetId="24">#REF!</definedName>
    <definedName name="UNUTARNJA_ALUMINIJSKA_BRAVARIJA" localSheetId="5">#REF!</definedName>
    <definedName name="UNUTARNJA_ALUMINIJSKA_BRAVARIJA" localSheetId="7">#REF!</definedName>
    <definedName name="UNUTARNJA_ALUMINIJSKA_BRAVARIJA" localSheetId="8">#REF!</definedName>
    <definedName name="UNUTARNJA_ALUMINIJSKA_BRAVARIJA" localSheetId="2">#REF!</definedName>
    <definedName name="UNUTARNJA_ALUMINIJSKA_BRAVARIJA">#REF!</definedName>
    <definedName name="VANJSKA_ALUMINIJSKA__BRAVARIJA" localSheetId="19">#REF!</definedName>
    <definedName name="VANJSKA_ALUMINIJSKA__BRAVARIJA" localSheetId="24">#REF!</definedName>
    <definedName name="VANJSKA_ALUMINIJSKA__BRAVARIJA" localSheetId="5">#REF!</definedName>
    <definedName name="VANJSKA_ALUMINIJSKA__BRAVARIJA" localSheetId="7">#REF!</definedName>
    <definedName name="VANJSKA_ALUMINIJSKA__BRAVARIJA" localSheetId="8">#REF!</definedName>
    <definedName name="VANJSKA_ALUMINIJSKA__BRAVARIJA" localSheetId="2">#REF!</definedName>
    <definedName name="VANJSKA_ALUMINIJSKA__BRAVARIJA">#REF!</definedName>
    <definedName name="VANJSKA_ALUMINIJSKA_BRAVARIJA" localSheetId="19">#REF!</definedName>
    <definedName name="VANJSKA_ALUMINIJSKA_BRAVARIJA" localSheetId="24">#REF!</definedName>
    <definedName name="VANJSKA_ALUMINIJSKA_BRAVARIJA" localSheetId="5">#REF!</definedName>
    <definedName name="VANJSKA_ALUMINIJSKA_BRAVARIJA" localSheetId="7">#REF!</definedName>
    <definedName name="VANJSKA_ALUMINIJSKA_BRAVARIJA" localSheetId="8">#REF!</definedName>
    <definedName name="VANJSKA_ALUMINIJSKA_BRAVARIJA" localSheetId="2">#REF!</definedName>
    <definedName name="VANJSKA_ALUMINIJSKA_BRAVARIJA">#REF!</definedName>
    <definedName name="ZEMLJANI_RADOVI" localSheetId="19">#REF!</definedName>
    <definedName name="ZEMLJANI_RADOVI" localSheetId="24">#REF!</definedName>
    <definedName name="ZEMLJANI_RADOVI" localSheetId="5">#REF!</definedName>
    <definedName name="ZEMLJANI_RADOVI" localSheetId="7">#REF!</definedName>
    <definedName name="ZEMLJANI_RADOVI" localSheetId="8">#REF!</definedName>
    <definedName name="ZEMLJANI_RADOVI" localSheetId="2">#REF!</definedName>
    <definedName name="ZEMLJANI_RADOVI">#REF!</definedName>
    <definedName name="ZIDARSKI_RADOVI" localSheetId="19">#REF!</definedName>
    <definedName name="ZIDARSKI_RADOVI" localSheetId="24">#REF!</definedName>
    <definedName name="ZIDARSKI_RADOVI" localSheetId="5">#REF!</definedName>
    <definedName name="ZIDARSKI_RADOVI" localSheetId="7">#REF!</definedName>
    <definedName name="ZIDARSKI_RADOVI" localSheetId="8">#REF!</definedName>
    <definedName name="ZIDARSKI_RADOVI" localSheetId="2">#REF!</definedName>
    <definedName name="ZIDARSKI_RADOVI">#REF!</definedName>
  </definedNames>
  <calcPr calcId="152511"/>
</workbook>
</file>

<file path=xl/calcChain.xml><?xml version="1.0" encoding="utf-8"?>
<calcChain xmlns="http://schemas.openxmlformats.org/spreadsheetml/2006/main">
  <c r="G104" i="27" l="1"/>
  <c r="G103" i="27"/>
  <c r="G100" i="27"/>
  <c r="G39" i="27"/>
  <c r="A15" i="69"/>
  <c r="G16" i="69"/>
  <c r="A17" i="69"/>
  <c r="A20" i="69"/>
  <c r="G14" i="69"/>
  <c r="A13" i="69"/>
  <c r="A11" i="69"/>
  <c r="G12" i="69"/>
  <c r="B9" i="69"/>
  <c r="B11" i="69" s="1"/>
  <c r="B13" i="69" s="1"/>
  <c r="B15" i="69" s="1"/>
  <c r="B17" i="69" s="1"/>
  <c r="A9" i="69"/>
  <c r="G18" i="69"/>
  <c r="G10" i="69"/>
  <c r="A7" i="69"/>
  <c r="F24" i="5"/>
  <c r="G155" i="13"/>
  <c r="G20" i="69" l="1"/>
  <c r="D13" i="23" s="1"/>
  <c r="G23" i="59" l="1"/>
  <c r="G22" i="59"/>
  <c r="G21" i="59"/>
  <c r="E87" i="27" l="1"/>
  <c r="E77" i="27"/>
  <c r="E67" i="27"/>
  <c r="G65" i="27"/>
  <c r="E169" i="27"/>
  <c r="D27" i="35" l="1"/>
  <c r="F25" i="35"/>
  <c r="F24" i="35"/>
  <c r="F54" i="5"/>
  <c r="F53" i="5"/>
  <c r="F50" i="5"/>
  <c r="F49" i="5"/>
  <c r="F36" i="5"/>
  <c r="F35" i="5"/>
  <c r="F34" i="5"/>
  <c r="F33" i="5"/>
  <c r="F30" i="5"/>
  <c r="F29" i="5"/>
  <c r="F22" i="5"/>
  <c r="G55" i="13" l="1"/>
  <c r="G195" i="13" l="1"/>
  <c r="G140" i="13"/>
  <c r="G137" i="13"/>
  <c r="G134" i="13"/>
  <c r="G131" i="13"/>
  <c r="G128" i="13"/>
  <c r="G125" i="13"/>
  <c r="G118" i="13"/>
  <c r="G115" i="13"/>
  <c r="G112" i="13"/>
  <c r="G109" i="13"/>
  <c r="G106" i="13"/>
  <c r="D12" i="60"/>
  <c r="E154" i="13" l="1"/>
  <c r="G154" i="13" s="1"/>
  <c r="E218" i="27"/>
  <c r="E210" i="27"/>
  <c r="E206" i="27"/>
  <c r="E202" i="27"/>
  <c r="E196" i="27"/>
  <c r="E192" i="27"/>
  <c r="E188" i="27"/>
  <c r="E184" i="27"/>
  <c r="E180" i="27"/>
  <c r="E176" i="27"/>
  <c r="E145" i="27" l="1"/>
  <c r="A215" i="27"/>
  <c r="G218" i="27"/>
  <c r="G216" i="27"/>
  <c r="G217" i="27"/>
  <c r="G59" i="27" l="1"/>
  <c r="G60" i="27"/>
  <c r="G63" i="27"/>
  <c r="G64" i="27"/>
  <c r="G66" i="27"/>
  <c r="G69" i="27"/>
  <c r="G70" i="27"/>
  <c r="G71" i="27"/>
  <c r="G135" i="27"/>
  <c r="G9" i="27" l="1"/>
  <c r="G16" i="27"/>
  <c r="G17" i="27"/>
  <c r="G213" i="27" l="1"/>
  <c r="G111" i="27" l="1"/>
  <c r="D229" i="66" l="1"/>
  <c r="F229" i="66" s="1"/>
  <c r="F228" i="66"/>
  <c r="F223" i="66"/>
  <c r="D219" i="66"/>
  <c r="F219" i="66" s="1"/>
  <c r="F218" i="66"/>
  <c r="F217" i="66"/>
  <c r="F212" i="66"/>
  <c r="F208" i="66"/>
  <c r="F204" i="66"/>
  <c r="F203" i="66"/>
  <c r="F202" i="66"/>
  <c r="F201" i="66"/>
  <c r="F197" i="66"/>
  <c r="F193" i="66"/>
  <c r="F189" i="66"/>
  <c r="F185" i="66"/>
  <c r="D179" i="66"/>
  <c r="F178" i="66"/>
  <c r="D172" i="66"/>
  <c r="F171" i="66"/>
  <c r="D165" i="66"/>
  <c r="F164" i="66"/>
  <c r="D156" i="66"/>
  <c r="F156" i="66" s="1"/>
  <c r="F155" i="66"/>
  <c r="D151" i="66"/>
  <c r="F151" i="66" s="1"/>
  <c r="F150" i="66"/>
  <c r="F149" i="66"/>
  <c r="D143" i="66"/>
  <c r="F143" i="66" s="1"/>
  <c r="F142" i="66"/>
  <c r="F141" i="66"/>
  <c r="D135" i="66"/>
  <c r="F135" i="66" s="1"/>
  <c r="F134" i="66"/>
  <c r="F133" i="66"/>
  <c r="D127" i="66"/>
  <c r="F127" i="66" s="1"/>
  <c r="F126" i="66"/>
  <c r="D120" i="66"/>
  <c r="F120" i="66" s="1"/>
  <c r="F119" i="66"/>
  <c r="F118" i="66"/>
  <c r="D112" i="66"/>
  <c r="F112" i="66" s="1"/>
  <c r="F111" i="66"/>
  <c r="D105" i="66"/>
  <c r="F105" i="66" s="1"/>
  <c r="F104" i="66"/>
  <c r="F96" i="66"/>
  <c r="F95" i="66"/>
  <c r="F94" i="66"/>
  <c r="F88" i="66"/>
  <c r="F87" i="66"/>
  <c r="F86" i="66"/>
  <c r="F79" i="66"/>
  <c r="F78" i="66"/>
  <c r="F77" i="66"/>
  <c r="F76" i="66"/>
  <c r="F75" i="66"/>
  <c r="D66" i="66"/>
  <c r="F66" i="66" s="1"/>
  <c r="G66" i="66" s="1"/>
  <c r="F65" i="66"/>
  <c r="F64" i="66"/>
  <c r="D60" i="66"/>
  <c r="F60" i="66" s="1"/>
  <c r="F59" i="66"/>
  <c r="F58" i="66"/>
  <c r="F57" i="66"/>
  <c r="F56" i="66"/>
  <c r="F55" i="66"/>
  <c r="F54" i="66"/>
  <c r="F53" i="66"/>
  <c r="F52" i="66"/>
  <c r="F51" i="66"/>
  <c r="D43" i="66"/>
  <c r="F42" i="66"/>
  <c r="D37" i="66"/>
  <c r="F36" i="66"/>
  <c r="F30" i="66"/>
  <c r="D25" i="66"/>
  <c r="D31" i="66" s="1"/>
  <c r="F31" i="66" s="1"/>
  <c r="F24" i="66"/>
  <c r="F23" i="66"/>
  <c r="F22" i="66"/>
  <c r="F21" i="66"/>
  <c r="F20" i="66"/>
  <c r="F15" i="66"/>
  <c r="F14" i="66"/>
  <c r="F13" i="66"/>
  <c r="F12" i="66"/>
  <c r="D66" i="64"/>
  <c r="F89" i="63"/>
  <c r="D179" i="64"/>
  <c r="F178" i="64"/>
  <c r="F155" i="64"/>
  <c r="D156" i="64"/>
  <c r="F156" i="64" s="1"/>
  <c r="F164" i="64"/>
  <c r="D165" i="64"/>
  <c r="F171" i="64"/>
  <c r="D172" i="64"/>
  <c r="F25" i="66" l="1"/>
  <c r="A8" i="27"/>
  <c r="B47" i="35"/>
  <c r="B46" i="35"/>
  <c r="B45" i="35"/>
  <c r="B44" i="35"/>
  <c r="F41" i="35"/>
  <c r="F40" i="35"/>
  <c r="F42" i="35" s="1"/>
  <c r="F47" i="35" s="1"/>
  <c r="F37" i="35"/>
  <c r="F36" i="35"/>
  <c r="F35" i="35"/>
  <c r="F33" i="35"/>
  <c r="F32" i="35"/>
  <c r="F31" i="35"/>
  <c r="F27" i="35"/>
  <c r="F23" i="35"/>
  <c r="F18" i="35"/>
  <c r="F17" i="35"/>
  <c r="F19" i="35" s="1"/>
  <c r="F44" i="35" s="1"/>
  <c r="F28" i="35" l="1"/>
  <c r="F45" i="35" s="1"/>
  <c r="F38" i="35"/>
  <c r="F46" i="35" l="1"/>
  <c r="F49" i="35" s="1"/>
  <c r="F52" i="35" s="1"/>
  <c r="D15" i="10" s="1"/>
  <c r="D253" i="66"/>
  <c r="F253" i="66" s="1"/>
  <c r="D275" i="66"/>
  <c r="F275" i="66" s="1"/>
  <c r="F274" i="66"/>
  <c r="F273" i="66"/>
  <c r="D269" i="66"/>
  <c r="F268" i="66"/>
  <c r="D263" i="66"/>
  <c r="F252" i="66"/>
  <c r="F251" i="66"/>
  <c r="F250" i="66"/>
  <c r="F249" i="66"/>
  <c r="F248" i="66"/>
  <c r="F247" i="66"/>
  <c r="F246" i="66"/>
  <c r="F245" i="66"/>
  <c r="F244" i="66"/>
  <c r="F243" i="66"/>
  <c r="D238" i="66"/>
  <c r="F238" i="66" s="1"/>
  <c r="F237" i="66"/>
  <c r="F223" i="64"/>
  <c r="G67" i="27"/>
  <c r="A64" i="62"/>
  <c r="A49" i="62"/>
  <c r="A42" i="62"/>
  <c r="A39" i="62"/>
  <c r="A37" i="62"/>
  <c r="A35" i="62"/>
  <c r="A33" i="62"/>
  <c r="A31" i="62"/>
  <c r="A29" i="62"/>
  <c r="A27" i="62"/>
  <c r="A25" i="62"/>
  <c r="A23" i="62"/>
  <c r="A20" i="62"/>
  <c r="A7" i="62"/>
  <c r="B14" i="57"/>
  <c r="B18" i="57" s="1"/>
  <c r="A14" i="57"/>
  <c r="A18" i="57"/>
  <c r="A10" i="57"/>
  <c r="A7" i="21"/>
  <c r="A11" i="21" s="1"/>
  <c r="B11" i="21"/>
  <c r="B17" i="21" s="1"/>
  <c r="B21" i="21" s="1"/>
  <c r="A21" i="21"/>
  <c r="A17" i="21"/>
  <c r="G61" i="62"/>
  <c r="G47" i="62"/>
  <c r="G46" i="62"/>
  <c r="G45" i="62"/>
  <c r="G40" i="62"/>
  <c r="G38" i="62"/>
  <c r="G36" i="62"/>
  <c r="G34" i="62"/>
  <c r="G32" i="62"/>
  <c r="G30" i="62"/>
  <c r="G28" i="62"/>
  <c r="G26" i="62"/>
  <c r="G24" i="62"/>
  <c r="G18" i="62"/>
  <c r="G64" i="62" s="1"/>
  <c r="G22" i="21"/>
  <c r="G18" i="21"/>
  <c r="G12" i="21"/>
  <c r="F15" i="55"/>
  <c r="F11" i="55"/>
  <c r="F7" i="55"/>
  <c r="F150" i="64"/>
  <c r="F149" i="64"/>
  <c r="F142" i="64"/>
  <c r="F141" i="64"/>
  <c r="F134" i="64"/>
  <c r="F133" i="64"/>
  <c r="F126" i="64"/>
  <c r="F119" i="64"/>
  <c r="F118" i="64"/>
  <c r="F111" i="64"/>
  <c r="F104" i="64"/>
  <c r="F95" i="64"/>
  <c r="F94" i="64"/>
  <c r="F87" i="64"/>
  <c r="F86" i="64"/>
  <c r="F15" i="65"/>
  <c r="A223" i="13"/>
  <c r="G54" i="59"/>
  <c r="G53" i="59"/>
  <c r="A50" i="59"/>
  <c r="A44" i="59"/>
  <c r="G43" i="59"/>
  <c r="G41" i="59"/>
  <c r="G37" i="59"/>
  <c r="G34" i="59"/>
  <c r="G30" i="59"/>
  <c r="G20" i="59"/>
  <c r="A14" i="59"/>
  <c r="A12" i="59"/>
  <c r="B14" i="59"/>
  <c r="B16" i="59" s="1"/>
  <c r="B19" i="59" s="1"/>
  <c r="B26" i="59" s="1"/>
  <c r="B29" i="59" s="1"/>
  <c r="B33" i="59" s="1"/>
  <c r="B36" i="59" s="1"/>
  <c r="B38" i="59" s="1"/>
  <c r="B40" i="59" s="1"/>
  <c r="B42" i="59" s="1"/>
  <c r="B44" i="59" s="1"/>
  <c r="B50" i="59" s="1"/>
  <c r="G18" i="59"/>
  <c r="G15" i="59"/>
  <c r="G13" i="59"/>
  <c r="D54" i="18"/>
  <c r="F54" i="18" s="1"/>
  <c r="F53" i="18"/>
  <c r="A160" i="13"/>
  <c r="G198" i="13"/>
  <c r="G192" i="13"/>
  <c r="G189" i="13"/>
  <c r="A196" i="13"/>
  <c r="A190" i="13"/>
  <c r="A187" i="13"/>
  <c r="A202" i="13"/>
  <c r="A199" i="13"/>
  <c r="A175" i="13"/>
  <c r="A184" i="13"/>
  <c r="A181" i="13"/>
  <c r="A178" i="13"/>
  <c r="A172" i="13"/>
  <c r="A168" i="13"/>
  <c r="G170" i="13"/>
  <c r="G162" i="13"/>
  <c r="A132" i="13"/>
  <c r="A129" i="13"/>
  <c r="A126" i="13"/>
  <c r="G62" i="13"/>
  <c r="G159" i="13"/>
  <c r="A157" i="13"/>
  <c r="G150" i="13"/>
  <c r="G153" i="13"/>
  <c r="A151" i="13"/>
  <c r="A138" i="13"/>
  <c r="A144" i="13"/>
  <c r="A141" i="13"/>
  <c r="A135" i="13"/>
  <c r="A123" i="13"/>
  <c r="A116" i="13"/>
  <c r="A98" i="13"/>
  <c r="G100" i="13"/>
  <c r="A113" i="13"/>
  <c r="A110" i="13"/>
  <c r="A107" i="13"/>
  <c r="A104" i="13"/>
  <c r="G97" i="13"/>
  <c r="A94" i="13"/>
  <c r="A101" i="13"/>
  <c r="G103" i="13"/>
  <c r="A90" i="13"/>
  <c r="A87" i="13"/>
  <c r="A84" i="13"/>
  <c r="A81" i="13"/>
  <c r="A78" i="13"/>
  <c r="G89" i="13"/>
  <c r="F278" i="66" l="1"/>
  <c r="D33" i="23" s="1"/>
  <c r="A49" i="13"/>
  <c r="G51" i="13"/>
  <c r="A71" i="13" l="1"/>
  <c r="A67" i="13"/>
  <c r="A64" i="13"/>
  <c r="G66" i="13"/>
  <c r="A60" i="13"/>
  <c r="A56" i="13"/>
  <c r="A53" i="13"/>
  <c r="B46" i="13"/>
  <c r="A46" i="13"/>
  <c r="G58" i="13"/>
  <c r="A23" i="13"/>
  <c r="G25" i="13"/>
  <c r="B49" i="13" l="1"/>
  <c r="B53" i="13" s="1"/>
  <c r="B56" i="13" s="1"/>
  <c r="B60" i="13" s="1"/>
  <c r="B64" i="13" s="1"/>
  <c r="B67" i="13" s="1"/>
  <c r="B71" i="13" s="1"/>
  <c r="B78" i="13" s="1"/>
  <c r="B81" i="13" s="1"/>
  <c r="B84" i="13" s="1"/>
  <c r="B87" i="13" s="1"/>
  <c r="B90" i="13" s="1"/>
  <c r="B94" i="13" l="1"/>
  <c r="B98" i="13" l="1"/>
  <c r="B101" i="13" s="1"/>
  <c r="B104" i="13" s="1"/>
  <c r="B107" i="13" s="1"/>
  <c r="B110" i="13" s="1"/>
  <c r="B113" i="13" s="1"/>
  <c r="B116" i="13" s="1"/>
  <c r="B123" i="13" s="1"/>
  <c r="B135" i="13" l="1"/>
  <c r="B138" i="13" s="1"/>
  <c r="B141" i="13" s="1"/>
  <c r="B144" i="13" s="1"/>
  <c r="B148" i="13" s="1"/>
  <c r="B151" i="13" s="1"/>
  <c r="B126" i="13"/>
  <c r="B129" i="13" s="1"/>
  <c r="B132" i="13" s="1"/>
  <c r="B157" i="13" l="1"/>
  <c r="B160" i="13" l="1"/>
  <c r="B168" i="13" s="1"/>
  <c r="B172" i="13" s="1"/>
  <c r="B178" i="13" l="1"/>
  <c r="B181" i="13" s="1"/>
  <c r="B184" i="13" s="1"/>
  <c r="B175" i="13"/>
  <c r="B199" i="13"/>
  <c r="B202" i="13" s="1"/>
  <c r="B211" i="13" s="1"/>
  <c r="B215" i="13" s="1"/>
  <c r="B219" i="13" s="1"/>
  <c r="B223" i="13" s="1"/>
  <c r="B187" i="13"/>
  <c r="B190" i="13" s="1"/>
  <c r="B193" i="13" s="1"/>
  <c r="B196" i="13" s="1"/>
  <c r="A27" i="13" l="1"/>
  <c r="A20" i="13"/>
  <c r="A219" i="13" s="1"/>
  <c r="A16" i="13"/>
  <c r="A215" i="13" s="1"/>
  <c r="A12" i="13"/>
  <c r="A211" i="13" s="1"/>
  <c r="B16" i="13"/>
  <c r="B20" i="13" s="1"/>
  <c r="B23" i="13" s="1"/>
  <c r="B27" i="13" s="1"/>
  <c r="A148" i="13" l="1"/>
  <c r="A193" i="13"/>
  <c r="G145" i="27"/>
  <c r="G144" i="27"/>
  <c r="G143" i="27"/>
  <c r="F45" i="58" l="1"/>
  <c r="F44" i="58"/>
  <c r="F43" i="58"/>
  <c r="F39" i="58"/>
  <c r="F36" i="58"/>
  <c r="F33" i="58"/>
  <c r="F30" i="58"/>
  <c r="F26" i="58"/>
  <c r="F25" i="58"/>
  <c r="F23" i="58"/>
  <c r="F22" i="58"/>
  <c r="F19" i="58"/>
  <c r="F14" i="58"/>
  <c r="F13" i="58"/>
  <c r="F9" i="58"/>
  <c r="F8" i="58"/>
  <c r="F47" i="58" s="1"/>
  <c r="D23" i="10" s="1"/>
  <c r="D229" i="64"/>
  <c r="F229" i="64" s="1"/>
  <c r="F228" i="64"/>
  <c r="D219" i="64"/>
  <c r="F219" i="64" s="1"/>
  <c r="F218" i="64"/>
  <c r="F217" i="64"/>
  <c r="F212" i="64"/>
  <c r="F208" i="64"/>
  <c r="F204" i="64"/>
  <c r="F203" i="64"/>
  <c r="F202" i="64"/>
  <c r="F201" i="64"/>
  <c r="F197" i="64"/>
  <c r="F193" i="64"/>
  <c r="F189" i="64"/>
  <c r="F185" i="64"/>
  <c r="D151" i="64"/>
  <c r="F151" i="64" s="1"/>
  <c r="D143" i="64"/>
  <c r="F143" i="64" s="1"/>
  <c r="D135" i="64"/>
  <c r="F135" i="64" s="1"/>
  <c r="D127" i="64"/>
  <c r="F127" i="64" s="1"/>
  <c r="D120" i="64"/>
  <c r="F120" i="64" s="1"/>
  <c r="D112" i="64"/>
  <c r="F112" i="64" s="1"/>
  <c r="D105" i="64"/>
  <c r="F105" i="64" s="1"/>
  <c r="F96" i="64"/>
  <c r="F88" i="64"/>
  <c r="F79" i="64"/>
  <c r="F78" i="64"/>
  <c r="F77" i="64"/>
  <c r="F76" i="64"/>
  <c r="F75" i="64"/>
  <c r="F66" i="64"/>
  <c r="G66" i="64" s="1"/>
  <c r="F65" i="64"/>
  <c r="F64" i="64"/>
  <c r="D60" i="64"/>
  <c r="F60" i="64" s="1"/>
  <c r="F59" i="64"/>
  <c r="F58" i="64"/>
  <c r="F57" i="64"/>
  <c r="F56" i="64"/>
  <c r="F55" i="64"/>
  <c r="F54" i="64"/>
  <c r="F53" i="64"/>
  <c r="F52" i="64"/>
  <c r="F51" i="64"/>
  <c r="D43" i="64"/>
  <c r="F42" i="64"/>
  <c r="D37" i="64"/>
  <c r="F36" i="64"/>
  <c r="F30" i="64"/>
  <c r="D25" i="64"/>
  <c r="F25" i="64" s="1"/>
  <c r="F24" i="64"/>
  <c r="F23" i="64"/>
  <c r="F22" i="64"/>
  <c r="F21" i="64"/>
  <c r="F20" i="64"/>
  <c r="F15" i="64"/>
  <c r="F14" i="64"/>
  <c r="F13" i="64"/>
  <c r="F12" i="64"/>
  <c r="D85" i="63"/>
  <c r="F85" i="63" s="1"/>
  <c r="F84" i="63"/>
  <c r="F83" i="63"/>
  <c r="D79" i="63"/>
  <c r="F78" i="63"/>
  <c r="D73" i="63"/>
  <c r="F64" i="63"/>
  <c r="D60" i="63"/>
  <c r="F60" i="63" s="1"/>
  <c r="F59" i="63"/>
  <c r="F58" i="63"/>
  <c r="F57" i="63"/>
  <c r="F56" i="63"/>
  <c r="F55" i="63"/>
  <c r="F54" i="63"/>
  <c r="F53" i="63"/>
  <c r="F52" i="63"/>
  <c r="F51" i="63"/>
  <c r="D44" i="63"/>
  <c r="F44" i="63" s="1"/>
  <c r="F43" i="63"/>
  <c r="D39" i="63"/>
  <c r="F39" i="63" s="1"/>
  <c r="F38" i="63"/>
  <c r="D34" i="63"/>
  <c r="F33" i="63"/>
  <c r="F32" i="63"/>
  <c r="F31" i="63"/>
  <c r="F26" i="63"/>
  <c r="F25" i="63"/>
  <c r="F24" i="63"/>
  <c r="F23" i="63"/>
  <c r="F22" i="63"/>
  <c r="F21" i="63"/>
  <c r="F16" i="63"/>
  <c r="F15" i="63"/>
  <c r="F14" i="63"/>
  <c r="F13" i="63"/>
  <c r="F12" i="63"/>
  <c r="F11" i="63"/>
  <c r="D31" i="64" l="1"/>
  <c r="F31" i="64" s="1"/>
  <c r="F232" i="64"/>
  <c r="D19" i="23" s="1"/>
  <c r="F90" i="63"/>
  <c r="D11" i="53" l="1"/>
  <c r="F11" i="53" s="1"/>
  <c r="F16" i="53"/>
  <c r="F15" i="53"/>
  <c r="F13" i="53"/>
  <c r="F14" i="53"/>
  <c r="F12" i="53"/>
  <c r="F19" i="53" l="1"/>
  <c r="D21" i="10" s="1"/>
  <c r="F15" i="51" l="1"/>
  <c r="D21" i="51"/>
  <c r="F21" i="51" s="1"/>
  <c r="E170" i="27" l="1"/>
  <c r="G170" i="27" s="1"/>
  <c r="G169" i="27"/>
  <c r="G168" i="27"/>
  <c r="E156" i="27"/>
  <c r="G156" i="27" s="1"/>
  <c r="G155" i="27"/>
  <c r="G154" i="27"/>
  <c r="A25" i="27" l="1"/>
  <c r="E28" i="27"/>
  <c r="G28" i="27" s="1"/>
  <c r="G27" i="27"/>
  <c r="G26" i="27"/>
  <c r="E23" i="27"/>
  <c r="E166" i="27"/>
  <c r="E132" i="27"/>
  <c r="E141" i="27"/>
  <c r="G141" i="27" s="1"/>
  <c r="G140" i="27"/>
  <c r="G139" i="27"/>
  <c r="E137" i="27"/>
  <c r="E113" i="27"/>
  <c r="E117" i="27"/>
  <c r="E127" i="27"/>
  <c r="G120" i="27"/>
  <c r="E162" i="27"/>
  <c r="E152" i="27"/>
  <c r="G125" i="27"/>
  <c r="E121" i="27" l="1"/>
  <c r="G121" i="27" s="1"/>
  <c r="G119" i="27"/>
  <c r="G166" i="27"/>
  <c r="G165" i="27"/>
  <c r="G164" i="27"/>
  <c r="E97" i="27"/>
  <c r="E92" i="27"/>
  <c r="G92" i="27" s="1"/>
  <c r="E82" i="27"/>
  <c r="E72" i="27"/>
  <c r="G72" i="27" s="1"/>
  <c r="E61" i="27"/>
  <c r="G61" i="27" s="1"/>
  <c r="E54" i="27"/>
  <c r="E49" i="27"/>
  <c r="E44" i="27"/>
  <c r="E38" i="27"/>
  <c r="E32" i="27"/>
  <c r="E18" i="27"/>
  <c r="E14" i="27"/>
  <c r="G36" i="27" l="1"/>
  <c r="G44" i="27"/>
  <c r="G43" i="27"/>
  <c r="G42" i="27"/>
  <c r="G38" i="27"/>
  <c r="G37" i="27"/>
  <c r="G23" i="27"/>
  <c r="G14" i="27"/>
  <c r="G22" i="27"/>
  <c r="G21" i="27"/>
  <c r="A198" i="27"/>
  <c r="A194" i="27"/>
  <c r="A172" i="27"/>
  <c r="A158" i="27"/>
  <c r="A148" i="27"/>
  <c r="A106" i="27"/>
  <c r="A56" i="27"/>
  <c r="A51" i="27"/>
  <c r="A46" i="27"/>
  <c r="A29" i="27"/>
  <c r="A34" i="27" s="1"/>
  <c r="A15" i="27"/>
  <c r="A11" i="27"/>
  <c r="A20" i="27" s="1"/>
  <c r="A212" i="27" s="1"/>
  <c r="B11" i="27"/>
  <c r="B15" i="27" s="1"/>
  <c r="B20" i="27" s="1"/>
  <c r="B25" i="27" s="1"/>
  <c r="B29" i="27" s="1"/>
  <c r="G13" i="27"/>
  <c r="G12" i="27"/>
  <c r="B46" i="27" l="1"/>
  <c r="B51" i="27" s="1"/>
  <c r="B56" i="27" s="1"/>
  <c r="F42" i="5"/>
  <c r="F39" i="5"/>
  <c r="F12" i="60"/>
  <c r="F11" i="60"/>
  <c r="D29" i="60"/>
  <c r="F29" i="60" s="1"/>
  <c r="D17" i="60"/>
  <c r="F17" i="60" s="1"/>
  <c r="F47" i="5"/>
  <c r="F46" i="5"/>
  <c r="B34" i="27" l="1"/>
  <c r="B106" i="27"/>
  <c r="B148" i="27" s="1"/>
  <c r="B158" i="27" s="1"/>
  <c r="B172" i="27" s="1"/>
  <c r="B194" i="27" s="1"/>
  <c r="B198" i="27" s="1"/>
  <c r="B212" i="27" s="1"/>
  <c r="B215" i="27" s="1"/>
  <c r="F17" i="55" l="1"/>
  <c r="H19" i="57"/>
  <c r="E9" i="21" l="1"/>
  <c r="G9" i="21" s="1"/>
  <c r="E19" i="21"/>
  <c r="G19" i="21" s="1"/>
  <c r="E23" i="21"/>
  <c r="G23" i="21" s="1"/>
  <c r="E13" i="21"/>
  <c r="G13" i="21" s="1"/>
  <c r="D41" i="18" l="1"/>
  <c r="F41" i="18" s="1"/>
  <c r="D28" i="18"/>
  <c r="F28" i="18" s="1"/>
  <c r="D17" i="18"/>
  <c r="F17" i="18" s="1"/>
  <c r="D22" i="60"/>
  <c r="F22" i="60" s="1"/>
  <c r="F19" i="65" l="1"/>
  <c r="D15" i="23" s="1"/>
  <c r="G130" i="27" l="1"/>
  <c r="G80" i="27"/>
  <c r="G90" i="27"/>
  <c r="D17" i="23" l="1"/>
  <c r="H15" i="57"/>
  <c r="H11" i="57"/>
  <c r="G8" i="21"/>
  <c r="H22" i="57" l="1"/>
  <c r="D27" i="23" s="1"/>
  <c r="D29" i="23"/>
  <c r="G225" i="13" l="1"/>
  <c r="G221" i="13"/>
  <c r="G218" i="13"/>
  <c r="G217" i="13"/>
  <c r="G213" i="13"/>
  <c r="G205" i="13"/>
  <c r="G177" i="13"/>
  <c r="G180" i="13"/>
  <c r="G174" i="13"/>
  <c r="G201" i="13"/>
  <c r="G186" i="13"/>
  <c r="G183" i="13"/>
  <c r="G146" i="13"/>
  <c r="G143" i="13"/>
  <c r="G80" i="13" l="1"/>
  <c r="G92" i="13"/>
  <c r="G86" i="13"/>
  <c r="G69" i="13"/>
  <c r="G48" i="13"/>
  <c r="F28" i="60" l="1"/>
  <c r="F27" i="60"/>
  <c r="F21" i="60"/>
  <c r="F16" i="60"/>
  <c r="F10" i="60"/>
  <c r="F9" i="60"/>
  <c r="F31" i="60" l="1"/>
  <c r="D9" i="23" s="1"/>
  <c r="G49" i="59"/>
  <c r="G48" i="59"/>
  <c r="G47" i="59"/>
  <c r="G39" i="59"/>
  <c r="G27" i="59"/>
  <c r="G57" i="59" l="1"/>
  <c r="D25" i="10" s="1"/>
  <c r="F19" i="51" l="1"/>
  <c r="F18" i="51"/>
  <c r="F14" i="51"/>
  <c r="F12" i="51"/>
  <c r="F11" i="51"/>
  <c r="F9" i="51"/>
  <c r="F8" i="51"/>
  <c r="F23" i="51" l="1"/>
  <c r="D19" i="10" s="1"/>
  <c r="G210" i="27"/>
  <c r="G209" i="27"/>
  <c r="G208" i="27"/>
  <c r="G206" i="27"/>
  <c r="G205" i="27"/>
  <c r="G204" i="27"/>
  <c r="G202" i="27"/>
  <c r="G201" i="27"/>
  <c r="G200" i="27"/>
  <c r="G162" i="27"/>
  <c r="G161" i="27"/>
  <c r="G160" i="27"/>
  <c r="G192" i="27"/>
  <c r="G191" i="27"/>
  <c r="G190" i="27"/>
  <c r="G188" i="27"/>
  <c r="G187" i="27"/>
  <c r="G186" i="27"/>
  <c r="G184" i="27"/>
  <c r="G183" i="27"/>
  <c r="G182" i="27"/>
  <c r="G180" i="27"/>
  <c r="G179" i="27"/>
  <c r="G178" i="27"/>
  <c r="G137" i="27"/>
  <c r="G136" i="27"/>
  <c r="G132" i="27"/>
  <c r="G131" i="27"/>
  <c r="G129" i="27"/>
  <c r="G127" i="27"/>
  <c r="G126" i="27"/>
  <c r="G124" i="27"/>
  <c r="G117" i="27"/>
  <c r="G116" i="27"/>
  <c r="G115" i="27"/>
  <c r="G96" i="27"/>
  <c r="G86" i="27"/>
  <c r="G76" i="27"/>
  <c r="G97" i="27"/>
  <c r="G95" i="27"/>
  <c r="G94" i="27"/>
  <c r="G87" i="27"/>
  <c r="G85" i="27"/>
  <c r="G84" i="27"/>
  <c r="G77" i="27"/>
  <c r="G75" i="27"/>
  <c r="G74" i="27"/>
  <c r="G91" i="27"/>
  <c r="G89" i="27"/>
  <c r="G82" i="27"/>
  <c r="G81" i="27"/>
  <c r="G79" i="27"/>
  <c r="G54" i="27"/>
  <c r="G53" i="27"/>
  <c r="G52" i="27"/>
  <c r="G49" i="27"/>
  <c r="G48" i="27"/>
  <c r="G47" i="27"/>
  <c r="G32" i="27" l="1"/>
  <c r="G31" i="27"/>
  <c r="G30" i="27"/>
  <c r="F17" i="5" l="1"/>
  <c r="D64" i="5"/>
  <c r="F64" i="5" s="1"/>
  <c r="D59" i="5"/>
  <c r="F59" i="5" s="1"/>
  <c r="D14" i="5"/>
  <c r="F14" i="5" s="1"/>
  <c r="D23" i="23" l="1"/>
  <c r="F27" i="18" l="1"/>
  <c r="G196" i="27" l="1"/>
  <c r="G195" i="27"/>
  <c r="G176" i="27" l="1"/>
  <c r="G175" i="27"/>
  <c r="G174" i="27"/>
  <c r="G152" i="27"/>
  <c r="G151" i="27"/>
  <c r="G150" i="27"/>
  <c r="G113" i="27"/>
  <c r="G112" i="27"/>
  <c r="F40" i="18" l="1"/>
  <c r="G37" i="13"/>
  <c r="G29" i="13" l="1"/>
  <c r="G18" i="27" l="1"/>
  <c r="G220" i="27" l="1"/>
  <c r="D17" i="10" s="1"/>
  <c r="G33" i="13" l="1"/>
  <c r="G22" i="13"/>
  <c r="G18" i="13"/>
  <c r="G14" i="13"/>
  <c r="G227" i="13" s="1"/>
  <c r="D11" i="23" l="1"/>
  <c r="F16" i="18"/>
  <c r="G26" i="21" l="1"/>
  <c r="F56" i="18"/>
  <c r="D25" i="23" l="1"/>
  <c r="D21" i="23"/>
  <c r="D31" i="23" s="1"/>
  <c r="F9" i="5"/>
  <c r="F69" i="5" l="1"/>
  <c r="D13" i="10" l="1"/>
  <c r="D27" i="10" l="1"/>
</calcChain>
</file>

<file path=xl/sharedStrings.xml><?xml version="1.0" encoding="utf-8"?>
<sst xmlns="http://schemas.openxmlformats.org/spreadsheetml/2006/main" count="2521" uniqueCount="1218">
  <si>
    <t xml:space="preserve">SADRŽAJ </t>
  </si>
  <si>
    <t>TROŠKOVNIK GRAĐEVINSKO - OBRTNIČKIH RADOVA</t>
  </si>
  <si>
    <t>OPĆI UVJETI</t>
  </si>
  <si>
    <t>A</t>
  </si>
  <si>
    <t>GRAĐEVINSKI RADOVI</t>
  </si>
  <si>
    <t>ZEMLJANI RADOVI</t>
  </si>
  <si>
    <t>BETONSKI I ARIMIRANO BETONSKI RADOVI</t>
  </si>
  <si>
    <t>IZOLATERSKI RADOVI</t>
  </si>
  <si>
    <t>REKAPITULACIJA GRAĐEVINSKIH RADOVA</t>
  </si>
  <si>
    <t>B</t>
  </si>
  <si>
    <t>ZANATSKI RADOVI</t>
  </si>
  <si>
    <t>STOLARSKI RADOVI</t>
  </si>
  <si>
    <t>BRAVARSKI RADOVI</t>
  </si>
  <si>
    <t>BETONSKE PODLOGE</t>
  </si>
  <si>
    <t>KERAMIČARSKI RADOVI</t>
  </si>
  <si>
    <t>PODOPOLAGAČKI RADOVI</t>
  </si>
  <si>
    <t>LIČILAČKI RADOVI</t>
  </si>
  <si>
    <t>REKAPITULACIJA ZANATSKIH RADOVA</t>
  </si>
  <si>
    <t>SADRŽAJ</t>
  </si>
  <si>
    <t>RUŠENJA I DEMONTAŽE</t>
  </si>
  <si>
    <t>1.</t>
  </si>
  <si>
    <t>2.</t>
  </si>
  <si>
    <t>3.</t>
  </si>
  <si>
    <t>4.</t>
  </si>
  <si>
    <t>5.</t>
  </si>
  <si>
    <t>REDNI BROJ</t>
  </si>
  <si>
    <t>OPIS</t>
  </si>
  <si>
    <t>JEDINICA MJERE</t>
  </si>
  <si>
    <t>KOLIČINA RADOVA</t>
  </si>
  <si>
    <t>JEDINIČNA CIJENA</t>
  </si>
  <si>
    <t>UKUPNA CIJENA</t>
  </si>
  <si>
    <t>p</t>
  </si>
  <si>
    <t>m2</t>
  </si>
  <si>
    <t>m3</t>
  </si>
  <si>
    <t xml:space="preserve"> beton</t>
  </si>
  <si>
    <t>armatura</t>
  </si>
  <si>
    <t>kg</t>
  </si>
  <si>
    <t>oplata</t>
  </si>
  <si>
    <t>BETONSKI I ARMIRANO-BETONSKI RADOVI</t>
  </si>
  <si>
    <r>
      <t>m</t>
    </r>
    <r>
      <rPr>
        <vertAlign val="superscript"/>
        <sz val="10"/>
        <rFont val="Arial"/>
        <family val="2"/>
        <charset val="238"/>
      </rPr>
      <t>2</t>
    </r>
  </si>
  <si>
    <t>kom</t>
  </si>
  <si>
    <t>m1</t>
  </si>
  <si>
    <t>pod</t>
  </si>
  <si>
    <t>zid</t>
  </si>
  <si>
    <t>dilatacijska traka</t>
  </si>
  <si>
    <t>Hidroizolacija u sanitarijama</t>
  </si>
  <si>
    <t>KARTON GIPS</t>
  </si>
  <si>
    <t>6.</t>
  </si>
  <si>
    <t>7.</t>
  </si>
  <si>
    <t>_obostrano gips karton obloga GKB</t>
  </si>
  <si>
    <t>_gips karton obloga GKB</t>
  </si>
  <si>
    <t>NAPOMENA:</t>
  </si>
  <si>
    <t>8.</t>
  </si>
  <si>
    <t>10.</t>
  </si>
  <si>
    <t>9.</t>
  </si>
  <si>
    <t>Mjere obavezno provjeriti na licu mjesta. Postava prema uputama proizvođača.</t>
  </si>
  <si>
    <t>VANJSKE STAKLENE STIJENE</t>
  </si>
  <si>
    <t>11.</t>
  </si>
  <si>
    <t>12.</t>
  </si>
  <si>
    <t>13.</t>
  </si>
  <si>
    <t>14.</t>
  </si>
  <si>
    <t>DIZALA</t>
  </si>
  <si>
    <t>15.</t>
  </si>
  <si>
    <t>ZIDOVI</t>
  </si>
  <si>
    <t>STROPOVI</t>
  </si>
  <si>
    <t>1.1.</t>
  </si>
  <si>
    <t>1.2.</t>
  </si>
  <si>
    <t>RUŠENJA I DEMONTAŽE UKUPNO</t>
  </si>
  <si>
    <t>2.1.</t>
  </si>
  <si>
    <t>2.2.</t>
  </si>
  <si>
    <t>NAPOMENE</t>
  </si>
  <si>
    <t>IZOLATERSKI RADOVI UKUPNO</t>
  </si>
  <si>
    <t>SPUŠTENI STROPOVI</t>
  </si>
  <si>
    <t>GRAĐEVINSKI RADOVI SVEUKUPNO</t>
  </si>
  <si>
    <t>NAPOMENE:
Prije nego se započne s postavljanjem, potrebno je napraviti suhu, primjereno izoliranu podlogu.
Smjernice za obradu:
Poštuju se smjernice za obradu izdane od strane proizvođača.
Istovjetnost:
Ukoliko u ugovornim odredbama ili točkama nije drukčije utvrđeno, kao kriteriji istovjetnosti za izvedbe navedene kao primjer vrijede sve tehničke specifikacije opisane u popisu usluga, kao i posebne karakteristike navedene u tehničkoj dokumentaciji proizvođača za izvedbu navedenu kao primjer. 
VAŽNO: u cijenu stavke uključiti dobavu i ugradnju sveg potrebnog materijala kao i rad potreban za izvedbu svih fazonskih spojeva na krovu kao što su: opšav sa svim potrebnim priključnim i zaštitnim elementima, vodolovna grla, odzrake, proboji instalacija kroz krov i sl.</t>
  </si>
  <si>
    <t>KROVOVI I TERASE UKUPNO</t>
  </si>
  <si>
    <t>STOLARSKI RADOVI UKUPNO</t>
  </si>
  <si>
    <t>BRAVARSKI RADOVI UKUPNO</t>
  </si>
  <si>
    <t>slojevi:</t>
  </si>
  <si>
    <t>BETONSKE PODLOGE UKUPNO</t>
  </si>
  <si>
    <t>akrilna boja</t>
  </si>
  <si>
    <t>LIČILAČKI RADOVI UKUPNO</t>
  </si>
  <si>
    <t>ZANATSKI RADOVI SVEUKUPNO</t>
  </si>
  <si>
    <t>REKAPITULACIJA</t>
  </si>
  <si>
    <t xml:space="preserve"> *PE folija</t>
  </si>
  <si>
    <t xml:space="preserve">      -PE folija 0,02 cm</t>
  </si>
  <si>
    <t>BETONSKI I ARMIRANO-BETONSKI RADOVI UKUPNO</t>
  </si>
  <si>
    <t>KUPAONSKA OPREMA I SANITARIJE</t>
  </si>
  <si>
    <t>KUPAONSKA OPREMA I SANITARIJE SVEUKUPNO:</t>
  </si>
  <si>
    <t>PRIPREMNI RADOVI</t>
  </si>
  <si>
    <t>U cijenu stavke uključena je potencijalna nadoplata za skrivene spojnice, za kvaku po izboru te za izmjeru, dostavu i ugradnju bez gletanja zidova.</t>
  </si>
  <si>
    <t xml:space="preserve">                         </t>
  </si>
  <si>
    <t>OSTALO</t>
  </si>
  <si>
    <t>građevina</t>
  </si>
  <si>
    <t>vrsta projekta</t>
  </si>
  <si>
    <t>naručitelj</t>
  </si>
  <si>
    <t>izvršitelj</t>
  </si>
  <si>
    <t>ARHITEKTONSKI BIRO TURATO d.o.o.</t>
  </si>
  <si>
    <t>Krešimirova 12</t>
  </si>
  <si>
    <t>51000 Rijeka</t>
  </si>
  <si>
    <t>glavni projektant</t>
  </si>
  <si>
    <t>dr.sc. IDIS TURATO dipl.ing.arh.</t>
  </si>
  <si>
    <t>direktor</t>
  </si>
  <si>
    <t>TROŠKOVNIK GRAĐEVINSKIH I ZANATSKIH RADOVA</t>
  </si>
  <si>
    <t>U cijenu svake pojedine stavke uračunava se:</t>
  </si>
  <si>
    <t>1.3.</t>
  </si>
  <si>
    <t>1.5.</t>
  </si>
  <si>
    <t>ZEMLJANI RADOVI UKUPNO:</t>
  </si>
  <si>
    <t>• zemljani radovi obrađeni u ovom troškovniku su isključivo zemljani radovi kojima se predviđa i smješta građevina prema projektu, te ne uključuje zemljane radove instalacija i uređenja okoliša</t>
  </si>
  <si>
    <t>• sve potrebne skele, podupiranja, razupiranja, osiguranje iskopa (dubine ili visine 1,5 m)</t>
  </si>
  <si>
    <t xml:space="preserve">• površina iskopa je jednaka površini ortogonalne projekcije prizemlja objekta, te kanala za izvedbu drenažnog sloja uz objekt. </t>
  </si>
  <si>
    <t>KROV</t>
  </si>
  <si>
    <r>
      <t>m</t>
    </r>
    <r>
      <rPr>
        <vertAlign val="superscript"/>
        <sz val="10"/>
        <rFont val="Arial"/>
        <family val="2"/>
        <charset val="238"/>
      </rPr>
      <t>1</t>
    </r>
  </si>
  <si>
    <t>4.1.</t>
  </si>
  <si>
    <t>16.</t>
  </si>
  <si>
    <t>17.</t>
  </si>
  <si>
    <t>Slojevi zvučne izolacije u plivajućim podovima su iskazani u vrsti radova 14_PODOPOLAGAČKI u sklopu stavki izvedbe plivajućih podova.</t>
  </si>
  <si>
    <t xml:space="preserve"> *parna brana</t>
  </si>
  <si>
    <t xml:space="preserve"> *daščana oplata</t>
  </si>
  <si>
    <t xml:space="preserve"> *zavšni pokrov - kupa/kanalica</t>
  </si>
  <si>
    <t>Instalacija gromobrana uključena je u troškovnik elektrotehničkih radova.</t>
  </si>
  <si>
    <t>9.1.</t>
  </si>
  <si>
    <t>9.2.</t>
  </si>
  <si>
    <t xml:space="preserve">OPĆI UVJETI </t>
  </si>
  <si>
    <r>
      <t xml:space="preserve">NAPOMENA: </t>
    </r>
    <r>
      <rPr>
        <sz val="10"/>
        <rFont val="Arial"/>
        <family val="2"/>
        <charset val="238"/>
      </rPr>
      <t>Troškovnik UREĐENJA OKOLIŠA nije predmet ovog troškovnika, već je obrađeni u zasebnom elaboratu.</t>
    </r>
  </si>
  <si>
    <t>I. UVJETI  IZGRADNJE</t>
  </si>
  <si>
    <t xml:space="preserve">Za sve radove treba primjenjivati tehničke propise, građ. norme, a upotrebljeni materijal, koji izvođač dobavlja i ugrađuje, mora odgovarati normama (HRN). Izvedba radova treba biti prema nacrtima, općim uvjetima i opisu radova, detaljima i prema pravilima zanata. Eventualna odstupanja treba prethodno dogovoriti s nadzornim inženjerom i projektantom za svaki pojedini slučaj. </t>
  </si>
  <si>
    <t>Tolerancija mjera izvedenih radova određena su uzancama zanata, odnosno prema odluci projektanta i nadzorne službe. Sva odstupanja od dogovorenih tolerantnih mjera dužan je izvođač otkloniti o svom trošku. To vrijedi za sve vrste radova, kao što su građevinski, obrtnički i montažerski, opremanje i ostali radovi.</t>
  </si>
  <si>
    <t>Uskladištenje materijala treba provesti tako da materijal bude osiguran od vlaženja i lomova, jer se samo neoštećen i kvalitetan smije ugrađivati. Ovo se odnosi na sve gotove prefabrikate, obrtničke proizvode i materijal za obrtničke radove. Vezna sredstva također moraju biti prvorazredna. Cement, opeka, kameni agregat, pijesak, bitumen i sl. treba ispitati prema važećim tehničkim propisima i ateste predočiti nadzornom inženjeru.</t>
  </si>
  <si>
    <t>Rad obuhvaća osim opisanog u troškovniku, još  i prijenose, prijevoz, dizanje, utovar i istovar materijala unutar gradilišta, pripremanje morta i betona, zaštićivanje konstrukcije od štetnih atmosferskih utjecaja, sve pomoćne radove kao: skupljanje rasutog materijala, održavanje čistoće gradilišta.</t>
  </si>
  <si>
    <t>Skele, podupore i razupore treba također predvidjeti u cjelini. Skele moraju biti u skladu s HTZ propisima. Treba ukalkulirati sve potrebne zaštitne ograde, te rampe i mostove za prijevoz  materijala po gradnji.</t>
  </si>
  <si>
    <t>Obrtnicima i instalaterima treba osigurati prostoriju za smještaj alata i pohranu materijala, ustupanje radne snage za dubljenje, probijanje i bušenje, te popravak žbuke nakon završenih stolarskih i bravarskih radova i drugih obrtničkih radova, a prije soboslikarsko-ličilačkih radova. Izvođač građevinskih radova dužan je obrtnicima i instalaterima dati potrebne skele za radove na visini većoj od dva metra.</t>
  </si>
  <si>
    <t>Kod radova za vrijeme ljetnih vrućina, zimi i kišnih dana treba osigurati konstrukcije od štetnih atmosferskih utjecaja, a u slučaju da dođe do oštećenja uslijed prokišnjavanja ili smrzavanja, izvođač će izvršiti popravke o svom torošku.</t>
  </si>
  <si>
    <t>Provoditi čišćenje gradilišta od blata i odvođenje oborinske vode. Završni radovi, kao uklanjanje ograda i baraka te poravnanje terena.</t>
  </si>
  <si>
    <t>Izvesti krpanje žbuke, popravak obojenih ploha, te sve popravke, oštećenja koja su nastala tokom gradnje, a trebaju se obaviti u garantnom roku.</t>
  </si>
  <si>
    <t>Prethodno provoditi ispitivanje ugrađenog materijala, vodovodne instalacije, odnosno sve u vezi s dobavljanjem potrebnih atesta (nalaza).</t>
  </si>
  <si>
    <t>Svi radovi moraju biti izvedeni solidno prema opisu, izvedbenim i armaturnim nacrtima i statičkom računu. Sve se ovo odnosi i na radove obrtnika. Zbog toga je potrebno da izvođač  ugovara radove s obrtnicima u smislu ovih općih uvjeta.</t>
  </si>
  <si>
    <t>Stavka radova ispod najnižeg poda, odnosno svi radovi na koje utječe priroda terena gradilišta, obračunavaju se po stvarno izvedenim količinama i jediničnim cijenama troškovnika.  Sve pomoćne skele i slično obračunati uz cijenu pojedinih stavki.</t>
  </si>
  <si>
    <t>II.  OPĆI UVJETI ZA IZVOĐENJE GRAĐEVINSKIH RADOVA, PRIPREMNIH RADOVA, UREĐENJE GRADILIŠTA I POMOĆNIH RADOVA</t>
  </si>
  <si>
    <t>Izvođač je dužan prije početka radova sprovesti sve pripremne radove da se izvođenje može nesmetano odvijati. U tu svrhu izvođač je dužan detaljno proučiti investiciono tehničku dokumentaciju, te izvršiti potrebne računske kontrole. Potrebno je proučiti sve tehnologije izvedbe pojedinih radova radi optimalne organizacije građenja, nabavke materijala, kalkulacije i sl.</t>
  </si>
  <si>
    <t>Izvođač i njegovi kooperanti dužni su svaki dio investicijsko tehničke dokumentacije pregledati, te dati primjedbe na eventualne tehničke probleme koji bi mogli prouzročiti slabiji kvalitet, postojnost ugrađenih elemenata ili druge štete. U protivnom biti će dužan ovakve štete sanirati o svom trošku. Naročitu pažnju kod toga treba posvetiti usaglašavanju građevinskih i instalaterskih nacrta. Ako ustanovi neke razlike u mjerama, nedostatke ili pogreške u podlogama, dužan je pravovremeno obavijestiti nadzornog inženjera i odgovornog projektanta, te zatražiti rješenja.</t>
  </si>
  <si>
    <t>UREĐENJE GRADILIŠTA</t>
  </si>
  <si>
    <t>Uređenje gradilišta dužan je izvođač izvesti prema shemi organizacije gradilišta koju je obavezan dostaviti uz ponudu. U organizaciji gradilišta izvođač je dužan uz ostalo posebno predvidjeti:</t>
  </si>
  <si>
    <t>-prostorije za svoje kancelarije,</t>
  </si>
  <si>
    <t>-gradilište osigurati ogradom ili drugim posebnim elementima za sigurnost ljudi za zaštitu prometa i objektata,</t>
  </si>
  <si>
    <t>-postaviti natpisnu ploču,</t>
  </si>
  <si>
    <t>-postaviti potreban broj urednih skladišta, pomoćnih radnih prostorija, nadstrešnica, odrediti i urediti prometne i parkirne površine za radne i teretne automobile, opremu, građevinske strojeve  i sl., te opremu i objekte za rastresiti i habasti građevinski materijal,</t>
  </si>
  <si>
    <t>-Izvođač je dužan gradilište sa svim prostorijama i cijelim inventarom redovito održavati i čistiti,</t>
  </si>
  <si>
    <t>-Sve materijale izvođač mora redovito i pravovremeno dobaviti da ne dođe do bilo kakvog zastoja gradnje,</t>
  </si>
  <si>
    <t>-U kalkulacije izvođač mora prema ponuđenim radovima uračunati ili posebno ponuditi eventualne zaštite za zimski period građenja, kišu ili sl.</t>
  </si>
  <si>
    <t>-Izvođač je dužan svu površinsku vodu u granicama gradilišta na svim nižim nivoima redovito odstranjivati odnosno nasipavati,</t>
  </si>
  <si>
    <t>-Na gradilištu mora postojati permanentna čuvarska služba za cijelo vrijeme trajanja gradnje također uračunata u faktor,</t>
  </si>
  <si>
    <t>-Gradilište mora biti po noći dobro osvjetljeno,</t>
  </si>
  <si>
    <t>-Sve otpadne matreijele  (šuta, lomovi, mort, ambalaža i sl.) treba odmah odvesti. Troškove treba ukalkulirati u režiju i faktor. Ukoliko se isti neće izvršavati  investitor ima pravo čišćenja i odvoz otpada povjeriti drugome, a na teret izvođača radova,</t>
  </si>
  <si>
    <t>-Izvođač je dužan uz shemu organizacije gradilišta dostaviti i spisak sve mehanizacije i opreme koja će biti na raspolaganju gradilišta, te satnice za rad i upotrebu svakog stroja,</t>
  </si>
  <si>
    <t>-Izvođač je dužan bez posebne naplate osigurati investitoru i projektantu potrebnu pomoć kod obilaska gradilišta i nadzora, uzimanju uzoraka i sl., potrebnim pomagalima i ljudima,</t>
  </si>
  <si>
    <t>-Na gradilištu moraju biti poduzete sve HTZ mjere prema postojećim propisima.</t>
  </si>
  <si>
    <t>Izvođač je dužan po završetku radova gradilište kompletno očistiti, skinuti i odvesti sve nasipe, betonske podloge, temelje strojeva, radnih i pomoćnih prostorija i drugo do zdrave zemlje da se može pristupiti hortikulturnom uređenju.</t>
  </si>
  <si>
    <t>MATERIJAL</t>
  </si>
  <si>
    <t>Pod tim nazivom se podrazumjeva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i davanje potrebnih uzoraka kod izvjesnih vrsta materijala.</t>
  </si>
  <si>
    <t>RAD</t>
  </si>
  <si>
    <t>U kalkulaciji rada treba uključiti sav rad, kako glavni, tako i pomoćni, te sav unutarnji transport. Ujedno treba uključiti sav rad oko zaštite gotovih konstrukcija i dijelova objekta od štetnog utjecaja vrućine, hladnoće i slično.</t>
  </si>
  <si>
    <t>SKELE</t>
  </si>
  <si>
    <t xml:space="preserve">Sve vrste pomoćnih  skela, bez obzira na visinu, ulaze u jediničnu cijenu dotičnog rada. Fasadna skela za obradu fasade, obračunata je posebno. Skela mora biti na vrijeme postavljena kako ne bi nastao zastoj u radu. Pod pojmom skela podrazumijeva se i prilaz istoj, te ograda. Kod zemljanih radova u jediničnu cijenu ulaze razupore, te mostovi za prebacivanje iskopa većih dubina. Ujedno su tu uključeni i prilazi, te mostovi za betoniranje konstrukcije i slično. </t>
  </si>
  <si>
    <t>OPLATA</t>
  </si>
  <si>
    <t xml:space="preserve">Kod izrade oplate predviđeno je podupiranje, uklještenje, te postava i skidanje iste. U cijenu ulazi kvašenje oplate prije betoniranja, kao i mazanje limenih kalupa. Po završetku betoniranja, sva se oplata nakon određenog vremena mora očistiti i sortirati. </t>
  </si>
  <si>
    <t>IZMJERE</t>
  </si>
  <si>
    <t>Ukoliko nije u pojedinoj stavci dat način obračuna radova, treba se u svemu pridržavati prosječnih normi u građevinarstvu.</t>
  </si>
  <si>
    <t>ZIMSKI I LJETNI RAD</t>
  </si>
  <si>
    <t xml:space="preserve">Ukoliko je ugovoreni termin izvršenja objekta uključen i zimski odnosno ljetni period, to se neće posebno izvođaču priznavati na ime naknade za rad pri niskoj temperaturi, zaštita konstrukcija od hladnoće i vrućine, te atmosferskih nepogoda, sve mora biti uključeno u jediničnu cijenu. Za vrijeme zime objekat se mora zaštititi. Svi eventualni smrznuti dijelovi moraju se ukloniti i izvesti ponovo bez bilo kakve naplate. Ukoliko je temperatura niža od temperature pri kojoj je dozvoljen dotični rad, a investitor ipak traži da se radi, izvođač si ima pravo zaračunati naknadu po normi 6,006 ali u tom slučaju izvođač snosi punu odgovornost za ispravnost i kvalitetu rada. To isto vrijedi i za zaštitu radova tokom ljeta od prebrzog sušenja uslijed visoke temperature. </t>
  </si>
  <si>
    <t>FAKTORI</t>
  </si>
  <si>
    <t>Na jediničnu cijenu radne snage izvođač ima pravo zaračunati faktor prema postojećim privrednim instrumentima na osnovu zakonskih propisa. Povrh toga izvođač ima faktorom obuhvatiti i slijedeće radove, koji se neće zasebno platiti, kao naknadni rad, i to:</t>
  </si>
  <si>
    <t>- kompletnu režiju gradilišta, uključujući dizalice, mostove, sitnu mehanizaciju i slično,</t>
  </si>
  <si>
    <t>najamne troškove za posuđenu mehanizaciju, koju izvođač sam ne posjeduje, a potrebna mu je pri izvođenju rada,</t>
  </si>
  <si>
    <t xml:space="preserve">- nalaganje temelja prije iskopa, </t>
  </si>
  <si>
    <t xml:space="preserve">- sva ispitivanja materijala, </t>
  </si>
  <si>
    <t>ispitivanja dimnjaka u svrhu dobivanja potvrde od dimnjačara o ispravnosti,</t>
  </si>
  <si>
    <t xml:space="preserve">- barake za smještaj radnika i kancelarije gradilišta, </t>
  </si>
  <si>
    <t>uskladištenje materijala i elemenata za obrtničke i instalaterske radove do njihove ugradbe,</t>
  </si>
  <si>
    <t>uređenje gradilišta po završetku rada, sa otklanjanjem svih otpadaka, šute, ostataka građevnog materijala, inventara, pomoćnih objekata itd.</t>
  </si>
  <si>
    <t>Sve navedeno važi za obrtničke i instalaterske radove.</t>
  </si>
  <si>
    <t>III. TROŠKOVNIK GRAĐEVINSKIH I OBRTNIČKIH  RADOVA</t>
  </si>
  <si>
    <t>A) GRAĐEVINSKI  RADOVI</t>
  </si>
  <si>
    <t>1.  ZEMLJANI RADOVI</t>
  </si>
  <si>
    <t xml:space="preserve">Iskop zemlje vrši se prema nacrtima ručno ili strojno na predviđenu dubinu sa poravnanjem dna i s vertikalnim stranama, s eventualnim podupiranjem i razupiranjem, kao i crpljenje vode gdje je to potrebno. </t>
  </si>
  <si>
    <t>Iskop izvesti sa stranicama u nagibu koji odgovara tom terenu i potrebnim proširenjem za izvedbu izolaterskih i drugih radova na vanjskoj strani podrumskih i ukopanih zidova, komplet sa svim potrebnim osiguranjima građevinske jame, podupiranjem i sl. kako ne bi došlo do urušavanja, što ulazi u jediničnu cijenu stavke.</t>
  </si>
  <si>
    <t xml:space="preserve">Podupiranja, razupiranje i crpljenje vode, kao i prokvašenje zemlje uslijed kiše, obuhvaćeno je jediničnim cijenama i ne naplaćuje se posebno. Ako se iskopane jame oštete, odrone ili zatrpaju nepažnjom ili uslijed nedovoljnog podupiranja izvođač ih dovodi u ispravno stanje. </t>
  </si>
  <si>
    <t>Nasutu zemlju oko vanjskih obodnih zidova objekta treba u slojevima nabijati na troškovnikom propisani modul stišljivosti</t>
  </si>
  <si>
    <t>Kod nasipavanja nakon izvedbe temelja, postave i zaštite vertikalne izolacije, horizontalne kanalizacije materijal je potrebno polijevati kako bi se dobila potrebna zbijenost. Nabijanje izvesti u slojevima do najviše 30 cm s vibro-nabijačima ili žabama. Po završetku gradnje izvršiti planiranje terena, te ukloniti nepotrebno sa gradilišta.</t>
  </si>
  <si>
    <t>Za nasipavanje ispod betonskih podloga podova na zemlji imaju se upotrijebiti troškovnikom propisani materijali  u predviđenim debljinama slojeva.</t>
  </si>
  <si>
    <t>Jedinične cijene za pojedine stavke trebaju sadržavati:</t>
  </si>
  <si>
    <t>1. Sav rad za iskop (ručni ili mehanički)</t>
  </si>
  <si>
    <t>2. Potrebne razupore, podupore (osiguranje od urušavanja)</t>
  </si>
  <si>
    <t>3. Postava potrebne ograde i mostova za prebacivanje</t>
  </si>
  <si>
    <t>4. Sva potrebna planiranja i niveliranje</t>
  </si>
  <si>
    <t>5. Sva potrebna nabijanja površina</t>
  </si>
  <si>
    <t xml:space="preserve">6. Crpljenje površinske ili procjedne vode </t>
  </si>
  <si>
    <t>OBRAČUN  RADOVA:</t>
  </si>
  <si>
    <t>Obračun radova kod čišćenja terena obračunava se po m2, odnosno komadima kada je riječ o stablima, dok se odstranjivanje ostalih prepreka obično uzima paušalno.</t>
  </si>
  <si>
    <t>Obračun iskopanog materijala kod iskopa ili otkopa uzima se po m3 u sraslom stanju, tj. prema volumenu u kojem se nalazilo prije kopanja i prema dimenzijama iz projekta.</t>
  </si>
  <si>
    <t>Obračun materijala u nasipu uzima se prema volumenu izrađenog nasipa.</t>
  </si>
  <si>
    <t>Ovi uvjeti se mijenjaju ili nadopunjuju pojedinim stavkama troškovnika.</t>
  </si>
  <si>
    <t>2.BETONSKI  I  ARMIRANO  BETONSKI  RADOVI</t>
  </si>
  <si>
    <t xml:space="preserve">Kod izvedbe betonskih i armirano-betonskih radova treba se u svemu pridržavati postojećih propisa, standarda i "Pravilnika za beton i armirani beton", te statičkog proračuna. Prije početka izvedbe betonskih radova treba pregledati i zapisnički konstatirati podatke o agregatu, cementu i vodi, odnosno o faktorima koji će utjecati na kvalitetu radova i ugrađenog betona. </t>
  </si>
  <si>
    <t>Cement u pogledu kvalitete mora odgovarati hrvatskim normama:</t>
  </si>
  <si>
    <t>HRN B.C1.010 kvalifikacija i kvalitet portlad cementa</t>
  </si>
  <si>
    <t>HRN B.C1.012 cement i način  pakovanja i isporuke</t>
  </si>
  <si>
    <t>HRN B.C1.018 pucolani, kvalitet i ispitivanje</t>
  </si>
  <si>
    <t>HRN B.C8.020 cementi, uzimanje uzoraka i ispitivanje</t>
  </si>
  <si>
    <t>HRN B.C8.021 aluminatni cement, uzorci i ispitivanja</t>
  </si>
  <si>
    <t xml:space="preserve">HRN B.C8.023 ispitivanje fizikalno kemijskih osobina </t>
  </si>
  <si>
    <t>HRN B.C8.024 određivanje specifične površine portland cementa.</t>
  </si>
  <si>
    <t>Prilikom isporuke cementa isporučilac je dužan dostaviti i ateste. Cement o kojem nema atesta potrebno je ispitati prilikom svake veće isporuke. Kod centralne pripreme betona cement se ispituje po određenom sistemu od strane ovlaštenog instituta.</t>
  </si>
  <si>
    <t>Za izradu betona predviđa se prirodno granulirani šljunak ili drobljeni agregat. Kameni agregat mora biti dovoljno čvrst i postojan, ne smije sadržavati zemljanih i organskih sastojaka, niti drugih primjesa štetnih za beton i armaturu.</t>
  </si>
  <si>
    <t>Kameni agregat u pogledu kvalitete mora odgovarati hrvatskim normama:</t>
  </si>
  <si>
    <t>HRN B.0.001 uzimanje uzoraka agregata</t>
  </si>
  <si>
    <t>HRN B.B8.012 ispitivanje čvrstoće na pritisak</t>
  </si>
  <si>
    <t>HRN B.V8.013 ispitivanje pod utjecajem atmosferilija</t>
  </si>
  <si>
    <t xml:space="preserve">HRN B.B8.034 određivanje količine agregata koji prolazi kroz sito 0,09 </t>
  </si>
  <si>
    <t>HRN B.B8.037 određivanje trošnih zrna u agregatu</t>
  </si>
  <si>
    <t>HRN B.B8.039 ispitivanje pijeska u građevne svrhe</t>
  </si>
  <si>
    <t>HRN B.B8.044 definicija oblika i izgleda površine</t>
  </si>
  <si>
    <t>HRN U.M8.020 ispitivanje granulacije agregata za beton</t>
  </si>
  <si>
    <t>HRN U.M8.030 određivanje otpornosti protiv drobljenja agregata za beton</t>
  </si>
  <si>
    <t>.</t>
  </si>
  <si>
    <t xml:space="preserve">Uzimanje uzoraka obavlja se na mjestu iskopa ili drobljenja, a isporučilac je obavezan dostaviti ateste o ispitivanju agregata koji se uzimaju na gradilištu. </t>
  </si>
  <si>
    <t>Voda koja se koristi prilikom pripreme betona mora odgovarati HRN U.M1.O14.</t>
  </si>
  <si>
    <t>Beton mora odgovarati:</t>
  </si>
  <si>
    <t>HRN U.M1.010 ispitivanje na zatezanje</t>
  </si>
  <si>
    <t xml:space="preserve">HRN U.M1.011 ispitivanje na savijanje </t>
  </si>
  <si>
    <t>HRN U.M1.012 ispitivanje na pritisak.</t>
  </si>
  <si>
    <t>Čvrstoća betona određuje se markom betona. Izvođač se mora strogo pridržavati marke betona određene za pojedine konstrukcije, a označene u statičkom računu.</t>
  </si>
  <si>
    <t>Beton spravljati isključivo strojnim putem. Za izradu betona upotrijebiti istu vrstu cementa i granulirani agregat.</t>
  </si>
  <si>
    <t xml:space="preserve">Beton za ispitivanje mora se uzeti sa mjesta ugrađivanja u serijama od po 3 kocke. Kocke za ispitivanje potrebno je uzeti za marke betona ispod 20 na svakih 100 m3, a za marke 20 i više na svakih 50 m3 betona. </t>
  </si>
  <si>
    <t xml:space="preserve">Kod izvođenja betonskih radova treba voditi računa o tome kakve su atmosferske prilike tj. ako je temperatura visoka prije betoniranja politi podlogu, odnosno tlo i eventualnu oplatu kako ne bi došlo do upijanja vode iz betona. S ugradnjom betona može se započeti tek kada je oplata i armatura definitivno postavljena i učvršćena. Komprimiranje betona vrši se pervibratorima - pri tome paziti da ne dođe do stvaranja sagregacionih gnijezda. Zaštita betonske konstrukcije vrši se polijevanjem vodom ili prekrivanjem jutenim platnom, a zavisno od trenutne temperature. </t>
  </si>
  <si>
    <t>Naročitu pažnju posvetiti ugradbi betona koji se neće naknadno obrađivati, jer površina tih konstrukcija mora biti poptpuno glatka i ravna.</t>
  </si>
  <si>
    <t xml:space="preserve">Armatura mora ostati u određenom položaju i za vrijeme betoniranja i mora biti obuhvaćena betonom u čitavoj dužini i opsegu. </t>
  </si>
  <si>
    <t>Obračun:</t>
  </si>
  <si>
    <t>Obračun se vrši po m2,  m',  m3,  ili po komadu  tj. prema stavkama troškovnika. Stropne ploče se računaju unutar zidova, stupovi i zidovi se obračunavaju do greda, nadvoja, serklaža ili u punoj visini tj. do gornjeg ruba ploče, ako kontinuirano prelazi zidove. Sve dijelove betonske konstrukcije obračunati prema GN 400.</t>
  </si>
  <si>
    <t>Općenito</t>
  </si>
  <si>
    <t>Ovim uvjetima propisuje se način izrade i osobine materijala, čega se treba pridržavati kod izrade oplate, razupiranja i sličnih radova.</t>
  </si>
  <si>
    <t>Pri izradi se treba pridržavati važećih propisa i  pravila o zaštiti na radu u građevinarstvu kao i projekta i statičkog računa.</t>
  </si>
  <si>
    <t>Oplata kao i razna razupiranja, moraju imati takvu sigurnost i krutost da bez slijegavanja i štetnih deformacija mogu primiti opterećenja i utjecaje koji nastaju za vrijeme izvedbe radova.</t>
  </si>
  <si>
    <t>Za izradu oplate koristiti daske, gredice i letve od jelove rezane građe prema HRN D.C1.041. Korištenje građe dozvoljeno je više puta osim na onim dijelovima konstrukcije gdje se izričito traži glatka oplata. Sav materijal potreban za izradu oplate treba pravovremeno dostaviti na gradilište u dovoljnoj količini.</t>
  </si>
  <si>
    <t>IZRADA</t>
  </si>
  <si>
    <t xml:space="preserve">Oplate moraju biti stabilne, otporne i dovoljno poduprte da se ne bi izvijale ili propustile u bilo kojem pravcu. Moraju biti izrađene točno po mjerama označenim u crtežima plana oplate za pojedine dijelove konstrukcije koji će se betonirati sa svim potrebnim podupiračima. Unutarnje površine oplate moraju biti ravne, bilo da su horizontalne, vertikalne ili napregnute, prema tome kako je to u crtežima planova oplate predviđeno. </t>
  </si>
  <si>
    <t>Nastavci pojedinih dasaka ne smiju izlaziti iz ravnine, tako da nakon njihovog skidanja vidljive površine betona budu ravne i s oštrim rubovima, te da se osigura dobro brtvljenje i sprečavanje deformacije.</t>
  </si>
  <si>
    <t>Za oplatu se ne smiju koristiti takvi  premazi koji se ne bi mogli oprati s gotovog betona ili bi nakon pranja ostale mrlje na tim površinama. Oplatu za betonske konstrukcije, čije će površine ostati vidljive, potrebno je izvesti u glatkoj "Blažuj" blanjanoj ili profiliranoj oplati, a prema nacrtu. Ako se u projektu traži blanjana oplata, onda treba koristiti daske istih širina, osim ako nije drugačije predviđeno s vidljivom strukturom drveta, a slaganje dasaka prema projektu ili uputama projektanta.</t>
  </si>
  <si>
    <t xml:space="preserve">Za stupove kod kojih se površina neće naknadno obrađivati oplata se izvodi od glatkih šperploča s malom upotrebom, jer površina betona mora biti glatka i ravna. Okrugli stupovi izvode se u čeličnoj oplati. </t>
  </si>
  <si>
    <t xml:space="preserve">Nadvišenja oplate ovise o građevini, njenoj namjeni i estetskom izgledu. Za manje noseće elemente, čija je slobodna dužina veća od 6,0 m', oplata se obično postavlja tako da se nakon  njezina opterećenja ostane nadvišenje veličine L/1000,  gdje je L - raspon elemenata. </t>
  </si>
  <si>
    <t>Kad su u betonskim zidovima i drugim konstrukcijama predviđeni otvori i udubine za prolaz vodovodne i kanalizacione cijevi, cijevi centralnog loženja i slično, kao i dimovodne i ventilacione kanale i otvore, treba još prije betoniranja izvesti i postaviti cijevi većeg profila od prolazeće cijevi da se iste mogu provući kroz zid ili konstrukciju i propisno zabrtviti.</t>
  </si>
  <si>
    <t>Kod nastavljanja betoniranja po visini, prilikom postavljanja oplate za tu konstrukciju treba izvesti zaštitu površina betona već gotovih konstrukcija, od procjeđivanja cementnog mlijeka. Neposredno prije početka ugrađivanja betona oplata se mora očistiti.</t>
  </si>
  <si>
    <t>Oplate moraju biti tako izvedene da se mogu skidati lako i bez oštećenja konstrukcija, sa svim njenim elementima, kao i slaganje i sortiranje građe na određenim mjestima. Također je uključeno i čišćenje dasaka, gredica, potpora i drugog, vađenje čavala, siječenje vezne žice, vađenje klanfi i zavrtanja, kao i čišćenje tih elemenata od eventualnih ostataka stvrdnutog betona.</t>
  </si>
  <si>
    <t>Izrađena oplata s podupiranjem, prije betoniranja mora biti od strane izvođača statički kontrolirana. Prije nego što se počne ugrađivati beton moraju se provjeriti dimenzije oplate i kakvoća njihove izvedbe, kao i čistoća i vlažnost oplate. Rezultati ispitivanja nivelete oplate, kao i zapisnik o prijemu tih konstrukcija, čuvaju se u evidenciji koja se prilikom primopredaje izgrađene građevine ustupa korisniku  te građevine. Premjeravanje i obračun izvršenih radova vršit će se prema "Prosječnim normama u građevinarstvu".</t>
  </si>
  <si>
    <t>ARMIRAČKI  RADOVI</t>
  </si>
  <si>
    <t>OPĆI UVJETI:</t>
  </si>
  <si>
    <t>Kod izvedbe armiračkih radova treba se u svemu pridržavati postojećih propisa i standarda. Betonski čelik u pogledu kvalitete mora odgovarati hrvatskim normama.</t>
  </si>
  <si>
    <t>HRN C.B0.500</t>
  </si>
  <si>
    <t>HRN C.B2.021</t>
  </si>
  <si>
    <t>HRN C.K6.020</t>
  </si>
  <si>
    <t>HRN C.K6.021</t>
  </si>
  <si>
    <t xml:space="preserve">Sve vrste čelika moraju imati kompaktnu homogenu strukturu. Ne smiju imati nikakvih nedostataka, mjehura, pukotina ili vanjskih oštećenja. Prilikom isporuke betonskog čelika isporučilac je dužan dostaviti ateste koji garantiraju vlačnu čvrstoću i varivost čelika. Na gradilištu odgovorna osoba mora obratiti naročitu pažnju na evantualne pukotine, jača vanjska oštećenja, slojeve rđe, prljavštine i čvrstoću, te dati nalog da se takav betonski čelik odstrani ili očisti. </t>
  </si>
  <si>
    <t>Savijeni valjani čelik (Č) mora biti označen točno prema armaturnim nacrtima i u svemu mora zadovoljavati važeće propise.</t>
  </si>
  <si>
    <t>Svaka stavka armiračkih radova sadrži:</t>
  </si>
  <si>
    <t>Pregled armature prije savijanja i siječenja sa čišćenjem i sortiranjem. Sječenje, ravnanje i savijanje armature na gradilištu sa horizontalnim transportom do mjesta savijanja, te horizontalnim i vertikalnim transportom do mjesta vezanja i ugradnje, ili savijanja u centralnom savijalištu, transport do radilišta, te horizontalni i vertikalni transport već gotovog savijenog čelika do mjesta vezanja i ugradnje. Postavljanje i vezanje armature točno prema armaturnim nacrtima, s podmetanjem podložaka, kako bi se osigurala potrebna udaljenost između armature i oplate. Pregled armature od strane izvođača i nadzornog organa prije početka betoniranja.</t>
  </si>
  <si>
    <t>OBRAČUN</t>
  </si>
  <si>
    <t>Obračun ugrađene armature vrši se za klasičnu armaturu po grupama u kg ovisno o profilu, a za varene mreže bez obzira na profil. Ukoliko se izvrši preračunavanje na objektu se može uz suglasnost statičara izvršiti i zamjena vrsta čelika i profila ovisno o mogućnostima dobave.</t>
  </si>
  <si>
    <t>Jedinična cijena treba obuhvatiti:</t>
  </si>
  <si>
    <t>dopremu betonskog željeza na savijalište,</t>
  </si>
  <si>
    <t>doprema na gradilište gotove armature iz centralnog savijališta,</t>
  </si>
  <si>
    <t>sav materijal, alat i uskladištenje,</t>
  </si>
  <si>
    <t>uzimanje potrebnih izmjera na objektu,</t>
  </si>
  <si>
    <t>troškove radne snage za kompletan rad, opisan u troškovniku,</t>
  </si>
  <si>
    <t>sve horizontalne i vertikalne transporte do mjesta,</t>
  </si>
  <si>
    <t>potrebnu radnu skelu (izuzima se fasadna skela),</t>
  </si>
  <si>
    <t>čišćenje nakon završetka radova,</t>
  </si>
  <si>
    <t>svu štetu kao i troškove popravka kao posljedica nepažnje u toku izvedbe,</t>
  </si>
  <si>
    <t>troškove zaštite na radu,</t>
  </si>
  <si>
    <t>troškove atesta.</t>
  </si>
  <si>
    <t>3. ZIDARSKI  RADOVI</t>
  </si>
  <si>
    <t>Zidarske radove izvesti u svemu prema troškovniku. Ako koja stavka nije izvođaču jasna, mora prije ponude tražiti objašnjenje od projektanta. Eventualne izmjene materijala, te način izvedbe tokom gradnje mora se izvršiti isključivo pismenim dogovorom s projektantom i nadzornim organom. Sve više radnje koje neće biti na taj način utvrđene, neće se priznati u obračun. Ukoliko se traži stavkom troškovnika materijal koji nije obuhvaćen propisima, ima se u svemu izvesti prema uputama proizviđača, te garancijom i atestima od za to ovlaštenih ustanova (IGH ili sl.).</t>
  </si>
  <si>
    <t>Sav materijal upotrebljen za zidarske radove mora odgovarati postojećim propisima i standardima.</t>
  </si>
  <si>
    <t>Puna opeka od gline HRN B.D1.011</t>
  </si>
  <si>
    <t>Fasadna puna opeka HRN B.D1.013</t>
  </si>
  <si>
    <t>Šuplja opeka i blokovi od gline HRN B.D1.015</t>
  </si>
  <si>
    <t>Šuplje pregradne ploče od gline HRN B.D1.022</t>
  </si>
  <si>
    <t>Puni blokovi od laganog betona HRN U.N1.011</t>
  </si>
  <si>
    <t>Šuplji blokovi od laganog betona HRN U.N1.020</t>
  </si>
  <si>
    <t>Šuplji betonski blokovi HRN U.N1.100</t>
  </si>
  <si>
    <t>Blokovi za montažne stropove HRN B.D1.030</t>
  </si>
  <si>
    <t>Mort za zidanje HRN U.M2.010</t>
  </si>
  <si>
    <t>Mort za žbukanje HRN U.M2.012</t>
  </si>
  <si>
    <t>Cement HRN B.C1.010, 011, 012</t>
  </si>
  <si>
    <t>Gašeni kreč HRN B.O1.020</t>
  </si>
  <si>
    <t>Pijesak HRN U.M2.010, 012</t>
  </si>
  <si>
    <t>Voda HRN U.M2.010</t>
  </si>
  <si>
    <t>a)  Zidovi</t>
  </si>
  <si>
    <t>Zidati treba u pravilnom vezu, u potpuno horizontalnim redovima debljine 1 cm ispunjenim mortom. Mort mora odgovarati točno omjerima po količinama materijala označenim u poziciji  N 301,1 prosječnih normi, a čvrstoća i kvaliteta mora odgovarati propisima HRN-i. Pijesak mora biti čist bez organskih primjesa. Cement za produžen i cementni mort mora odgovarati propisima HRN-i. Vapno treba biti dobro gašeno i odležano. Ukoliko se radi s hidratiziranim vapnom obavezno se držati upute proizvođača. Pri zidanju ostaviti sve otvore za kanale, instalacije i sl., a prema projektu.</t>
  </si>
  <si>
    <t>Kod zidova 10 i 12 cm iznad vrata uključiti u jediničnu cijenu zida izradu i montažu armirano betonskih montažnih nadvoja. Pri obračunu količine svi otvori se odbijaju po zidarskim mjerama, uključujući armirano betonske nadvoje kod nosivog zida. Svježe zidove treba zaštititi od utjecaja visoke i niske temperature i atmosferskih nepogoda. Površine kod koji se samo naknadno obrađuju reške (fugiraju) treba pažljivo zidati sa čistim licem i oštrobridom opekom.</t>
  </si>
  <si>
    <t>b)  Žbukanje</t>
  </si>
  <si>
    <t xml:space="preserve">Žbukanje zidova u pogodno vrijeme i kad su zidovi  i stropovi potpuno suhi. Po velikoj zimi i vrućini treba izbjegavati žbukanje, jer tada može doći do smrzavanja odnosno pucanja </t>
  </si>
  <si>
    <t>uslijed sušenja. Prije žbukanja treba plohe dobro očistiti i navlažiti. Spojnice moraju biti udubljene cca 2 cm od plohe zida. Površine žbuke moraju biti glatke i ravne bez pukotina i visova. Uglovi i završeci oštri, ravni, okomiti, vodoravni ili u pravcu označenim u nacrtima. Sudar žbuka sa svim elementima ugrađenim u zid mora biti potpuno zatvoren i fino obrađen. Ploha žbuke ne smije prekoračiti ravnine ugrađenih okvira, doprozornika i dovratnika. Svi uglovi  i sudari moraju biti oštro i ravno odrezani i pod ravnim kutem izvedeni.</t>
  </si>
  <si>
    <t>c) Razni graditeljski radovi</t>
  </si>
  <si>
    <t xml:space="preserve">Sve ugradbe izvesti točno po propisima i na mjestu označenom po projektu, a u vezi opisa pojedine stavke. Kod ugradbe doprozornika uključena je ugradba prozorskih klupčica, kutija za eslinger rolete, kutija za opruge kod eslingera, kutija za flos roletu i sl., dakle sve što ide uz doprozornik. Ovo se analogno odnosi i na druge ugradbe. </t>
  </si>
  <si>
    <t>Kod stavaka, gdje je uz ugradbu označena i dobava, istu treba uključiti, a također i eventualnu izradu pojedinih elemenata, koji se izvode na gradilištu i ugrađuju montažno.</t>
  </si>
  <si>
    <t>U cijenu treba uračunati svu zidarsku pripomoć obrtnicima, instalaterima, nošenje izuzetno teških predmeta, pripomoć kod raznih ugradbi, te materijal za ugradbu. Obračun za zidarske radove vrši se prema GN 301.</t>
  </si>
  <si>
    <t>Jedinična cijena zidarskih radova mora sadržavati:</t>
  </si>
  <si>
    <t>sav rad, uključivo prijenos, alat i mašine,</t>
  </si>
  <si>
    <t>sav materijal, uključivo vezni,</t>
  </si>
  <si>
    <t>svu potrebnu skelu, bez obzira na visinu i vrstu sa prolazima,</t>
  </si>
  <si>
    <t>transportne troškove materijala,</t>
  </si>
  <si>
    <t>potrebna oplata za zidarske svodove,</t>
  </si>
  <si>
    <t>zaštita zidova od utjecaja vrućine, hladnoće, atmosferskih nepogoda,</t>
  </si>
  <si>
    <t xml:space="preserve">čišćenje prostorija i zidnih površina po završetku zidanja, žbuke sa odvozom </t>
  </si>
  <si>
    <t>poduzimanje mjera po HTZ i drugim postojećim propisima.</t>
  </si>
  <si>
    <t>sav potreban rad uključujući prenose, alat i mašine, sav poteban materijal,</t>
  </si>
  <si>
    <t>svu potrebnu skelu, bez obzira na vrstu i visinu,</t>
  </si>
  <si>
    <t>kvašenje i pačokiranje površine, gdje je to po gornjem opisu potrebno, izrada uzoraka od fasadne žbuke,</t>
  </si>
  <si>
    <t xml:space="preserve">čišćenje prostorija po završenom radu sa odnosom šute, </t>
  </si>
  <si>
    <t>Jedinična cijena za razne graditeljske radove treba sačinjavati:</t>
  </si>
  <si>
    <t>sav rad i transport, sav materijal (uključujući sav pomoćni materijal za ugradbe kao mort, ljepenka, skobe itd.),</t>
  </si>
  <si>
    <t>sva potrebna bušenja i dubljenja,</t>
  </si>
  <si>
    <t>izrada i postava drvenih podmetača potrebnih za ugradbu,</t>
  </si>
  <si>
    <t>svu potrebnu skelu,</t>
  </si>
  <si>
    <t>sva potrebna bušenja i dubljenja kod raznih ugradbi,</t>
  </si>
  <si>
    <t>čišćenje objekta tokom gradnje i po završetku gradnje.</t>
  </si>
  <si>
    <t>Ugradbu treba vršiti tako, da se ne čini šteta na ostalom dijelu objekta.</t>
  </si>
  <si>
    <t>Ovi opći uvjeti se mijenjaju ili dopunjuju opisom pojedine stavke troškovnika.</t>
  </si>
  <si>
    <t>4.IZOLATERSKI RADOVI</t>
  </si>
  <si>
    <t>a)  Hidroizolacije</t>
  </si>
  <si>
    <t>Sav materijal za izolaciju treba biti prvorazredne kvalitete, te odgovarati postojećim propisima i standardima HRN-i.</t>
  </si>
  <si>
    <t>hladni premaz HRN U.M3.240</t>
  </si>
  <si>
    <t>vrući premaz HRN U.M3.224, 244</t>
  </si>
  <si>
    <t>ljepenka HRN U.M3.232, 221, 226</t>
  </si>
  <si>
    <t>bitumenizirana juta HRN A.3.026, 027</t>
  </si>
  <si>
    <t>Ukoliko je opis koje stavke izvođaču nejasan, treba pravovremeno prije predaje ponude tražiti objašnjenje od projektanta. Eventualne izmjene materijala, te način izvedbe tokom gradnje moraju se izvršiti isključivo pismenim dogovorom sa projektantom i nadzornim organom. Sve više radnje, koje neće biti na taj način utvrđene, neće se priznati u obračunu.</t>
  </si>
  <si>
    <t>Podloga za hidroizolaciju mora biti suha i čvrsta, ravna i bez šupljina na površini, te očišćena od prašine i raznih nečistoća. Svi spojevi izvedeni su potrebnim preklopima min. 10 cm, pažljivo izvesti savijanje, jer će sve manjkavosti i štete nastale lošom izvedbom izolacije snositi izvođač.</t>
  </si>
  <si>
    <t>Ukoliko se traži stavkom troškovnika materijal koji nije obuhvaćen propisima, ima se u svemu izvesti prema uputama proizvođača, te garancijom i atestima za to ovlaštenih ustanova (IGH ili sl.).</t>
  </si>
  <si>
    <t>Ukoliko se naknadno ustanovi tj. pojavi vlaga zbog nesolidne izvedbe, ne dozvoljava se krpanje, već se mora ponovno izvesti izolacija cijele površine na trošak izvođača. Izvođač mora u tom slučaju o svom trošku izvesti i popravak pojedinih građevinskih i obrtničkih radova, koji se prilikom ponovne izvedbe oštete ili moraju demontirati.</t>
  </si>
  <si>
    <t>Obračun se vrši prema postojećim normama GN 301,5.</t>
  </si>
  <si>
    <t>Jedinična cijena treba sadržavati:</t>
  </si>
  <si>
    <t>sav rad, uključivo prenose, prijevoze, grijanja itd.,</t>
  </si>
  <si>
    <t>sav potreban matreijal,</t>
  </si>
  <si>
    <t>transport,</t>
  </si>
  <si>
    <t>poduzimanje mjera po HTZ i drugim postojećim propisima,</t>
  </si>
  <si>
    <t>uklanjanje svih otpada nakon izvedenih radova.</t>
  </si>
  <si>
    <t>Ovi opći uvjeti mijenjau se ili nadopunjuju opisom pojedine stavke troškovnika.</t>
  </si>
  <si>
    <t>Prije montaže na gradilištu, izvođač je dužan izgraditi razradu detalja izrade (ugradbe) pridržavajući se pravila dobrog zanata i uvažavajući klimatske uvjete, te dati ih na ovjeru projektantu i nadzoru.</t>
  </si>
  <si>
    <t>Za atestirane detalje proizvođača nije potrebna suglasnost projektanta. Ovo se ne odnosi na posebne detalje koji su projektom već definirani.</t>
  </si>
  <si>
    <t>b) Termoizolacija</t>
  </si>
  <si>
    <t xml:space="preserve">Termoizolacija se izvodi od materijala koji imaju osobine da slabo provode toplinu (proračunom je određena vrijednost toplinske izolacije). Izvode se prema opisu troškovnika, kvalitetno i prema HRN-a, te tehničkim propisima  za toplinsku i zvučnu izolaciju. </t>
  </si>
  <si>
    <t>Obračun radova vrši se po m2 površine.</t>
  </si>
  <si>
    <t>sav rad i transport,</t>
  </si>
  <si>
    <t>sav materijal uključivo pomoćni i vezni,</t>
  </si>
  <si>
    <t>kompletnu ugradbu,</t>
  </si>
  <si>
    <t>sve zaštite od temperaturnih i atmosferskih nepovoljnih utjecaja,</t>
  </si>
  <si>
    <t>zaštita na radu,</t>
  </si>
  <si>
    <t>poravak štete na svojim i tuđim radovima,</t>
  </si>
  <si>
    <t>uklanjanje svih ostataka i čišćenje nakon rada.</t>
  </si>
  <si>
    <t>Ovi uvjeti mijenjaju se ili dopunjuju pojedinim stavkama troškovnika.</t>
  </si>
  <si>
    <t>3. BRAVARSKI RADOVI</t>
  </si>
  <si>
    <t>Materijal i elementi koje izvođač isporučuje i ugrađuje na objektu moraju biti u skladu sa propisima HRN-i, a oni za koje ne postoje moraju posjedovati ateste od odgovarajućih ustanova da odgovaraju predviđenoj mjeri.</t>
  </si>
  <si>
    <t>Opći građevinski čelici HRN C.B.0.500</t>
  </si>
  <si>
    <t>Kvadratni čelici vruće valjani HRN C.B.3.024</t>
  </si>
  <si>
    <t>Plosni čelici vruće valjani HRN C.B.3.025</t>
  </si>
  <si>
    <t>Okrugli čelici vruće valjani HRN C.B.021</t>
  </si>
  <si>
    <t>Čelični ravnokraki ugaonici sa zaobljenim  rubovima vruće valjani HRN C.B.3.101</t>
  </si>
  <si>
    <t>Vučeni čelici tehnički propisi  za izradu i isporuku  HRN C.B.3.402</t>
  </si>
  <si>
    <t>Betonsko željezo okruglo vruće valjano HRN C.K.020</t>
  </si>
  <si>
    <t>Toplovaljani rebrasti lim oblik i mjere HRN C.B.4.114</t>
  </si>
  <si>
    <t>Čelične cijevi bez šava tehnički uvjeti za izradu i isporuku HRN C.B.5.020</t>
  </si>
  <si>
    <t>Profil šipke i žica od aluminijskih legura i aluminija HRN C.C.3.120</t>
  </si>
  <si>
    <t>Ravnokraki ugaonici od aluminija i aluminijskih legura HRN C.C.3.202</t>
  </si>
  <si>
    <t>U-profili od aluminija i aluminijske legure HRN C.C.3.203</t>
  </si>
  <si>
    <t>Specijalno složeni profili od aluminijskih legura prešani  HRN C.C.3.220</t>
  </si>
  <si>
    <t>Limovi i trake od aluminija HRN C.C.4.020</t>
  </si>
  <si>
    <t>Pocinčani lim HRN C.B.4.081  i HRN C.E.4.020</t>
  </si>
  <si>
    <t>Čelični lim HRN C.B.4.011 - 017, HRN C.B.4.030  i HRN C.B.4.110 - 113</t>
  </si>
  <si>
    <t>Osnovno premazno sredstvo s minijem  HRN C.T.7.326  i HRN C.T.7.327</t>
  </si>
  <si>
    <t>Osnovni minij po standardu HRN H.C.1.023</t>
  </si>
  <si>
    <t>Cinkov kromat HRN H.1.034</t>
  </si>
  <si>
    <t>Prilikom izrade dotičnih radova ovog troškovnika izvođač mora u potpunosti zadovoljiti uvjetima opisa pojedine stavke troškovnika, kao i propise propisane Sl. listom:</t>
  </si>
  <si>
    <t>Pravilnik o tehničkim mjerama i uvjetima za završne radove u građevinarstvu  49/70.</t>
  </si>
  <si>
    <t>Tehničkim uvjetima za izvođenje bravarskih radova,čeličnih i aluminijskih  konstrukcija.</t>
  </si>
  <si>
    <t>Tehničkih uvjeta za izvođenje radova na antikorozivnoj zaštiti.</t>
  </si>
  <si>
    <t>Pravilnik o zaštiti na radu u građevinarstvu Sl. list br.42 od 16.10.1968.</t>
  </si>
  <si>
    <t>Svih ostalih HRN-i u vezi ispitivanja prozora, vrata i okova.</t>
  </si>
  <si>
    <t>Jedinična cijena stavke ovog troškovnika pored opisanih radova svake stavke i ovih uvjeta treba obuhvatiti i sve prateće radove koji se neće posebno  naplačivati.</t>
  </si>
  <si>
    <t>Prema tehničkim uvjetima za izvođenje bravarskih radova čeličnih i aluminijskih  konstrukcija - prateći radovi ( tj. svi oni radovi koji bez posebnog navođenja spadaju u bravarske radove i obavezni su za izvođenje).</t>
  </si>
  <si>
    <t>Sve bravarske radove izvesti iz kvalitetnog materijala, a prema detaljima i ovom opisu.</t>
  </si>
  <si>
    <t>Svi spojevi trebaju biti  vareni, obrađeni odnosno nitani prema propisu za te vrste radova. Upotrijebiti se mora točno odgovarajući profil i debljina lima.</t>
  </si>
  <si>
    <t>U jediničnoj cijeni uključena je nabava materijala, izrada u radionici, sav unutarnji i vanjski transport do mjesta ugradbe, te ugradba i dotjerivanje do besprijekornog funkcioniranja svih pokretnih dijeloova. Također je u jediničnoj cijeni uključena izrada prototipa, ukoliko se radi o elementima koji treba da se izvedu u većem broju. Zatim izrada, upasivanje i provizorno pričvršćenje na mjestima uz zidove i stropove, obostrano pričvršćenje oko čeličnih elemenata, brtvljenje svih spojeva sa drugim elementima trajno elastičnim kitom i dr. Svi elementi moraju biti zaštičeni anikorozivnim premazom i to: priprema podloge, miniziranje, ličenje uljenom bojom, u tonu i po izboru projektanta.</t>
  </si>
  <si>
    <t>Ukoliko pojedinom stavkom nije drugačije propisano, ugradba će se izvesti upucavanjem na dozvoljenom broju mjesta, te će se smatrati da je sav materijal i rad za ovakav način ugradbe uračunat u jediničnu cijenu. Okov po izboru projektanta.</t>
  </si>
  <si>
    <t xml:space="preserve">Cijena radova treba obuhvaćati kompletan rad. </t>
  </si>
  <si>
    <t>Napomena:</t>
  </si>
  <si>
    <t>Izvođač radova prije izvedbe predlaže detalj konstrukcije (radioničke nacrte) i način ugradbe i daje na uvid i odobrenje projektantu - nadzornom organu, zatim mora dobiti i od projektanta pismeno odobrenje za izvedbu i ugradbu istog. Nakon izrade izvedbenih projekata, projektant zadržava pravo izmjene stavki zbog usklađenja sa projektom bez naknade u cijeni za izvođača radova.</t>
  </si>
  <si>
    <t>Mjere iz troškovnika i projekta obavezno kontrolirati u naravi prije izvedbe.</t>
  </si>
  <si>
    <t>Obračun pojedinih stavaka troškovnika kako je predviđeno u opisu pojedine stavke troškovnika.</t>
  </si>
  <si>
    <t>4. STOLARSKI RADOVI</t>
  </si>
  <si>
    <t>Ponuđač je dužan nuditi solidan i ispravan rad, na temelju šema i troškovnika, pa se neće uzeti u obzir naknadno pozivanje na eventualno nerazumjevanje ili manjkavosti opisa ili nacrta.</t>
  </si>
  <si>
    <t>Davanjem ponude ponuđać usvaja u cjelosti ove uvjete:</t>
  </si>
  <si>
    <t>Ponuđač nadi gotov stolarski element:</t>
  </si>
  <si>
    <t>izrada u radionici sa dostavom na gradilište i svim potrebnim materijalom i prvoklasnom  izvedbom,</t>
  </si>
  <si>
    <t>kompletna  montaža i ugradba na gradilištu,</t>
  </si>
  <si>
    <t>sve horizontalne i vertikalne transporte do mjesta ugradnje,</t>
  </si>
  <si>
    <t>eventualno potrebnu radnu skelu sa postavom i skidanjem (izuzima se fasadna skela),</t>
  </si>
  <si>
    <t>ostakljenjem, vrstom stakla, naznačenoj u pojedinoj stavci, sa kitanjem silikonskim kitom,</t>
  </si>
  <si>
    <t>završna obrada kako je u pojedinoj stavci označeno,</t>
  </si>
  <si>
    <t>okov prvoklasan za fukcionalnu upotrebu sa naznakom proizvoda,</t>
  </si>
  <si>
    <t>čišćenje prostorija i okoliša  nakon završetka radova, svu štetu i troškove poravka kao posljedicu nepažnje u toku izvedbe,</t>
  </si>
  <si>
    <t>troškove zaštite na radu.</t>
  </si>
  <si>
    <t>MATERIJALI</t>
  </si>
  <si>
    <t>a) Stolarski</t>
  </si>
  <si>
    <t>Sav upotrebljeni materijal za stolarske elemente koji se liče trebaju biti najbolje kvalitete koja postoji na domaćem tržištu a treba odgovarati propisima HRN-i.</t>
  </si>
  <si>
    <t>borova rezana građa HRN D.C2.040</t>
  </si>
  <si>
    <t>jelova i smrekova rezana građa HRN D.C.041</t>
  </si>
  <si>
    <t>hrastova građa HRN D.C1.021</t>
  </si>
  <si>
    <t>Kvaliteta materijala za izradu unutrašnjih vratiju, dovratnika i krila od obrađenih dasaka, šper ploča, lesonit ploča, iverice i panela prema HRN D.E1.011 i HRN D.E1.012</t>
  </si>
  <si>
    <t>Svi stolarski elementi koji se ugrađuju po ovim uvjetima izvode se od jelovine (završna obrada ličenjem) ili hrastovine i jasena I klase kod elemenata koji ostaju u prirodnoj boji drva. Drvo ne smije imati pogreške koje potječu od kukaca, kao što su bušotine i crvotočine. Drvo treba biti ravno rašteno sa pravilnim godovima, bez pukotina, smolastih kvrga i smoljnjača, te mehaničkih oštečenja. Drvo mora biti odležano i suho za prozore i vrata koje se liče može sadržavati 13 - 15 % vlage.</t>
  </si>
  <si>
    <t>IZVEDBA I OBRADA</t>
  </si>
  <si>
    <t>Prije pristupa izradi stolarije izvođač je obavezan prekontrolirati količine i zidarske veličine otvora na gradilištu. Radioničke nacrte izrađuje izvođač stolarskih radova, te dostavlja na usaglašavanje projektantu. Izvođač je dužan sa rukovodiocem gradilišta definirati redosljed izrade i isporuke stolarskih elemenata.</t>
  </si>
  <si>
    <t>Svi stolarski elementi isporučuju se na gradilištu kao gotov finalni proizvod osim onog dijela stolarije koji se liči na gradilištu.</t>
  </si>
  <si>
    <t>Sva stolarija kod dostava mora biti zaštičena, dok se finalno obrađeni proizvodi zaštičuju i nakon ugradbe od nenamjernog oštečenja, a što je sdržano u jediničnoj cijeni.</t>
  </si>
  <si>
    <t>Svi dovratnici prije mokre ugradbe moraju biti zaštičeni ljepenkom ili PVC folijom prema zidu i to sa svih ugradbenih strana.</t>
  </si>
  <si>
    <t>Dovratnici su izrađeni od jelovog masiva, ličeni uljenom bojom po izboru projektanta.</t>
  </si>
  <si>
    <t>U cijenu ulazi gotov finalni ugrađeni proizvod, sa ličenjem i ostakljenjem, komplet sa svim opšavima i okovom.</t>
  </si>
  <si>
    <t>Unutarnja vratna krila standardna glatka, od panela 42 mm, obložena furnirom, po izboru projektanta, ili puno drvo (jasen) lakirano prozirnim mat lakom.</t>
  </si>
  <si>
    <t>OKIVANJE</t>
  </si>
  <si>
    <t>Izvođač radova obavezan je dobaviti, montirati te u cijenu ukalkulirati:</t>
  </si>
  <si>
    <t>- standardni okov od bijelog metala dimenzioniran prema veličini otvora, za besprijekornu upotrebu pojedinog stolarskog elementa bez obzira da li je u pojedinim stavkama šema posebno sve iskazano,</t>
  </si>
  <si>
    <t>- sve željezne, aluminijske i gumene profile pojedinog stolarsko elementa,</t>
  </si>
  <si>
    <t>- svi željezni dijelovi koji se ugrađuju  na stolarskim elementima moraju prethodno biti anitikorozivno zaštićeni ili pocinčani, a sva nova vezna sredstva (čavli, vijci, moždanici i sl.) za elemente koji se liče su prema propisima HRN-i.</t>
  </si>
  <si>
    <t>VELIČINE</t>
  </si>
  <si>
    <t>Sve iskazane veličine su veličine zidarskih  otvora, koje treba prije izrade stavaka stolarije obavezno prekontrolirati na objektu.</t>
  </si>
  <si>
    <t>5. SOBOSLIKARSKO  LIČILAČKI   RADOVI</t>
  </si>
  <si>
    <t>Tehničko obračunski uvjeti:</t>
  </si>
  <si>
    <t xml:space="preserve">Sve radove treba izvoditi po izvedbenim nacrtima, opisima radova u troškovniku, te uputama projektanta i nadzornog organa. Sav upotrebljeni materijal treba zadovoljavati postojeće uzance i propise, a posebno: </t>
  </si>
  <si>
    <t>Pravilnik o tehničkim mjerama i uvjetima za završne radove u građevinarstvu,</t>
  </si>
  <si>
    <t>Tehnički uvjeti za izvođenje soboslikarskih -ličilačkih radova HRN U.F.2.015.</t>
  </si>
  <si>
    <t>Ukoliko opis neke od vrste dovodi do sumnje u način izvedbe, izvođač treba pravovremeno tražiti objašnjenje od projektanta.</t>
  </si>
  <si>
    <t>U jediničnu cijenu svake vrste radova treba uključiti: osnovni i pomoćni materijal, rastur materijala, transport do gradilišta i na gradilištu, trošak za izradu ili oštećenje skele i ostalih pomoćnih konstrukcija, trošak održavanja kvalitete izvedenog rada i zaštite dopremljenog materijala na gradilište, uklanjanja nečistoća ili šteta pruzrokovanih vlastitim radom, kao i trošak otpreme materijala. Jedinična cijena prema tome treba obuhvatiti sve troškove za izvedbu jedinice vrste rada prema opisu u troškovniku.</t>
  </si>
  <si>
    <t>Izvedeni rad i upotrebljeni materijal mora u svemu (vrsti, boji i kvaliteti) biti jednak uzorku, što ga odabere projektant od najmanje 5 uzoraka, koje proizvođač izrađuje bez naplete. Materijal za izvedbu soboslikarskih-ličilačkih radova je naveden u stavkama troškovnika.</t>
  </si>
  <si>
    <t>Od primjenjenih  se materijala traži da imaju prionljivost za podlogu, po mogučnosti da penetriraju u podlogu, da se njima jednostavno radi, da dobro "pokrivaju", da su im boje stalne, da su otporni na utjecaj sredine kojima su izloženi, da se ne brišu sa ploha na koje su naneseni, da su bezopasni za okolinu, da se premazi njima mogu obnavljati bez posebnih prethodnika i sl.</t>
  </si>
  <si>
    <t>Prije početka radova izvođač mora ustanoviti kvalitetu podloge za izvođenje soboslikarskih radova i ako ona nije pogodna za taj rad, mora o tome pismeno obavijestiti svog naručioca radova, kako bi se na vrijeme mogla popraviti i prirediti za soboslikanje i ličenje. Kasnije povezivanje i opravdanje da kvalitet nije dobar radi loše podloge, neće se uzimati u obzir. Na neuredne podloge ne može se izvoditi rad dok se podloge ne urede. Predviđa se da se svi stropovi i zidovi koji budu bojeni prethodno obrade "Gletafax" masom i potpuno zaglade, a zatim da ih se boji bojom za unutarnje radove.</t>
  </si>
  <si>
    <t xml:space="preserve">Betonske površine zidova, stropova, podova, obradit će se prema potrebi gletafiksom, a zatim bojiti premazom betonplastike. </t>
  </si>
  <si>
    <t>Svi premazi izvode se najmanje sa tri premazivanja i to: osnovnim ili podložnim slojem, zaštitnim premazom i završnim premazom, ako to u troškovniku nije drugačije označeno. Svako od tih premazivanja mora biti čvrsto povezano za podlogu na koju se nanosi.</t>
  </si>
  <si>
    <t>Prilikom izvođenja, utvrđivanja kvalitete izvedbe i obračuna vrijede uvjeti iz knjižice SB  "Soboslikarsko-ličilački radovi" izdanje R. Hrvatske.</t>
  </si>
  <si>
    <t>Ukupno:</t>
  </si>
  <si>
    <t>kom.</t>
  </si>
  <si>
    <t>PRIZEMLJE - zidovi - 20 cm</t>
  </si>
  <si>
    <t>beton</t>
  </si>
  <si>
    <t>Vezni i ostali elementi obračunati su kao 15% ukupne težine čelika.</t>
  </si>
  <si>
    <t>4.2.</t>
  </si>
  <si>
    <t>ČELIČNA KONSTRUKCIJA</t>
  </si>
  <si>
    <t>ČELIČNA KONSTRUKCIJA UKUPNO:</t>
  </si>
  <si>
    <t>5.1.</t>
  </si>
  <si>
    <t>4.3.</t>
  </si>
  <si>
    <t xml:space="preserve"> *limeni opšavi na uvalama i spoju sa zidom</t>
  </si>
  <si>
    <t>*lagani beton u padu</t>
  </si>
  <si>
    <t xml:space="preserve">      -elastificirani ekspandirani polistiren 2,0 + 2,0 cm</t>
  </si>
  <si>
    <t xml:space="preserve">      -cem. estrih mikroarmiran d= 6,0 cm</t>
  </si>
  <si>
    <t>Slojevi se postavljaju ispod podova na tlu u prizemlju.</t>
  </si>
  <si>
    <t xml:space="preserve">      -elastificirani ekspandirani polistiren 2,0 cm</t>
  </si>
  <si>
    <t>DIZALA UKUPNO</t>
  </si>
  <si>
    <t>10.1.</t>
  </si>
  <si>
    <t>U cijenu stavke uključena je potencijalna nadoplata za skrivene spojnice, za kvaku po izboru te za izmjeru, dostavu i ugradnju bez gletanja zidova. Također, uključena je i nadoplata za hidrauličnu pumpu kod protupožarnih vrata.</t>
  </si>
  <si>
    <t>Prozor je ostakljen staklom LOW E 6-16-6 s plemenitim plinom, k = 1,0 W/m2K.</t>
  </si>
  <si>
    <t>9.3.</t>
  </si>
  <si>
    <t>9.4.</t>
  </si>
  <si>
    <t>12.1.</t>
  </si>
  <si>
    <t>12.2.</t>
  </si>
  <si>
    <t>12.3.</t>
  </si>
  <si>
    <t>SANITARIJE</t>
  </si>
  <si>
    <t>U cijenu su uračunate sve potrebne čelične spone i vezivna sredstva u drvenoj konstrukciji.</t>
  </si>
  <si>
    <t>DRVENA KROVNA KONSTRUKCIJA UKUPNO:</t>
  </si>
  <si>
    <t>6.1.</t>
  </si>
  <si>
    <t>komplet</t>
  </si>
  <si>
    <t>UKUPNO PRIPREMNI RADOVI</t>
  </si>
  <si>
    <t>ZAŠTITA GRAĐEVNE JAME</t>
  </si>
  <si>
    <t>UKUPNO ZAŠTITA GRAĐEVNE JAME</t>
  </si>
  <si>
    <r>
      <rPr>
        <sz val="10"/>
        <color indexed="8"/>
        <rFont val="Arial Narrow"/>
        <family val="2"/>
        <charset val="238"/>
      </rPr>
      <t>• sav prijevoz iskopanog materijala, na gradsku deponiju udaljenu do 20km. Posebni se odvoz materijala ne obračunava</t>
    </r>
  </si>
  <si>
    <r>
      <rPr>
        <sz val="10"/>
        <color indexed="8"/>
        <rFont val="Arial Narrow"/>
        <family val="2"/>
        <charset val="238"/>
      </rPr>
      <t>• dobava i ugradnja svog potrebnog materijala,
sav unutrašnji i vanjski transport</t>
    </r>
  </si>
  <si>
    <r>
      <rPr>
        <sz val="10"/>
        <color indexed="8"/>
        <rFont val="Arial Narrow"/>
        <family val="2"/>
        <charset val="238"/>
      </rPr>
      <t>• izrada i uklanjanje svih prilaznih i radnih rampi i pomoćnih konstrukcija</t>
    </r>
  </si>
  <si>
    <r>
      <rPr>
        <sz val="10"/>
        <color indexed="8"/>
        <rFont val="Arial Narrow"/>
        <family val="2"/>
        <charset val="238"/>
      </rPr>
      <t>• OPĆI UVJETI su sastavni dio ovog troškovnika</t>
    </r>
  </si>
  <si>
    <t>2.1.1.</t>
  </si>
  <si>
    <t>2.1.2.</t>
  </si>
  <si>
    <t>2.2.1.</t>
  </si>
  <si>
    <t>2.2.2.</t>
  </si>
  <si>
    <r>
      <t>m</t>
    </r>
    <r>
      <rPr>
        <vertAlign val="superscript"/>
        <sz val="10"/>
        <rFont val="Arial Narrow"/>
        <family val="2"/>
        <charset val="238"/>
      </rPr>
      <t>2</t>
    </r>
  </si>
  <si>
    <r>
      <t>m</t>
    </r>
    <r>
      <rPr>
        <vertAlign val="superscript"/>
        <sz val="10"/>
        <rFont val="Arial Narrow"/>
        <family val="2"/>
        <charset val="238"/>
      </rPr>
      <t>3</t>
    </r>
  </si>
  <si>
    <t>6.2.</t>
  </si>
  <si>
    <r>
      <rPr>
        <b/>
        <sz val="10"/>
        <rFont val="Arial"/>
        <family val="2"/>
        <charset val="238"/>
      </rPr>
      <t xml:space="preserve">Demontaža kompletne opreme </t>
    </r>
    <r>
      <rPr>
        <sz val="10"/>
        <rFont val="Arial"/>
        <family val="2"/>
        <charset val="238"/>
      </rPr>
      <t>zgrade. Stavka uključuje demontažu svog namještaja, sanitarnih uređaja, opreme i sadržaja glavne i pomoćnih zgrada. U cijenu je uključen utovar i odvoz na deponiju ( ili po dogovoru sa investitorom).</t>
    </r>
  </si>
  <si>
    <t>prozori</t>
  </si>
  <si>
    <t>vrata</t>
  </si>
  <si>
    <r>
      <t xml:space="preserve">Demontaža krovne konstrukcije </t>
    </r>
    <r>
      <rPr>
        <sz val="10"/>
        <rFont val="Arial"/>
        <family val="2"/>
        <charset val="238"/>
      </rPr>
      <t>dvostrešnog drvenog krova glavne zgrade i jednostrešnih drvenih krovova pomoćnih zgrada. U cijenu su uključeni i utovar i odvoz svog materijala na deponij po završetku građenja.</t>
    </r>
  </si>
  <si>
    <t>glavna zgrada</t>
  </si>
  <si>
    <t>pomoćne građevine</t>
  </si>
  <si>
    <r>
      <t>Demontaža međukatnih konstrukcija</t>
    </r>
    <r>
      <rPr>
        <sz val="10"/>
        <rFont val="Arial"/>
        <family val="2"/>
        <charset val="238"/>
      </rPr>
      <t xml:space="preserve"> glavne zgrade. Konstrukcija se sastoji od poprečnih drvenih greda. U cijenu su uključeni i utovar i odvoz svog materijala na deponij po završetku građenja.</t>
    </r>
  </si>
  <si>
    <t>međukatna konstrukcija</t>
  </si>
  <si>
    <r>
      <t xml:space="preserve">Rušenje pregradnih zidova </t>
    </r>
    <r>
      <rPr>
        <sz val="10"/>
        <rFont val="Arial"/>
        <family val="2"/>
        <charset val="238"/>
      </rPr>
      <t>glavne zgrade. Pregradni zidovi su od opeke normalnog formata ukupne debljine oko 15 cm. U cijenu su uključeni i utovar i odvoz svog materijala na deponij po završetku građenja.</t>
    </r>
  </si>
  <si>
    <t>PODRUM -2 - zidovi - 20, 25 cm</t>
  </si>
  <si>
    <t>2. KAT / POTKROVLJE - zidovi - 20 cm</t>
  </si>
  <si>
    <t>1. KAT - zidovi - zidovi - 20 cm</t>
  </si>
  <si>
    <t>topl.izol.</t>
  </si>
  <si>
    <t>1. KAT - ploča - 20 cm</t>
  </si>
  <si>
    <t>2. KAT - ploča - 20 cm</t>
  </si>
  <si>
    <t>PODRUM - stupovi - 75/25 cm</t>
  </si>
  <si>
    <t>STUBIŠTE - sjeverni aneks</t>
  </si>
  <si>
    <t>STUBIŠTE - sauna</t>
  </si>
  <si>
    <t>STUBIŠTE - južni aneks</t>
  </si>
  <si>
    <t>STUBIŠTE - glavno stubište</t>
  </si>
  <si>
    <t>stupovi / grede</t>
  </si>
  <si>
    <t>zidovi / zidovi ispune</t>
  </si>
  <si>
    <t>stropna ploča - 20 cm</t>
  </si>
  <si>
    <t>Dobava i ugradnja čelične konstrukcije prema projektu. U cijenu su uključeni svi potrebni varilački i monterski radovi na spojevima i detaljima i potreban potrošni materijal. Čelični elementi ugrađuju se u nadstrešnicu i stupove restorana, stropnu ploču i stupove u sauni, poprečne i uzdužne pregrade između soba hotela na pozicijama naznačenim u projektu, dvoranu i lobby-bar te stupove u prizemlju te u galerije tehničke namjene u potkrovlju. Elementi su popisani po veličini presjeka, a obračunati po kg.</t>
  </si>
  <si>
    <t>grede IPE400</t>
  </si>
  <si>
    <t>stupovi HEB200</t>
  </si>
  <si>
    <t>grede HEA240</t>
  </si>
  <si>
    <t>Nadstrešnica i stupovi restorana - sastoji se od horizontalnih greda IPE400 i stupova HEB200. Navedeni čelični elementi su vidljivi dio konstrukcije.</t>
  </si>
  <si>
    <t>Nadstrešnica i stupovi zgrade saune - sastoji se od stupova i horizontalnih greda HEA240 i stupova HEB200. Navedeni čelični elementi su vidljivi dio konstrukcije.</t>
  </si>
  <si>
    <t>Poprečene i uzdužne pregrade između soba na mjestima naznačenim u projektu - sastoje se od stupova, greda i kosnika HEA240.</t>
  </si>
  <si>
    <t>stupovi, grede i kosnici HEA240</t>
  </si>
  <si>
    <t>4.4.</t>
  </si>
  <si>
    <t>Čelične rešetke od L-profila sa svim potrebnim spojnim sredstvima u prostorima dvorane i lobby-bara, te potrebni čelični stupovi HEA240 uz unutarnje lice postojećih zidova.</t>
  </si>
  <si>
    <t>čelične rešetke (L 70x70x7)</t>
  </si>
  <si>
    <t>5.2.</t>
  </si>
  <si>
    <t>5.3.</t>
  </si>
  <si>
    <t>5.4.</t>
  </si>
  <si>
    <t>5.5.</t>
  </si>
  <si>
    <r>
      <t>m</t>
    </r>
    <r>
      <rPr>
        <vertAlign val="superscript"/>
        <sz val="10"/>
        <rFont val="Arial"/>
        <family val="2"/>
        <charset val="238"/>
      </rPr>
      <t>3</t>
    </r>
  </si>
  <si>
    <t>SVEUKUPNO ZIDARSKI RADOVI</t>
  </si>
  <si>
    <t xml:space="preserve">PODRUM / GARAŽA; h=2,70m </t>
  </si>
  <si>
    <t xml:space="preserve">PRIZEMLJE; h=3,60m </t>
  </si>
  <si>
    <t>ZIDARSKI / KAMENOKLESARSKI RADOVI</t>
  </si>
  <si>
    <t>Obrada, dozidavanje i probijanje otvora na postojećim zidanim stijenama od kamena / opeke. Radovi uključuju:</t>
  </si>
  <si>
    <t>6.3.1.</t>
  </si>
  <si>
    <t>6.3.</t>
  </si>
  <si>
    <t>Uklanjanje trokutastih zabatnih zidova postojeće zidane stijene od kamena / opeke. Obračun po m3 uklonjenog zida.</t>
  </si>
  <si>
    <t>6.3.2.</t>
  </si>
  <si>
    <t xml:space="preserve">POTKROVLJE / uklanjanje postojećeg zabatnog zida </t>
  </si>
  <si>
    <t>6.3.3.</t>
  </si>
  <si>
    <t>6.3.4.</t>
  </si>
  <si>
    <t>GRAĐA / uklanjanje - m3</t>
  </si>
  <si>
    <t>PODUPIRANJE - m1</t>
  </si>
  <si>
    <t>2.) VRATA (dim. 110/210 cm)</t>
  </si>
  <si>
    <t>3.) VRATA (dim. 150/210 cm)</t>
  </si>
  <si>
    <t>VAPNENA ŽBUKA - m2</t>
  </si>
  <si>
    <t>6.4.</t>
  </si>
  <si>
    <t>Zidanje svoda u lobby-u hotela od pune opeke NF presjeka segmentnog luka kako je i naznačeno u projektu. Na petama luka svod se podupire na čeličnim I - profilima primjerene visine, a boje i tona po izboru projektanta. Obračun po m2 nadsvođenog prostora i m1 pete svoda.</t>
  </si>
  <si>
    <t>SVOD - m2</t>
  </si>
  <si>
    <t>PETA SVODA - m1</t>
  </si>
  <si>
    <t>DRVENA KONSTRUKCIJA</t>
  </si>
  <si>
    <r>
      <t xml:space="preserve">Radovi </t>
    </r>
    <r>
      <rPr>
        <i/>
        <sz val="10"/>
        <color rgb="FF000000"/>
        <rFont val="Arial"/>
        <family val="2"/>
        <charset val="238"/>
      </rPr>
      <t>Drvena konstrukcija</t>
    </r>
    <r>
      <rPr>
        <sz val="10"/>
        <color rgb="FF000000"/>
        <rFont val="Arial"/>
        <family val="2"/>
        <charset val="238"/>
      </rPr>
      <t xml:space="preserve"> odnosi se na predviđenu krovnu konstrukciju i drvene grede spregnutih ploča - drvo / arm.beton.</t>
    </r>
  </si>
  <si>
    <t>1.4.</t>
  </si>
  <si>
    <t>1.6.</t>
  </si>
  <si>
    <t>Hidroizolacija  školjke bazena</t>
  </si>
  <si>
    <t>_jednostrano gips karton obloga, jednostrano impregnirana gips karton vodootporna obloga GKB / GKBI</t>
  </si>
  <si>
    <t>_obostrano impregnirana gips karton vodootporna obloga GKBI</t>
  </si>
  <si>
    <t>_jednostrano obložena s dvostrukim gipskartonskim impregniranim pločama GKBI na mjestima kupaonskih instalacija</t>
  </si>
  <si>
    <t>_impregnirana gips karton obloga GKBI</t>
  </si>
  <si>
    <t>Dobava i ugradnja potrebnog materijala za kosi krov nagiba 21˚. Obračun po stvarnoj površini razvijenog plašta krova. Slojevi se postavljaju na drvenu krovnu konstrukciju rogova.</t>
  </si>
  <si>
    <t xml:space="preserve"> *drvena potkonstrukcija / tavele od opeke</t>
  </si>
  <si>
    <t>Dobava i ugradnja potrebnog materijala za kosi krov nagiba 33˚. Obračun po stvarnoj površini razvijenog plašta krova. Slojevi se postavljaju na armiranobetonsku ploču 20 cm debljine.</t>
  </si>
  <si>
    <r>
      <t>K1; DVOSTREŠNI KOSI KROV; KUPA-KANALICA - 21</t>
    </r>
    <r>
      <rPr>
        <b/>
        <sz val="10"/>
        <rFont val="Calibri"/>
        <family val="2"/>
        <charset val="238"/>
      </rPr>
      <t>˚</t>
    </r>
  </si>
  <si>
    <r>
      <t>K2; JEDNOSTREŠNI KOSI KROV; KUPA-KANALICA - 33</t>
    </r>
    <r>
      <rPr>
        <b/>
        <sz val="10"/>
        <rFont val="Calibri"/>
        <family val="2"/>
        <charset val="238"/>
      </rPr>
      <t>˚</t>
    </r>
  </si>
  <si>
    <t>9.5.</t>
  </si>
  <si>
    <t>9.6.</t>
  </si>
  <si>
    <t>Dobava i ugradnja potrebnog materijala za terase soba sjeverne nadogradnje hotela. Slojevi se postavljaju na armiranobetonsku ploču 20 cm.</t>
  </si>
  <si>
    <t>Dobava i ugradnja potrebnog materijala za ravni krov sjeverne nadogradnje hotela. Slojevi se postavljaju na armiranobetonsku ploču 20 cm.</t>
  </si>
  <si>
    <t>Dobava i postava PE folije nakon postave XPS-a sa obostrano ljepljivim trakama.</t>
  </si>
  <si>
    <t>*mikroarmirani cementni estrih</t>
  </si>
  <si>
    <t>Izvodi se sloj mikroarmiranog cementnog estriha debljine 8 - 12 cm. Estrih se izvodi u nagibu 1% prema vodolovnim grlima / kanalicama  Predviđeno je brušenje betonske podloge radi uklanjanja površinskih nepravilnosti. Pri izvođenju cementnog estriha terasa treba uzeti u obzir pozicije kanalica za odvodnju vode s terasa i pozicije vodolovnih grla. Obračun po m2 izvedenog mikroarmiranog cementnog estriha.</t>
  </si>
  <si>
    <t xml:space="preserve">      -ekspandirani polistiren 6,0 cm</t>
  </si>
  <si>
    <t>P3; POD NA TLU- PRIZEMLJE</t>
  </si>
  <si>
    <t>P4; POD NA TLU- ISPOD GARAŽE</t>
  </si>
  <si>
    <t>Slojevi se postavljaju ispod garaže u podrumu te tehničkih prostora u etaži podrum -2.</t>
  </si>
  <si>
    <t>BETONSKE PODLOGE - PLIVAJUĆI PODOVI</t>
  </si>
  <si>
    <t xml:space="preserve"> Izrada slojeva plivajućih podova ispod završne obloge  sa postavom  stirodur trake (1 cm) uza zid kako je to predviđeno uputama za izradu 'plivajućih podova'. Na podlogu se postavljaju sloj (2 cm) (15 kg/m³) elastificiranih ploča EPS-a i jedan sloj (6 cm) tvrdih ploča polistirena ( 25 kg/m³) te sloj mikroarmiranog cem. estriha. Ploče se postavljaju tako da su fuge slojeva izmaknute. Navedeni slojevi postavljaju se na hidroizolaciju.</t>
  </si>
  <si>
    <t>Na podlogu se postavljaju sloj PE folije i sloj armiranog cementnog estriha. Navedeni slojevi postavljaju se na hidroizolaciju.</t>
  </si>
  <si>
    <t>P1, P2; MEĐUKATNA KONSTRUKCIJA - POSTOJEĆA ZGRADA, ANEKSI</t>
  </si>
  <si>
    <t xml:space="preserve">Slojevi se postavljaju ispod prostora na katovima hotela u postojećoj zgradi i u dodatcima. </t>
  </si>
  <si>
    <t xml:space="preserve">      -cem. estrih armirani d= 8,0 cm</t>
  </si>
  <si>
    <t xml:space="preserve"> Izrada slojeva plivajućih podova ispod završne obloge  sa postavom  stirodur trake (1 cm) uza zid kako je to predviđeno uputama za izradu 'plivajućih podova'. Na podlogu se postavljaju dva sloja (2 + 2 cm) (15 kg/m³) elastificiranih ploča te sloj mikroarmiranog cem. estriha. Ploče se postavljaju tako da su fuge slojeva izmaknute. Navedeni slojevi postavljaju se na armiranobetonsku spregnutu ploču (12,0 cm) odnosno armiranobetonske ploče (20,0 cm).</t>
  </si>
  <si>
    <t>glavno dizalo - uz centralno stubište</t>
  </si>
  <si>
    <t>sporedno dizalo - uz sjeverno stubište</t>
  </si>
  <si>
    <t>dizalo za automobile - garaža</t>
  </si>
  <si>
    <r>
      <t xml:space="preserve">Isporuka i ugradnja </t>
    </r>
    <r>
      <rPr>
        <b/>
        <sz val="10"/>
        <rFont val="Arial"/>
        <family val="2"/>
        <charset val="238"/>
      </rPr>
      <t xml:space="preserve">dizala </t>
    </r>
    <r>
      <rPr>
        <sz val="10"/>
        <rFont val="Arial"/>
        <family val="2"/>
        <charset val="238"/>
      </rPr>
      <t>nosivosti oko 630 kg, kabina za invalide 1100 x 1500 mm, kroz četiri etaže, prema tehničkom opisu iz projekta dizala. Uključen je i nadzor izvedbe armiranobetonskih šahtova u toku izvedbe.</t>
    </r>
  </si>
  <si>
    <r>
      <t xml:space="preserve">Isporuka i ugradnja </t>
    </r>
    <r>
      <rPr>
        <b/>
        <sz val="10"/>
        <rFont val="Arial"/>
        <family val="2"/>
        <charset val="238"/>
      </rPr>
      <t xml:space="preserve">dizala za automobile </t>
    </r>
    <r>
      <rPr>
        <sz val="10"/>
        <rFont val="Arial"/>
        <family val="2"/>
        <charset val="238"/>
      </rPr>
      <t>nosivosti oko 2500 kg, tlocrtnih dimenzija cca. 360 x 600 cm, kroz dvije etaže, prema tehničkom opisu iz projekta dizala. Uključen je i nadzor izvedbe armiranobetonskih šahtova u toku izvedbe.</t>
    </r>
  </si>
  <si>
    <r>
      <t xml:space="preserve">Isporuka i ugradnja </t>
    </r>
    <r>
      <rPr>
        <b/>
        <sz val="10"/>
        <rFont val="Arial"/>
        <family val="2"/>
        <charset val="238"/>
      </rPr>
      <t xml:space="preserve">dizala </t>
    </r>
    <r>
      <rPr>
        <sz val="10"/>
        <rFont val="Arial"/>
        <family val="2"/>
        <charset val="238"/>
      </rPr>
      <t>nosivosti oko 630 kg, kabina za invalide 1100 x 1500 mm, kroz tri etaže, prema tehničkom opisu iz projekta dizala. Uključen je i nadzor izvedbe armiranobetonskih šahtova u toku izvedbe.</t>
    </r>
  </si>
  <si>
    <t>lateks boja</t>
  </si>
  <si>
    <t>SANITARIJE OSOBLJA</t>
  </si>
  <si>
    <t>žbuka; m2</t>
  </si>
  <si>
    <t>TEHNIKA BAZENA</t>
  </si>
  <si>
    <t>OSNOVNA OPREMA BAZENA</t>
  </si>
  <si>
    <t>TEHNIKA BAZENA SVEUKUPNO:</t>
  </si>
  <si>
    <t>18.</t>
  </si>
  <si>
    <r>
      <t>•</t>
    </r>
    <r>
      <rPr>
        <sz val="10"/>
        <color indexed="8"/>
        <rFont val="Arial"/>
        <family val="2"/>
        <charset val="238"/>
      </rPr>
      <t xml:space="preserve"> stavke ne uključuju betoniranje bazenske školjke i strojarnice koji su navedeni u </t>
    </r>
    <r>
      <rPr>
        <i/>
        <sz val="10"/>
        <color indexed="8"/>
        <rFont val="Arial"/>
        <family val="2"/>
        <charset val="238"/>
      </rPr>
      <t>3.) Betonski i armiranobetonski radovi</t>
    </r>
  </si>
  <si>
    <t>Dobava i ugradnja bazenske opreme sa svim potrebnim cijevima, koljenima, holenderima, obujmicama, redukcijma i potrošnim materijalom (ljepilo i čistač). U cijeni je i tlačna proba instalacija na nepropusnost, puštanje bazena u rad uz pisane upute o načinu rukovanja ugrađenom opremom. Stavka uključuje:</t>
  </si>
  <si>
    <t xml:space="preserve">1.) Oprema za cirkulaciju i filtraciju bazenske vode, faza uzidnih elemenata - pod bazena, faza uzidnih elemenata - komp. kanal, faza uzidnih elemenata - zidovi, faza - spoj bazena i strojarnice, oprema strojarnice; </t>
  </si>
  <si>
    <t>2.) Podvodna LED rasvjeta, bijela;</t>
  </si>
  <si>
    <t>3.) Hidroizolacija bazena, komp. bazena i kanala;</t>
  </si>
  <si>
    <t>4.) Oblaganje bazena i kanala staklenim mozaikom;</t>
  </si>
  <si>
    <t>5.) Spajanje bazenske opreme na naponski, vodovodni, ventilacijski i kanalizacijski priključak u strojarnici bazena;</t>
  </si>
  <si>
    <t>6.) Ručni set za čišćenje i usisavanje bazena;</t>
  </si>
  <si>
    <t>7.) Set bazenskih kemikalija i mjerni pribor;</t>
  </si>
  <si>
    <t>8.) Proračun bazenske opreme i potrebnih priključaka, prijevoz i dovoz materijala, testiranje i puštanje opreme u rad, regulacija parametara bazenske vode i dr.;</t>
  </si>
  <si>
    <t>DODATNA BAZENSKA OPREMA:</t>
  </si>
  <si>
    <t>Uređaj za automatsku dezinfekciju vodesolnom elektorlizom te mjerenje i regulaciju pH vrijednosti bazenske vode:</t>
  </si>
  <si>
    <t>Stavka uključuje:</t>
  </si>
  <si>
    <t>Uređaj za dezinfekciju bazenske vode i neutralizaciju vezanog klora UV zračenjem;</t>
  </si>
  <si>
    <t>Proizvod kao vodeno - zračna masaža Astral (set 1);</t>
  </si>
  <si>
    <t>Proizvod kao vodeno - zračna masaža Astral (set 2);</t>
  </si>
  <si>
    <t>Proizvod kao zračni podni gejzir Astral;</t>
  </si>
  <si>
    <r>
      <t xml:space="preserve">Proizod kao uređaj za protustrujno plivanje Taifun DUO, </t>
    </r>
    <r>
      <rPr>
        <i/>
        <sz val="10"/>
        <color theme="1"/>
        <rFont val="Arial"/>
        <family val="2"/>
        <charset val="238"/>
      </rPr>
      <t>"Fitstar"</t>
    </r>
    <r>
      <rPr>
        <sz val="10"/>
        <color theme="1"/>
        <rFont val="Arial"/>
        <family val="2"/>
        <charset val="238"/>
      </rPr>
      <t xml:space="preserve"> Hugo Lahme;</t>
    </r>
  </si>
  <si>
    <t>Rukohvat od INOX-a</t>
  </si>
  <si>
    <t>Automatski podvodni rolo pokrivač bazena;</t>
  </si>
  <si>
    <t>Izmijenjivač topline za grijanje bazenske vode;</t>
  </si>
  <si>
    <t>BAZENSKA TEHNIKA</t>
  </si>
  <si>
    <t xml:space="preserve">Armiranobetonski zidovi prizemlja, 1. i 2. kata na pojedinim mjestima betoniraju se sa dodatkom crvenog pigmenta. </t>
  </si>
  <si>
    <t xml:space="preserve">Armiranobetonske ploče prizemlja i 2. kata na pojedinim mjestima betoniraju se sa dodatkom crvenog pigmenta. </t>
  </si>
  <si>
    <t>U cijenu stavke uključena je potencijalna nadoplata za skrivene spojnice.</t>
  </si>
  <si>
    <t>OGRADE TERASA I STUBIŠTA</t>
  </si>
  <si>
    <t>VANJSKA STOLARIJA - PROZORI I VRATA</t>
  </si>
  <si>
    <t>P1: proizvodna mjera: 90/140 cm</t>
  </si>
  <si>
    <t>P4: proizvodna mjera: 120/260 cm</t>
  </si>
  <si>
    <t>Stijena je ostakljen staklom LOW E 6-16-6 s plemenitim plinom, k = 1,0 W/m2K. Staklo je protuprovalno.</t>
  </si>
  <si>
    <t>aluminijska klupčica: 120 cm</t>
  </si>
  <si>
    <t>drvene grilje: 120/185 cm</t>
  </si>
  <si>
    <t>PROZORSKE STIJENE</t>
  </si>
  <si>
    <t>aluminijska klupčica: 360 cm</t>
  </si>
  <si>
    <t>Proizvodna mjera: 220/220 cm</t>
  </si>
  <si>
    <t>proizvodna mjera: 220/220 cm</t>
  </si>
  <si>
    <t>aluminijska klupčica: 220 cm</t>
  </si>
  <si>
    <t>Proizvodna mjera: 120/530 cm</t>
  </si>
  <si>
    <t>proizvodna mjera: 120/530 cm</t>
  </si>
  <si>
    <t xml:space="preserve">Dobava, izrada i ugradba ograde sporednog stubišta hotela na južnom aneksu. Ograda je od pravokutnih aluminijskih profila 100 x 40 mm učvrščenih s u armiranobetonski zid na svakih 180 cm aluminijskom cijevi d = 15 mm.  Ograda je na visini od 100 cm. S donje strane aluminijski profil je izrezan u širini od 2 cm kako bi u njega stala LED traka. Dobava i ugradnja LED trake uključeni su u stavku.  Prorezi s donje strane su prekinuti na svakih 250 cm kako bi alu - profil očuvao vlastitu stabilnost. Svi aluminijski djelovi su eloksirani. Ukupno, ograda je duljine cca. 30 m1. Obavezno predočiti projektantu na potvrdu dovršenu radioničku dokumentaciju. Obračun po komadu.
</t>
  </si>
  <si>
    <t>ARMIRANO BETONSKI MONTAŽNI RADOVI</t>
  </si>
  <si>
    <t xml:space="preserve">NAPOMENA: </t>
  </si>
  <si>
    <t>U cijenu su uključeni doprema, montaža, priprema, mazanje, čišćenje, demontaža, odlaganje i odprema oplate, kao i svi potrebni dodatni materijali i rad potrebni za podupiranje, skladištenje i upotrebu oplate.</t>
  </si>
  <si>
    <t>U cijenu su uključeni i dobava,sječenje,savijanje,ugradba i vezivanje betonskog željeza u armirano-betonske konstruktivne elemente. Armaturu ugrađivati prema planu savijanja armature i statičkom računu</t>
  </si>
  <si>
    <t>Svi elementi se izvode od betona podjednake kvalitete, teksture i boje.</t>
  </si>
  <si>
    <t>Izvode se betonom C30/37 u glatkoj metalnoj oplati. Svi elementi su ujednačene kvalitete, teksture i boje betona. Armirani su odgovarajućom armaturom iz projekta. Spojeve sudarnih ploha kao i ležajne plohe treba zapuniti mortom za podlijevanje ili cem. mortom 1:1 po cijeloj površini spoja. Potrebno je izbrusiti sve vidljive plohe elementa.</t>
  </si>
  <si>
    <t>ARMIRANO BETONSKI MONTAŽNI RADOVI UKUPNO:</t>
  </si>
  <si>
    <t>19.</t>
  </si>
  <si>
    <t>11.1.</t>
  </si>
  <si>
    <t>11.1.1.</t>
  </si>
  <si>
    <t>11.1.2.</t>
  </si>
  <si>
    <t>11.1.3.</t>
  </si>
  <si>
    <t>11.1.4.</t>
  </si>
  <si>
    <t>11.1.5.</t>
  </si>
  <si>
    <t>Sve navedeno treba uračunati u cijenu izvedbe. U cijeni završno montiran element, uključivo beton, oplatu, armaturu, sva podlijevanja i zalijevanja, radne plohe za podupiranje i rad, uređaje za manipulaciju i transporte. Izvesti točno po shemi izvedbe i postave montažnih elemenata. Navedene oznake i mjere su informativne, točne po izvedbenom projektu. Obračun po m1 ugrađenih elemenata.</t>
  </si>
  <si>
    <r>
      <t xml:space="preserve">Izrada, doprema i montaža </t>
    </r>
    <r>
      <rPr>
        <b/>
        <sz val="10"/>
        <rFont val="Arial"/>
        <family val="2"/>
        <charset val="238"/>
      </rPr>
      <t>AB horizontalnih C-elemenata</t>
    </r>
    <r>
      <rPr>
        <sz val="10"/>
        <rFont val="Arial"/>
        <family val="2"/>
        <charset val="238"/>
      </rPr>
      <t>. Elementi su C - presjeka dimenzija 55,0 x  60,0 cm, debljine betonske ploče 10,0 cm. Ravninska težina elementa je oko 300 kg/m1, a dužina prosječnog elementa je oko 3 m1. Element je pričvrščen na armiranobetonsku konstrukciju dvama čeličnim sponama primjerene nosvosti i na predviđenim mjestima. Čelične spone su uračunate u cijenu elementa Izvođač je dužan pružiti na potvrdu projektantu radioničke nacrte svih elemenata.</t>
    </r>
  </si>
  <si>
    <t>11.2.</t>
  </si>
  <si>
    <t>11.2.1.</t>
  </si>
  <si>
    <t>12.1.1.</t>
  </si>
  <si>
    <t>12.1.2.</t>
  </si>
  <si>
    <t>12.2.1.</t>
  </si>
  <si>
    <t>12.2.2.</t>
  </si>
  <si>
    <t>12.2.3.</t>
  </si>
  <si>
    <t>12.3.1.</t>
  </si>
  <si>
    <t>12.3.2.</t>
  </si>
  <si>
    <t>12.3.3.</t>
  </si>
  <si>
    <t>12.3.4.</t>
  </si>
  <si>
    <t>12.3.6.</t>
  </si>
  <si>
    <t>12.3.7.</t>
  </si>
  <si>
    <t>12.4.</t>
  </si>
  <si>
    <t>12.4.1.</t>
  </si>
  <si>
    <t>12.4.2.</t>
  </si>
  <si>
    <t>12.4.3.</t>
  </si>
  <si>
    <t>13.1.</t>
  </si>
  <si>
    <t>13.2.</t>
  </si>
  <si>
    <t>13.3.</t>
  </si>
  <si>
    <t xml:space="preserve">Napomena:
Sve mjere potrebno je obavezno prije izrade pojedinog elementa provjeriti u interijeru. </t>
  </si>
  <si>
    <t>Proizvodna mjera: 470/350 cm</t>
  </si>
  <si>
    <t>proizvodna mjera: 470/350 cm</t>
  </si>
  <si>
    <t>aluminijska klupčica: 470 cm</t>
  </si>
  <si>
    <t>Proizvodna mjera: 700/350 cm</t>
  </si>
  <si>
    <t>proizvodna mjera: 700/350 cm</t>
  </si>
  <si>
    <t>aluminijska klupčica: 700 cm</t>
  </si>
  <si>
    <t>HORIZONTALNI SERKLAŽ / dozidavanje</t>
  </si>
  <si>
    <t>Uključeno je i žbukanje svoda vapnenom žbukom. Žbuka je ravna i ujednačena debljine oko 5 cm, a nanosi se u dva sloja. Uključen je i sav potreban dodatni rad i materijal, a posebno izrada i oblikovanje oplate za zidanje svoda. Obračun po m2.</t>
  </si>
  <si>
    <t xml:space="preserve"> beton (C30/37)</t>
  </si>
  <si>
    <t xml:space="preserve"> beton (C25/30)</t>
  </si>
  <si>
    <t>Kosinožići 26, 52446 Nova Vas</t>
  </si>
  <si>
    <t xml:space="preserve">ROXANICH d.o.o
</t>
  </si>
  <si>
    <t>OIB: 90993986244</t>
  </si>
  <si>
    <t xml:space="preserve">VINSKI HOTEL ROXANICH
</t>
  </si>
  <si>
    <r>
      <rPr>
        <b/>
        <sz val="10"/>
        <rFont val="Arial Narrow"/>
        <family val="2"/>
        <charset val="238"/>
      </rPr>
      <t>Pripremni radovi.</t>
    </r>
    <r>
      <rPr>
        <sz val="10"/>
        <rFont val="Arial Narrow"/>
        <family val="2"/>
        <charset val="238"/>
      </rPr>
      <t xml:space="preserve"> Priprema gradilišta obuhvaća dopremu i instalaciju opreme za  betoniranje, bušenje i injektiranje kao i svu ostalu potrebnu opremu za izvođenje radova te po završenim radovima, raspremanje gradilišta, odvoz opreme i dovođenje lokacije u prvobitno stanje. U sklopu pripreme gradilišta uzima se u obzir i trošak organizacije gradilišta, kompletna izvedba pristupnih puteva i privremenih deponija materijala (mreža, sidara te drugih materijala i opreme). Obračun po kompletu.</t>
    </r>
  </si>
  <si>
    <t>Samobušivo sidro Tip 1, Φ=30,0mm, L=3,0 m, F0,2,k=260,0 kN</t>
  </si>
  <si>
    <t>Samobušivo sidro Tip 1, Φ=30,0mm, L=6,0 m, F0,2,k=260,0 kN</t>
  </si>
  <si>
    <r>
      <rPr>
        <b/>
        <sz val="10"/>
        <rFont val="Arial Narrow"/>
        <family val="2"/>
        <charset val="238"/>
      </rPr>
      <t>Izvedba procjednica duljine L=2,0 m.</t>
    </r>
    <r>
      <rPr>
        <sz val="10"/>
        <rFont val="Arial Narrow"/>
        <family val="2"/>
        <charset val="238"/>
      </rPr>
      <t xml:space="preserve"> Radi eliminacije eventualnog hidrostatskog pritiska iza mlaznog betona izvode se procjednice duljine L=2,0 m. Bušotine su nagnute 5° od horizontale na dolje, a zacjevljuju se perforiranom cijevi od tvrdog PVC ili sličnog materijala, minimalnog nazivnog promjera D=50,0 mm. U stavci obračunato iskolčenje, bušenje i ispuhavanje bušotina, dobava perforiranih cijevi te ugradnja istih. U stavku uključena dobava materijala, izrada te izvođenje uz sve potrebne instalacije sredstava i transporte te potrebne skele za izvođenje. Obračun po kom izvedene i zacjevljene bušotine.</t>
    </r>
  </si>
  <si>
    <t>ŠIROKI ISKOP I ODVOZ MATERIJALA</t>
  </si>
  <si>
    <r>
      <t xml:space="preserve">Utovar i odvoz iskopanog materijala na deponiju. </t>
    </r>
    <r>
      <rPr>
        <sz val="10"/>
        <rFont val="Arial Narrow"/>
        <family val="2"/>
        <charset val="238"/>
      </rPr>
      <t>Stavka obuhvaća odvoz iskopanog materijala na deponiju udaljenosti do 10,0 km koju osigurava izvođač radova. Obračun po m</t>
    </r>
    <r>
      <rPr>
        <vertAlign val="superscript"/>
        <sz val="10"/>
        <rFont val="Arial Narrow"/>
        <family val="2"/>
        <charset val="238"/>
      </rPr>
      <t>3</t>
    </r>
    <r>
      <rPr>
        <sz val="10"/>
        <rFont val="Arial Narrow"/>
        <family val="2"/>
        <charset val="238"/>
      </rPr>
      <t xml:space="preserve"> odvezenog materijala u sraslom stanju.</t>
    </r>
  </si>
  <si>
    <t>UKUPNO ŠIROKI ISKOP I ODVOZ MATERIJALA</t>
  </si>
  <si>
    <t>2.3.</t>
  </si>
  <si>
    <t>2.3.1.</t>
  </si>
  <si>
    <t>2.3.2.</t>
  </si>
  <si>
    <t>2.3.3.</t>
  </si>
  <si>
    <t>2.3.4.</t>
  </si>
  <si>
    <t>Postava i ugradnja određenih materijala u pravilu je obračunata kao zasebna stavka.</t>
  </si>
  <si>
    <t>trošak ugradnje i postavljanja</t>
  </si>
  <si>
    <t xml:space="preserve">Dobava i ugradnja oplate od neblanjanih drvenih dasaka debljine 20,0 mm. Daske su od četinjače II klase, a spojene su na sudar. U stavku su uračunati svi prodori dimnjaka i instalacija, kao i obrada i zaštitni premaz.Obračun po m2 izvedenog sloja.
</t>
  </si>
  <si>
    <t>Dobava i ugradnja završnog pokrova kupom - kanalicom. Postojeći završni pokrov se obnavlja, a da se pritom koristi postojeća građa kupe/kanalice, koja se na, ukoliko je potrebno, nadopunjuje identičnom / sličnom. Pri odabiru crijepa obavezno konzultirati projektanta / glavnog projektanta. Potkonstrukcija krovnog pokrova se uklanja i postavlja nova od horizontalno i vertikalno postavljenih letava 50/30 mm. Obračun po m2 postavljenog pokrova.</t>
  </si>
  <si>
    <t>Dobava i ugradnja PE folije nakon postave XPS-a sa obostrano ljepljivim trakama</t>
  </si>
  <si>
    <t xml:space="preserve">      -sloj betona d= 14,0 cm</t>
  </si>
  <si>
    <t>_trošak ugradnje i postavljanja</t>
  </si>
  <si>
    <t>Za armiranobetonske i zidane zidove vrata dolaze s vidljivim drvenim dovratnicima, a oblikovana su poput vrata s ukladama. U vezi oblikovanja vrata obavezno se konzultirati s projektantom / investitorom.</t>
  </si>
  <si>
    <t>Za armiranobetonske i zidane zidove vrata dolaze s vidljivim dovratnicima, a oblikovana su poput vrata s ukladama. U vezi oblikovanja vrata obavezno se konzultirati s projektantom / investitorom.</t>
  </si>
  <si>
    <t>11.1.6.</t>
  </si>
  <si>
    <t>12.3.8.</t>
  </si>
  <si>
    <t>Proizvodna mjera: 1720/350 cm</t>
  </si>
  <si>
    <t>proizvodna mjera: 1720/350 cm</t>
  </si>
  <si>
    <t>aluminijska klupčica: 1720 cm</t>
  </si>
  <si>
    <t>Stijena je protupožarne otpornosti sukladno Elaboratu zaštite od požara: EI2-90-C.</t>
  </si>
  <si>
    <t>staklena ograda: 360 cm</t>
  </si>
  <si>
    <t>Jednodijelna staklena prozorska stijena - PS2</t>
  </si>
  <si>
    <t>LIČILAČKI I TAPETARSKI RADOVI; OBRADE BETONA</t>
  </si>
  <si>
    <t xml:space="preserve"> *razdjelni sloj geotekstila </t>
  </si>
  <si>
    <t xml:space="preserve">Dobava i ugradnja razdjelnog sloja geotekstila kao ..., 300 g/m2 na bazi polipropilena (PP) sa preklopom od 10 cm u svrhu razdjelnog sloja između PE-LD membrane i sloja toplinske izolacije. Obračun po m2 izvedenog sloja.
</t>
  </si>
  <si>
    <t xml:space="preserve"> *razdjelni sloj geotekstila</t>
  </si>
  <si>
    <t xml:space="preserve"> *hidroizolacija - krovna PVC membrana </t>
  </si>
  <si>
    <r>
      <t>Dobava i postavljanje laganog betona u padu</t>
    </r>
    <r>
      <rPr>
        <b/>
        <sz val="10"/>
        <rFont val="Arial"/>
        <family val="2"/>
        <charset val="238"/>
      </rPr>
      <t xml:space="preserve"> </t>
    </r>
    <r>
      <rPr>
        <sz val="10"/>
        <rFont val="Arial"/>
        <family val="2"/>
        <charset val="238"/>
      </rPr>
      <t>(250 - 400 kg/m3)</t>
    </r>
    <r>
      <rPr>
        <b/>
        <sz val="10"/>
        <rFont val="Arial"/>
        <family val="2"/>
        <charset val="238"/>
      </rPr>
      <t xml:space="preserve"> </t>
    </r>
    <r>
      <rPr>
        <sz val="10"/>
        <rFont val="Arial"/>
        <family val="2"/>
        <charset val="238"/>
      </rPr>
      <t>mehanički otpornog graditeljskog materijala s toplinsko-akustičnim svojstvima. Postava prema upustvima proizvođača. Lagani beton se izvodi na očišćenoj i navlaženoj AB ploči. Debljina sloja je 4,0 - 14,0 cm. 
Obračun po m2 izvedenog sloja.</t>
    </r>
  </si>
  <si>
    <t>Dobava i postava PVC sintetičke folije kao ... debljine 1.8 mm. Rubovi folija se međusobno preklapaju 10 cm i zavaruju vrućim zrakom kako bi se postigao potpuno homogen spoj. Uz spoejeve s vertikalnim plohama i vertikalne prodore poput dimnjaka folija se uzdiže do visine 30cm te se mehanički pričvršćuje kaširanim PVC limom širine 5cm, a spoj se zapunjuje poliuretanskim trajnolelastičnim kitom. U cijenu je uračunata i obrada svih prodora. Obračun po m2 postavljene toplinske izolacije i po m1 rubnog detalja krova.</t>
  </si>
  <si>
    <r>
      <t>Dobava i postavljanje laganog betona u padu</t>
    </r>
    <r>
      <rPr>
        <b/>
        <sz val="10"/>
        <rFont val="Arial"/>
        <family val="2"/>
        <charset val="238"/>
      </rPr>
      <t xml:space="preserve"> </t>
    </r>
    <r>
      <rPr>
        <sz val="10"/>
        <rFont val="Arial"/>
        <family val="2"/>
        <charset val="238"/>
      </rPr>
      <t>(250 - 400 kg/m3)</t>
    </r>
    <r>
      <rPr>
        <b/>
        <sz val="10"/>
        <rFont val="Arial"/>
        <family val="2"/>
        <charset val="238"/>
      </rPr>
      <t xml:space="preserve"> </t>
    </r>
    <r>
      <rPr>
        <sz val="10"/>
        <rFont val="Arial"/>
        <family val="2"/>
        <charset val="238"/>
      </rPr>
      <t>mehanički otpornog graditeljskog materijala s toplinsko-akustičnim svojstvima. Postava prema upustvima proizvođača. Lagani beton se izvodi na očišćenoj i navlaženoj AB ploči. Debljina sloja je 4,0 - 8,0 cm. 
Obračun po m2 izvedenog sloja.</t>
    </r>
  </si>
  <si>
    <r>
      <t>Dobava i postava razdjelnog sloja geotekstila kao</t>
    </r>
    <r>
      <rPr>
        <b/>
        <sz val="10"/>
        <rFont val="Arial"/>
        <family val="2"/>
        <charset val="238"/>
      </rPr>
      <t xml:space="preserve"> </t>
    </r>
    <r>
      <rPr>
        <sz val="10"/>
        <rFont val="Arial"/>
        <family val="2"/>
        <charset val="238"/>
      </rPr>
      <t xml:space="preserve">..., 300 g/m2 na bazi polipropilena (PP) sa preklopom od 10 cm u svrhu razdjelnog sloja između sloja polimercementnog hidroizolacijskog sloja i sloja ekstrudiranog polistirena na prohodnim dijelovima. Na neprohodnim dijelovima ne ugrađuje se razdjelni sloj geotekstila. Obračun po m2 izvedenog sloja.
</t>
    </r>
  </si>
  <si>
    <t xml:space="preserve">Dobava i postava razdjelnog sloja geotekstila kao ..., 300 g/m2 na bazi polipropilena (PP) sa preklopom od 10 cm u svrhu razdjelnog sloja između armiranobetonske ploče i sloja hidroizolacije. Obračun po m2 izvedenog sloja.
</t>
  </si>
  <si>
    <r>
      <t>Dobava i postava razdjelnog sloja geotekstila kao</t>
    </r>
    <r>
      <rPr>
        <b/>
        <sz val="10"/>
        <rFont val="Arial"/>
        <family val="2"/>
        <charset val="238"/>
      </rPr>
      <t xml:space="preserve"> </t>
    </r>
    <r>
      <rPr>
        <sz val="10"/>
        <rFont val="Arial"/>
        <family val="2"/>
        <charset val="238"/>
      </rPr>
      <t xml:space="preserve">..., 300 g/m2 na bazi polipropilena (PP) sa preklopom od 10 cm u svrhu razdjelnog sloja između sloja polimercementnog hidroizolacijskog sloja i sloja mikroarmiranog cementnog estriha. Obračun po m2 izvedenog sloja.
</t>
    </r>
  </si>
  <si>
    <t>VODENO ZRCALO / DRY DECK FONTANA</t>
  </si>
  <si>
    <t>2.) Oprema za cirkulaciju i filtraciju bazenske vode, spoj bazena i strojarnice, oprema strojarnice; pumpa za podizanje vode na nivo fontane, pripadajuća automatika i sistem kanala za povrat vode u kompenzaciju i automatsko spuštanje nivoa vode</t>
  </si>
  <si>
    <t>3.) Vodena magla: nakon spuštanja nivoa vode aktiviraju se mlaznice za proizvodnju magle ugrađene u nivou poda (cca 80 kom na razmacima cca 1m), visokotlačna pumpa s pripadajućom visokotlačnom instalacijom, omekšivač vode na ulazu i upravljački ormar</t>
  </si>
  <si>
    <t>5.) Hidroizolacija bazena, komp. bazena i kanala;</t>
  </si>
  <si>
    <t>6.) Oblaganje fontane betonskim pločama;</t>
  </si>
  <si>
    <t>7.) Spajanje fontanske opreme na naponski, vodovodni, ventilacijski i kanalizacijski priključak u strojarnici bazena;</t>
  </si>
  <si>
    <t>1.) Vodeno zrcalo: vodeni film površine cca 128m2 i debljine cca15mm</t>
  </si>
  <si>
    <t>4.) Dry deck fontana: mlaznice ( 12 kom) koje se ugrađuju u ravnini poda, imaju konstantnu visinu i RGB osvjetljenje mlaza, koriste vodu iz kompenzacije bazena i rade povremeno pomoću programatora</t>
  </si>
  <si>
    <t>Dobava i ugradnja vodenog zrcala / fontane sa svim potrebnim cijevima, koljenima, holenderima, obujmicama, redukcijma i potrošnim materijalom (ljepilo i čistač). U cijeni je i tlačna proba instalacija na nepropusnost, puštanje zrcala / fontana u rad uz pisane upute o načinu rukovanja ugrađenom opremom te izrada strojarskog projekta. Stavka uključuje:</t>
  </si>
  <si>
    <t>8.) Proračun opreme i potrebnih priključaka, testiranje i puštanje opreme u rad, regulacija parametara bazenske vode i dr.;</t>
  </si>
  <si>
    <t>9.) Izrada strojarskog projekta</t>
  </si>
  <si>
    <t>Čelična ograda parcele</t>
  </si>
  <si>
    <t>ograda  - 45 m1;</t>
  </si>
  <si>
    <t>PROZORI, VRATA</t>
  </si>
  <si>
    <t>Dobava i ugradnja 2 kabina finske saune i jedne prostorije turske kupelji. U stavku su uključeni samostojeća konstrukcija kabina sa zidovima, stropovima, vratima, sjedalima, drvenom oblogom za finske saune, odnosno primjerenom obradom zidova i stropa za tursku kupelj, fontanom, ventilacijama i svjetlima. Turska kupelj obuhvaća parogenerator s mogućnošću programiranja, sanitarnu opremu  i SOS tipkalo.</t>
  </si>
  <si>
    <t>kabina turske kupelji</t>
  </si>
  <si>
    <t>finska sauna</t>
  </si>
  <si>
    <t>UKUPNO</t>
  </si>
  <si>
    <t>TURSKA KUPELJ / FINSKA SAUNA</t>
  </si>
  <si>
    <t xml:space="preserve">UNUTARNJI ZID OD DVOSTRUKIH GIPSKARTONSKIH PLOČA </t>
  </si>
  <si>
    <t xml:space="preserve">UNUTARNJI INSTALACIJSKI ZID OD DVOSTRUKIH GIPSKARTONSKIH PLOČA </t>
  </si>
  <si>
    <r>
      <t xml:space="preserve">Dobava i izrada pregradnog jednostranog gipskartonskog zida tipa kao </t>
    </r>
    <r>
      <rPr>
        <b/>
        <sz val="10"/>
        <rFont val="Arial"/>
        <family val="2"/>
        <charset val="238"/>
      </rPr>
      <t>..., D =125mm</t>
    </r>
    <r>
      <rPr>
        <sz val="10"/>
        <rFont val="Arial"/>
        <family val="2"/>
        <charset val="238"/>
      </rPr>
      <t xml:space="preserve"> sa metalnom potkonstrukcijom iz CW i UW profila. Ukupna debljina zida je </t>
    </r>
    <r>
      <rPr>
        <b/>
        <sz val="10"/>
        <rFont val="Arial"/>
        <family val="2"/>
        <charset val="238"/>
      </rPr>
      <t>20,0 cm.</t>
    </r>
    <r>
      <rPr>
        <sz val="10"/>
        <rFont val="Arial"/>
        <family val="2"/>
        <charset val="238"/>
      </rPr>
      <t xml:space="preserve"> Jednostrano obložen s dvostrukim gipskartonskim stadardnim pločama GKB, impregniranim pločama GKBI ili protupožarnim pločama GKF.</t>
    </r>
  </si>
  <si>
    <t xml:space="preserve">JEDNOSTRANI ZID OD DVOSTRUKIH GIPSKARTONSKIH PLOČA </t>
  </si>
  <si>
    <r>
      <t xml:space="preserve">Dobava i izrada ravnog spuštenog stropa tipa kao  </t>
    </r>
    <r>
      <rPr>
        <b/>
        <sz val="10"/>
        <rFont val="Arial"/>
        <family val="2"/>
        <charset val="238"/>
      </rPr>
      <t>...</t>
    </r>
    <r>
      <rPr>
        <sz val="10"/>
        <rFont val="Arial"/>
        <family val="2"/>
        <charset val="238"/>
      </rPr>
      <t>. Podkonstrukcija se izvodi iz nosivih i montažnih CD60/27 profila u istoj ravnini ovješena na visilice. Podgled se izvodi iz Knauf ploča GKB ili GKBI 12,5 mm. Ploče se premazuju temeljnim premazom bez otapala,  višestruko gletaju i bruse na spojevima. Vidljive glave vijaka treba pregletati i završno obraditi.Spoj sa zidom se izvodi prema naputcima proizvođača.</t>
    </r>
  </si>
  <si>
    <t>1.) PROZOR (dim. 90/175 cm) OTVOR (dim.125/210 cm)</t>
  </si>
  <si>
    <t>1.7.</t>
  </si>
  <si>
    <t>2.KAT / dozidavanje</t>
  </si>
  <si>
    <t>Dozidavanje postojećih zidova od kamena / opeke opečnim blokovima debljine 25 cm u produžnom mortu M-50 u visini od oko 3,0 m do visinske kote naznačene u projektu. U obračun su uključeni i zabatni zidovi sa trokutastim zabatima. Pritom se zazidavaju postojeći prozori atike i ostavljaju otvori za nove (prema projektu). Na završetku stijene po visini oblikuje se AB horizontalni serklaž koji će se potom domodelirati žbukom (vijenac). Obračun po m3 dozidane opeke, m1 uklonjene erte te m1 horizontalnog serklaža (vijenca).</t>
  </si>
  <si>
    <t>1.) PROZOR (dim. 90/125cm) OTVOR (125/160cm)</t>
  </si>
  <si>
    <t>1.8.</t>
  </si>
  <si>
    <t>1.9.</t>
  </si>
  <si>
    <t>1.10.</t>
  </si>
  <si>
    <t>1.11.</t>
  </si>
  <si>
    <r>
      <t xml:space="preserve">Dobava i ugradnja betona C25/30 u unutarnja </t>
    </r>
    <r>
      <rPr>
        <b/>
        <sz val="10"/>
        <color indexed="8"/>
        <rFont val="Arial"/>
        <family val="2"/>
        <charset val="238"/>
      </rPr>
      <t xml:space="preserve">stubišta </t>
    </r>
    <r>
      <rPr>
        <sz val="10"/>
        <color indexed="8"/>
        <rFont val="Arial"/>
        <family val="2"/>
        <charset val="238"/>
      </rPr>
      <t>i</t>
    </r>
    <r>
      <rPr>
        <b/>
        <sz val="10"/>
        <color indexed="8"/>
        <rFont val="Arial"/>
        <family val="2"/>
        <charset val="238"/>
      </rPr>
      <t xml:space="preserve"> vanjsku rampu</t>
    </r>
    <r>
      <rPr>
        <sz val="10"/>
        <color indexed="8"/>
        <rFont val="Arial"/>
        <family val="2"/>
        <charset val="238"/>
      </rPr>
      <t xml:space="preserve"> objekta.  Izvodi se u glatkoj oplati prema radioničkim nacrtima. Ploča je debljine 16 cm za stubišta, odnosno 20 cm za rampu.</t>
    </r>
  </si>
  <si>
    <r>
      <t xml:space="preserve">Dobava i ugradnja </t>
    </r>
    <r>
      <rPr>
        <b/>
        <sz val="10"/>
        <color theme="1"/>
        <rFont val="Arial"/>
        <family val="2"/>
        <charset val="238"/>
      </rPr>
      <t xml:space="preserve">sloja špricanog (mlaznog) betona </t>
    </r>
    <r>
      <rPr>
        <sz val="10"/>
        <color theme="1"/>
        <rFont val="Arial"/>
        <family val="2"/>
        <charset val="238"/>
      </rPr>
      <t>C25/30 na unutarnje lice postojećih zidova. Sloj je debljine cca. 10 cm, a armiran je prema projektu konstrukcije. Armaturna mreža je sidrena u zidove sukladno izvedbenom projektu. Obračun po m3 betona i kg armature.</t>
    </r>
  </si>
  <si>
    <t>Napomena:
EV -  evakuacijska vrata, u skladu s normom
EN 1125 - panik poluga (panik letva)
EN 179 - panik kvaka</t>
  </si>
  <si>
    <t>UNUTARNJA VRATA</t>
  </si>
  <si>
    <t>Za armiranobetonske i zidane zidove vrata dolaze s vidljivim drvenim dovratnicima, a oblikovana su poput vrata s ukladama. Za gipskartonske zidove dovratnici vrata su s nevidljivim / skrivenim aluminijskim dovratnicima, a oblikovana su bez profilacija. Oblikovanje vrata prema odabiru projektanta.</t>
  </si>
  <si>
    <t>U cijenu stavke uključena nadoplata za skrivene spojnice, za kvaku po izboru te za izmjeru, nabavu, dostavu i ugradnju bez gletanja zidova.</t>
  </si>
  <si>
    <r>
      <rPr>
        <b/>
        <sz val="10"/>
        <color theme="1"/>
        <rFont val="Arial"/>
        <family val="2"/>
        <charset val="238"/>
      </rPr>
      <t>V1 - vrata kupaonice hotelske sobe i wc prizemlje</t>
    </r>
    <r>
      <rPr>
        <sz val="10"/>
        <color theme="1"/>
        <rFont val="Arial"/>
        <family val="2"/>
        <charset val="238"/>
      </rPr>
      <t xml:space="preserve">
svijetla mjera: 80/210 cm; proizvodna mjera: 100/220; 
ugradnja u gipskartonski zid debljine 12 cm</t>
    </r>
  </si>
  <si>
    <r>
      <rPr>
        <b/>
        <sz val="10"/>
        <color theme="1"/>
        <rFont val="Arial"/>
        <family val="2"/>
        <charset val="238"/>
      </rPr>
      <t>V2 - vrata sobe u AB zidu i wc prizemlje</t>
    </r>
    <r>
      <rPr>
        <sz val="10"/>
        <color theme="1"/>
        <rFont val="Arial"/>
        <family val="2"/>
        <charset val="238"/>
      </rPr>
      <t xml:space="preserve">
svijetla mjera: 90/210 cm; proizvodna mjera: 110/220; 
ugradnja u armiranobetonski zid debljine 20 cm</t>
    </r>
  </si>
  <si>
    <r>
      <rPr>
        <b/>
        <sz val="10"/>
        <color theme="1"/>
        <rFont val="Arial"/>
        <family val="2"/>
        <charset val="238"/>
      </rPr>
      <t>V3 - vrata spremišta katovi i porte u AB zidu</t>
    </r>
    <r>
      <rPr>
        <sz val="10"/>
        <color theme="1"/>
        <rFont val="Arial"/>
        <family val="2"/>
        <charset val="238"/>
      </rPr>
      <t xml:space="preserve">
svijetla mjera: 90/210 cm; proizvodna mjera: 110/220; 
ugradnja u armiranobetonski zid debljine 20 cm</t>
    </r>
  </si>
  <si>
    <r>
      <rPr>
        <b/>
        <sz val="10"/>
        <color theme="1"/>
        <rFont val="Arial"/>
        <family val="2"/>
        <charset val="238"/>
      </rPr>
      <t>V4 - vrata spremišta trgovine</t>
    </r>
    <r>
      <rPr>
        <sz val="10"/>
        <color theme="1"/>
        <rFont val="Arial"/>
        <family val="2"/>
        <charset val="238"/>
      </rPr>
      <t xml:space="preserve">
svijetla mjera: 100/210 cm; proizvodna mjera: 120/220; 
ugradnja u armiranobetonski zid debljine 20 cm</t>
    </r>
  </si>
  <si>
    <r>
      <rPr>
        <b/>
        <sz val="10"/>
        <color theme="1"/>
        <rFont val="Arial"/>
        <family val="2"/>
        <charset val="238"/>
      </rPr>
      <t>E V5 - evakuacijska vrata kuhinja (EN 1125)</t>
    </r>
    <r>
      <rPr>
        <sz val="10"/>
        <color theme="1"/>
        <rFont val="Arial"/>
        <family val="2"/>
        <charset val="238"/>
      </rPr>
      <t xml:space="preserve">
svijetla mjera: 100/210 cm; proizvodna mjera: 120/220; 
ugradnja u zidani zid ili AB debljine 20 cm</t>
    </r>
  </si>
  <si>
    <r>
      <rPr>
        <b/>
        <sz val="10"/>
        <color theme="1"/>
        <rFont val="Arial"/>
        <family val="2"/>
        <charset val="238"/>
      </rPr>
      <t>E V5' - evakuacijska, pretprostor hladn.e kuhinje (EN179)</t>
    </r>
    <r>
      <rPr>
        <sz val="10"/>
        <color theme="1"/>
        <rFont val="Arial"/>
        <family val="2"/>
        <charset val="238"/>
      </rPr>
      <t xml:space="preserve">
svijetla mjera: 100/210 cm; proizvodna mjera: 120/220; 
ugradnja u zidani zid ili AB debljine 20 cm</t>
    </r>
  </si>
  <si>
    <r>
      <rPr>
        <b/>
        <sz val="10"/>
        <color theme="1"/>
        <rFont val="Arial"/>
        <family val="2"/>
        <charset val="238"/>
      </rPr>
      <t>V6 - trgovina - bar</t>
    </r>
    <r>
      <rPr>
        <sz val="10"/>
        <color theme="1"/>
        <rFont val="Arial"/>
        <family val="2"/>
        <charset val="238"/>
      </rPr>
      <t xml:space="preserve">
svijetla mjera: 90/210 cm; proizvodna mjera: 110/220; 
ugradnja u zidani zid debljine 6 cm</t>
    </r>
  </si>
  <si>
    <r>
      <rPr>
        <b/>
        <sz val="10"/>
        <color theme="1"/>
        <rFont val="Arial"/>
        <family val="2"/>
        <charset val="238"/>
      </rPr>
      <t>E V7 - trgovina - bar E V11, EN1125; bar - lobby</t>
    </r>
    <r>
      <rPr>
        <sz val="10"/>
        <color theme="1"/>
        <rFont val="Arial"/>
        <family val="2"/>
        <charset val="238"/>
      </rPr>
      <t xml:space="preserve">
svijetla mjera: 90/210 cm; proizvodna mjera: 110/220; 
ugradnja u zidani zid debljine 60 cm</t>
    </r>
  </si>
  <si>
    <r>
      <rPr>
        <b/>
        <sz val="10"/>
        <color theme="1"/>
        <rFont val="Arial"/>
        <family val="2"/>
        <charset val="238"/>
      </rPr>
      <t>E V8 - evakuacijska vrata hodnik - lobby - bar  (EN 1125)</t>
    </r>
    <r>
      <rPr>
        <sz val="10"/>
        <color theme="1"/>
        <rFont val="Arial"/>
        <family val="2"/>
        <charset val="238"/>
      </rPr>
      <t xml:space="preserve">
svijetla mjera: 110/210 cm; proizvodna mjera: 120/220.</t>
    </r>
  </si>
  <si>
    <r>
      <rPr>
        <b/>
        <sz val="10"/>
        <color theme="1"/>
        <rFont val="Arial"/>
        <family val="2"/>
        <charset val="238"/>
      </rPr>
      <t>V9, lobby-office</t>
    </r>
    <r>
      <rPr>
        <sz val="10"/>
        <color theme="1"/>
        <rFont val="Arial"/>
        <family val="2"/>
        <charset val="238"/>
      </rPr>
      <t xml:space="preserve"> 
svijetla mjera: 150/210 cm; proizvodna mjera: 170/220; ugadnja u zidanu stijenu debljine 60 cm</t>
    </r>
  </si>
  <si>
    <r>
      <rPr>
        <b/>
        <sz val="10"/>
        <color theme="1"/>
        <rFont val="Arial"/>
        <family val="2"/>
        <charset val="238"/>
      </rPr>
      <t>E V10, EN1125, dvorana-hodnik</t>
    </r>
    <r>
      <rPr>
        <sz val="10"/>
        <color theme="1"/>
        <rFont val="Arial"/>
        <family val="2"/>
        <charset val="238"/>
      </rPr>
      <t xml:space="preserve">
svijetla mjera: 130/210 cm; proizvodna mjera: 150/220; ugadnja u armiranobetonski zid debljine 20 cm</t>
    </r>
  </si>
  <si>
    <r>
      <rPr>
        <b/>
        <sz val="10"/>
        <color theme="1"/>
        <rFont val="Arial"/>
        <family val="2"/>
        <charset val="238"/>
      </rPr>
      <t xml:space="preserve">E V11, EN1125; bar - lobby
</t>
    </r>
    <r>
      <rPr>
        <sz val="10"/>
        <color theme="1"/>
        <rFont val="Arial"/>
        <family val="2"/>
        <charset val="238"/>
      </rPr>
      <t>svijetla mjera: 150/210 cm; proizvodna mjera: 170/220; ugadnja u zidanu stijenu debljine 60 cm</t>
    </r>
  </si>
  <si>
    <r>
      <rPr>
        <b/>
        <sz val="10"/>
        <color theme="1"/>
        <rFont val="Arial"/>
        <family val="2"/>
        <charset val="238"/>
      </rPr>
      <t>V12, kuhinja</t>
    </r>
    <r>
      <rPr>
        <sz val="10"/>
        <color theme="1"/>
        <rFont val="Arial"/>
        <family val="2"/>
        <charset val="238"/>
      </rPr>
      <t xml:space="preserve">
svijetla mjera 105/210; proizvodna mjera: 125/220</t>
    </r>
  </si>
  <si>
    <r>
      <t xml:space="preserve">EST1, staklena stijena stubišta, EN179
</t>
    </r>
    <r>
      <rPr>
        <sz val="10"/>
        <color theme="1"/>
        <rFont val="Arial"/>
        <family val="2"/>
        <charset val="238"/>
      </rPr>
      <t xml:space="preserve">proizvodna mjera: 485/300 cm </t>
    </r>
  </si>
  <si>
    <r>
      <rPr>
        <b/>
        <sz val="10"/>
        <rFont val="Arial"/>
        <family val="2"/>
        <charset val="238"/>
      </rPr>
      <t>Jednokrilni zaokretni prozor.</t>
    </r>
    <r>
      <rPr>
        <sz val="10"/>
        <rFont val="Arial"/>
        <family val="2"/>
        <charset val="238"/>
      </rPr>
      <t xml:space="preserve"> Izrada drvenog prozora, dobava potebnog materijala te njegova ugradnja. Prozor je opremljen svim mehanizmima i okovima potrebnim za ispravno funkcioniranje. Izveden je od punih drvenih letava s ugrađenim staklenim pločama. Završna obrada i boja prozorskog krila i doprozornika prema izboru projektanta. Ugrađuje se u žbukani kameni zid od kamena debljine 60,0 cm uz postojeći kameni doprozornik. Prozor je što sličniji postojećim prozorima na zgradi, a radioničke nacrte je potrebno predočiti projektantu na ovjeru. </t>
    </r>
  </si>
  <si>
    <t>Prozor je opremljen pripadajućom drvenim griljama s vanjske strane. One su također rekonstrukcija / faksimil.</t>
  </si>
  <si>
    <t>P2: proizvodna mjera: 90/175 cm</t>
  </si>
  <si>
    <t>P2': proizvodna mjera: 90/175 cm ugradnja u ab zid</t>
  </si>
  <si>
    <t>P3: proizvodna mjera: 90/125cm</t>
  </si>
  <si>
    <t>P3': proizvodna mjera: 90/125cm ugradnja u ab zid</t>
  </si>
  <si>
    <t>P5: proizvodna mjera: 150/240 cm</t>
  </si>
  <si>
    <t>P6: proizvodna mjera: 180/283 cm</t>
  </si>
  <si>
    <t>P7: proizvodna mjera: 120/190 cm</t>
  </si>
  <si>
    <t>Otvor je opremljen pripadajućom drvenim griljama s vanjske strane.</t>
  </si>
  <si>
    <t>LP1: proizvodna mjera: 90/140 cm</t>
  </si>
  <si>
    <t>US1: proizvodna mjera: 400/330 cm</t>
  </si>
  <si>
    <t>Proizvodna mjera: 560/282 cm</t>
  </si>
  <si>
    <t>proizvodna mjera: 560/282 cm</t>
  </si>
  <si>
    <t>11.3.</t>
  </si>
  <si>
    <t>UNUTARNJA STOLARIJA - VIZUALNA KOMUNIKACIJA
RAZLIČITIH FUNKCIONALNIH CJELINA</t>
  </si>
  <si>
    <t>Jednodjelni fiksni prozor kuhinje - rotisserie</t>
  </si>
  <si>
    <t>Proizvodna mjera: 230x73 cm</t>
  </si>
  <si>
    <t>Dobava, nabava i ugradnja unutarnje staklene stijene na zidu kuhinje restorana prema rotisserie-u. Fiksna staklena stijena izrađena od Alu - profila. Ostakljen je  laminiranim staklom 6-6.   .Ugrađuje se u zidani zid od blok opeke.</t>
  </si>
  <si>
    <t>KP1, proizvodna mjera: 230x80 cm</t>
  </si>
  <si>
    <t>Jednodjelni podizni prozor kuhinje - "kuharov stol"</t>
  </si>
  <si>
    <t>KP2, proizvodna mjera: 460/236 cm</t>
  </si>
  <si>
    <t>U cijenu stavke uključena je nadoplata za skrivene spojnice.</t>
  </si>
  <si>
    <r>
      <rPr>
        <b/>
        <sz val="10"/>
        <color theme="1"/>
        <rFont val="Arial"/>
        <family val="2"/>
        <charset val="238"/>
      </rPr>
      <t>V13, restoran-bar jednokrilna</t>
    </r>
    <r>
      <rPr>
        <sz val="10"/>
        <color theme="1"/>
        <rFont val="Arial"/>
        <family val="2"/>
        <charset val="238"/>
      </rPr>
      <t xml:space="preserve">
svijetla mjera 90/225; proizvodna mjera: 100/230</t>
    </r>
  </si>
  <si>
    <r>
      <rPr>
        <b/>
        <sz val="10"/>
        <color theme="1"/>
        <rFont val="Arial"/>
        <family val="2"/>
        <charset val="238"/>
      </rPr>
      <t>V14, restoran-bar dvokrilna</t>
    </r>
    <r>
      <rPr>
        <sz val="10"/>
        <color theme="1"/>
        <rFont val="Arial"/>
        <family val="2"/>
        <charset val="238"/>
      </rPr>
      <t xml:space="preserve">
svijetla mjera 150/225; proizvodna mjera: 160/230</t>
    </r>
  </si>
  <si>
    <t>Napomene: 
Sheme stavki s pripadajućim opisima su priložene.
PV - protupožarna vrata EI2-30-C, EI2-60-C
PEV - protupožarna EI2-30-C, EI2-60-C
          evakuacijska vrata EN 1125, EN 179
EV - evakuacijska vrata EN 1125, EN 179
EN 1125 - panik poluga / letva
EN 179 - panik kvaka</t>
  </si>
  <si>
    <t>Dvokrilni otklopno-zaokretni prozor trgovine - FP5</t>
  </si>
  <si>
    <t>Proizvodna mjera: 120/190 cm</t>
  </si>
  <si>
    <t>proizvodna mjera: 120/190 cm</t>
  </si>
  <si>
    <t>Jednokrilna zaokretna staklena ulazna evakuacijska vrata</t>
  </si>
  <si>
    <r>
      <rPr>
        <b/>
        <sz val="10"/>
        <color theme="1"/>
        <rFont val="Arial"/>
        <family val="2"/>
        <charset val="238"/>
      </rPr>
      <t xml:space="preserve">UE V1, ulazna EV sunčališta bazena, EN 1125
</t>
    </r>
    <r>
      <rPr>
        <sz val="10"/>
        <color theme="1"/>
        <rFont val="Arial"/>
        <family val="2"/>
        <charset val="238"/>
      </rPr>
      <t>svijetla mjera 105/210 cm, proizvodna mjera: 125/220 cm</t>
    </r>
  </si>
  <si>
    <r>
      <rPr>
        <b/>
        <sz val="10"/>
        <rFont val="Arial"/>
        <family val="2"/>
        <charset val="238"/>
      </rPr>
      <t xml:space="preserve">UE V2, EN 1125, ulazna EV saune, EN 1125
</t>
    </r>
    <r>
      <rPr>
        <sz val="10"/>
        <rFont val="Arial"/>
        <family val="2"/>
        <charset val="238"/>
      </rPr>
      <t>svijetla mjera 110/228 cm, proizvodna mjera: 120/238 cm</t>
    </r>
  </si>
  <si>
    <r>
      <rPr>
        <b/>
        <sz val="10"/>
        <color theme="1"/>
        <rFont val="Arial"/>
        <family val="2"/>
        <charset val="238"/>
      </rPr>
      <t>UE V3, ulazna EV evakuacije hotela - anex jug, , EN 1125</t>
    </r>
    <r>
      <rPr>
        <sz val="10"/>
        <color theme="1"/>
        <rFont val="Arial"/>
        <family val="2"/>
        <charset val="238"/>
      </rPr>
      <t xml:space="preserve">
svijetla mjera 110/230 cm,  proizvodna mjera: 130/240 cm</t>
    </r>
  </si>
  <si>
    <r>
      <rPr>
        <b/>
        <sz val="10"/>
        <color theme="1"/>
        <rFont val="Arial"/>
        <family val="2"/>
        <charset val="238"/>
      </rPr>
      <t xml:space="preserve">UE V4, ulazna EV kuhinje - servisna,  EN 1125
</t>
    </r>
    <r>
      <rPr>
        <sz val="10"/>
        <color theme="1"/>
        <rFont val="Arial"/>
        <family val="2"/>
        <charset val="238"/>
      </rPr>
      <t>svijetla mjera 90/240 cm, proizvodna mjera: 110/250 cm</t>
    </r>
  </si>
  <si>
    <r>
      <rPr>
        <b/>
        <sz val="10"/>
        <color theme="1"/>
        <rFont val="Arial"/>
        <family val="2"/>
        <charset val="238"/>
      </rPr>
      <t xml:space="preserve">UE V5, ulazna evakuacijska vrata caffe bara, EN 179
</t>
    </r>
    <r>
      <rPr>
        <sz val="10"/>
        <color theme="1"/>
        <rFont val="Arial"/>
        <family val="2"/>
        <charset val="238"/>
      </rPr>
      <t>svijetla mjera 110/210 cm, proizvodna mjera: 130/230cm</t>
    </r>
  </si>
  <si>
    <t>Jednokrilna zaokretna ulazna evakuacijska vrata garaže</t>
  </si>
  <si>
    <r>
      <rPr>
        <b/>
        <sz val="10"/>
        <color theme="1"/>
        <rFont val="Arial"/>
        <family val="2"/>
        <charset val="238"/>
      </rPr>
      <t xml:space="preserve">UE V6, ulazna EV garaže, EN 1125
</t>
    </r>
    <r>
      <rPr>
        <sz val="10"/>
        <color theme="1"/>
        <rFont val="Arial"/>
        <family val="2"/>
        <charset val="238"/>
      </rPr>
      <t>svijetla mjera 110/210 cm, proizvodna mjera: 130/230cm</t>
    </r>
  </si>
  <si>
    <t>UE V7, ulazna evakuacijska vrata trgovine</t>
  </si>
  <si>
    <t>Svijetla mjera 200/290 cm, proizvodna mjera: 100+100/238+80 cm</t>
  </si>
  <si>
    <t>UV 4, Jednokrilna zaokretna ulazna vrata sa sunčališta u wc</t>
  </si>
  <si>
    <r>
      <rPr>
        <b/>
        <sz val="10"/>
        <color theme="1"/>
        <rFont val="Arial"/>
        <family val="2"/>
        <charset val="238"/>
      </rPr>
      <t>UV 4, vrata sa sunčališta u wc</t>
    </r>
    <r>
      <rPr>
        <sz val="10"/>
        <color theme="1"/>
        <rFont val="Arial"/>
        <family val="2"/>
        <charset val="238"/>
      </rPr>
      <t xml:space="preserve">
svijetla mjera 100/210 cm, proizvodna mjera: 120/220 cm</t>
    </r>
  </si>
  <si>
    <t>PROTUPOŽARNA VRATA</t>
  </si>
  <si>
    <r>
      <t>PV - protupožarna vrata (EI2-30-C, EI</t>
    </r>
    <r>
      <rPr>
        <b/>
        <vertAlign val="subscript"/>
        <sz val="10"/>
        <color theme="1"/>
        <rFont val="Arial"/>
        <family val="2"/>
        <charset val="238"/>
      </rPr>
      <t>2</t>
    </r>
    <r>
      <rPr>
        <b/>
        <sz val="10"/>
        <color theme="1"/>
        <rFont val="Arial"/>
        <family val="2"/>
        <charset val="238"/>
      </rPr>
      <t>-60-C)
PEV - protupožarna (EI2-30-C, EI2-60-C) 
          evakuacijska vrata EN 1125, EN 179)</t>
    </r>
  </si>
  <si>
    <r>
      <rPr>
        <b/>
        <sz val="10"/>
        <color theme="1"/>
        <rFont val="Arial"/>
        <family val="2"/>
        <charset val="238"/>
      </rPr>
      <t>PE V9; EI</t>
    </r>
    <r>
      <rPr>
        <b/>
        <vertAlign val="subscript"/>
        <sz val="10"/>
        <color theme="1"/>
        <rFont val="Arial"/>
        <family val="2"/>
        <charset val="238"/>
      </rPr>
      <t>2</t>
    </r>
    <r>
      <rPr>
        <b/>
        <sz val="10"/>
        <color theme="1"/>
        <rFont val="Arial"/>
        <family val="2"/>
        <charset val="238"/>
      </rPr>
      <t>-60-C, EN 1125,</t>
    </r>
    <r>
      <rPr>
        <sz val="10"/>
        <color theme="1"/>
        <rFont val="Arial"/>
        <family val="2"/>
        <charset val="238"/>
      </rPr>
      <t xml:space="preserve"> vrata cluba
svijetla mjera 230/210; proizvodna mjera: 250/220;
 ugadnja u zidanu stijenu debljine 60 cm</t>
    </r>
  </si>
  <si>
    <t>Dvodijelna staklena prozorska stijena apartmana - PS1, 
anex sjever, 1 i 2 kat</t>
  </si>
  <si>
    <t>Proizvodna mjera: 360/280 cm</t>
  </si>
  <si>
    <t>proizvodna mjera: 360/280 cm</t>
  </si>
  <si>
    <t>grilje: 360/280 cm</t>
  </si>
  <si>
    <t>Dvodijelna protupožarna staklena prozorska stijena - PS3</t>
  </si>
  <si>
    <t>Dvodijelna staklena stijena - S1, soba anex, +1, +2 etaža</t>
  </si>
  <si>
    <t>Proizvodna mjera: 450/332 cm</t>
  </si>
  <si>
    <t>proizvodna mjera: 450/332 cm</t>
  </si>
  <si>
    <t>Dvodijelna staklena stijena - S2, soba anex, +2 etaža</t>
  </si>
  <si>
    <t>Proizvodna mjera: 352/280 cm</t>
  </si>
  <si>
    <t>proizvodna mjera: 352/280 cm</t>
  </si>
  <si>
    <t>Trodijelna staklena stijena - S3, soba anex +1 etaža</t>
  </si>
  <si>
    <t>Proizvodna mjera: 345/150 cm</t>
  </si>
  <si>
    <t>proizvodna mjera: 345/150 cm</t>
  </si>
  <si>
    <t>aluminijska klupčica: 345 cm</t>
  </si>
  <si>
    <t>Staklena stijena restorana - S4</t>
  </si>
  <si>
    <t>Nabava, dobava i ugradnja vanjske strukturalne staklene fasade restorana s 15 fiksnih komada i dvama dvokrilnim zaokretnim evakuacijskim vratima sa svim potrebnim mehanizmima. U gornjoj zoni puna ispuna "maska" koja je sastavni dio ove stavke, u boji po odabiru projektanta. Stijena je opremljena protuprovalnim mehanizmom. Stijena je izrađena od Alu - profila s prekinutim toplinskim mostom. Ostakljen je protuprovalnim sigurnosnim staklom LOW E 6-16-6 s ispunom od plemenitog plina, k = 1,0 W/m2K. Stavka je opremljena inox kadom s vanjske strane. Ugrađuje se u armirano-betonski zid. S vanjske je strane predviđena Alu-plastificirana klupčica u boji fasade.</t>
  </si>
  <si>
    <t>Trodijelna staklena stijena pušionice restorana - S5
- izmjena</t>
  </si>
  <si>
    <t>Trodijelna staklena stijena pušionice restorana - S5'
- izmjena</t>
  </si>
  <si>
    <t>Devetodijelna staklena stijena wellnessa - S6</t>
  </si>
  <si>
    <t>Ograda glavnog stubišta hotela - OS1</t>
  </si>
  <si>
    <t>Ograda sporednog stubišta anexa sjever - OS2</t>
  </si>
  <si>
    <t>Ograda sporednog stubišta anexa jug- OS3</t>
  </si>
  <si>
    <t>Ograda sporednog stubišta wellness - OS4</t>
  </si>
  <si>
    <t>Staklena ograda balkona</t>
  </si>
  <si>
    <t>OB1 ograda (loggia) - 5 m1;</t>
  </si>
  <si>
    <t>OB 2 ograda (loggia) - 3,5 m1;</t>
  </si>
  <si>
    <t>OB3 ograda (terase soba 1. kat) - 20 m1;</t>
  </si>
  <si>
    <r>
      <t xml:space="preserve">OB4 ograda (terasa restorana - plato </t>
    </r>
    <r>
      <rPr>
        <b/>
        <sz val="10"/>
        <rFont val="Calibri"/>
        <family val="2"/>
        <charset val="238"/>
      </rPr>
      <t>±</t>
    </r>
    <r>
      <rPr>
        <b/>
        <sz val="10"/>
        <rFont val="Arial"/>
        <family val="2"/>
        <charset val="238"/>
      </rPr>
      <t>0.00) - 110 m1;</t>
    </r>
  </si>
  <si>
    <t>Čelična ograda - faksimil ograde prema ulici</t>
  </si>
  <si>
    <t xml:space="preserve">Dobava, izrada i ugradba čelične ograde prema glavnoj ulici. Ograda je bojanih čeličnih šipki i mreže. Ograda je bojana u RAL po izboru projektanta / investitora. Radi se o faksimilu postojeće ograde. Obavezno predočiti projektantu na potvrdu dovršenu radioničku dokumentaciju. Ukupna duljina ograde je 45,0 m1. Obračun po komadu.
</t>
  </si>
  <si>
    <t xml:space="preserve">Dobava, izrada i ugradba čelične ograde parcele. Ograda je bojanih čeličnih šipki i mreže. Ograda je bojana u RAL po izboru projektanta / investitora. Obavezno predočiti projektantu na potvrdu dovršenu radioničku dokumentaciju. Ukupna duljina ograde je 45,0 m1. Obračun po komadu.
</t>
  </si>
  <si>
    <t>12.5.</t>
  </si>
  <si>
    <t>OTVORI ZA ODIMLJAVANJE</t>
  </si>
  <si>
    <t>O1, otvor za odimljavanje 300/50</t>
  </si>
  <si>
    <t>O2, otvor za odimljavanje 460/50</t>
  </si>
  <si>
    <t>12.6.</t>
  </si>
  <si>
    <t>OTKLOPNO-KLIZNA VRATA</t>
  </si>
  <si>
    <t>Otklopno - klizna vrata spremišta bazena</t>
  </si>
  <si>
    <t>Dobava, nabava i ugradnja osmerodijelnih vrata spremišta na bazenu. Prvo bočno krilo zaokretno. Dovratnikom od plastificiranog čeličnog lima od oko 6cm ukupne debljine. Vrata se otvaraju otklopno - zaokretno s pripadajućim pocinčanim plastificiranim čeličnim spojnicama.  Vrata su opremljena ručkom za otvaranje, hidrauličkim zatvaračem sa klizačem (EN 1154.  te su propisno brtvljena. Vrata se ugrađuju suhom ugradnjom. RAL po izboru projektanta.</t>
  </si>
  <si>
    <t>OK1, otvor za odimljavanje 865/215</t>
  </si>
  <si>
    <r>
      <rPr>
        <b/>
        <sz val="10"/>
        <color theme="1"/>
        <rFont val="Arial"/>
        <family val="2"/>
        <charset val="238"/>
      </rPr>
      <t>P V1; EI</t>
    </r>
    <r>
      <rPr>
        <b/>
        <vertAlign val="subscript"/>
        <sz val="10"/>
        <color theme="1"/>
        <rFont val="Arial"/>
        <family val="2"/>
        <charset val="238"/>
      </rPr>
      <t>2</t>
    </r>
    <r>
      <rPr>
        <b/>
        <sz val="10"/>
        <color theme="1"/>
        <rFont val="Arial"/>
        <family val="2"/>
        <charset val="238"/>
      </rPr>
      <t>-30-C, vrata 1 i 2 kat teh. prostor</t>
    </r>
    <r>
      <rPr>
        <sz val="10"/>
        <color theme="1"/>
        <rFont val="Arial"/>
        <family val="2"/>
        <charset val="238"/>
      </rPr>
      <t xml:space="preserve">
svijetla mjera: 90/210 cm; proizvodna mjera: 110/220; 
ugadnja u armiranobetonski zid debljine 20 cm</t>
    </r>
  </si>
  <si>
    <r>
      <rPr>
        <b/>
        <sz val="10"/>
        <color theme="1"/>
        <rFont val="Arial"/>
        <family val="2"/>
        <charset val="238"/>
      </rPr>
      <t>P V2; EI</t>
    </r>
    <r>
      <rPr>
        <b/>
        <vertAlign val="subscript"/>
        <sz val="10"/>
        <color theme="1"/>
        <rFont val="Arial"/>
        <family val="2"/>
        <charset val="238"/>
      </rPr>
      <t>2</t>
    </r>
    <r>
      <rPr>
        <b/>
        <sz val="10"/>
        <color theme="1"/>
        <rFont val="Arial"/>
        <family val="2"/>
        <charset val="238"/>
      </rPr>
      <t>-30-C,  vrata stubište sauna</t>
    </r>
    <r>
      <rPr>
        <sz val="10"/>
        <color theme="1"/>
        <rFont val="Arial"/>
        <family val="2"/>
        <charset val="238"/>
      </rPr>
      <t xml:space="preserve">
svijetla mjera: 110/210 cm; proizvodna mjera: 130/220; 
ugadnja u armiranobetonski zid debljine 20 cm</t>
    </r>
  </si>
  <si>
    <r>
      <rPr>
        <b/>
        <sz val="10"/>
        <color theme="1"/>
        <rFont val="Arial"/>
        <family val="2"/>
        <charset val="238"/>
      </rPr>
      <t>P V3; EI</t>
    </r>
    <r>
      <rPr>
        <b/>
        <vertAlign val="subscript"/>
        <sz val="10"/>
        <color theme="1"/>
        <rFont val="Arial"/>
        <family val="2"/>
        <charset val="238"/>
      </rPr>
      <t>2</t>
    </r>
    <r>
      <rPr>
        <b/>
        <sz val="10"/>
        <color theme="1"/>
        <rFont val="Arial"/>
        <family val="2"/>
        <charset val="238"/>
      </rPr>
      <t>-30-C,  vrata spremišta, anex sjever, garderoba</t>
    </r>
    <r>
      <rPr>
        <sz val="10"/>
        <color theme="1"/>
        <rFont val="Arial"/>
        <family val="2"/>
        <charset val="238"/>
      </rPr>
      <t xml:space="preserve">
svijetla mjera: 100/210 cm; proizvodna mjera: 120/220; 
ugadnja u armiranobetonski zid debljine 20 cm</t>
    </r>
  </si>
  <si>
    <r>
      <rPr>
        <b/>
        <sz val="10"/>
        <color theme="1"/>
        <rFont val="Arial"/>
        <family val="2"/>
        <charset val="238"/>
      </rPr>
      <t>P V4; EI</t>
    </r>
    <r>
      <rPr>
        <b/>
        <vertAlign val="subscript"/>
        <sz val="10"/>
        <color theme="1"/>
        <rFont val="Arial"/>
        <family val="2"/>
        <charset val="238"/>
      </rPr>
      <t>2</t>
    </r>
    <r>
      <rPr>
        <b/>
        <sz val="10"/>
        <color theme="1"/>
        <rFont val="Arial"/>
        <family val="2"/>
        <charset val="238"/>
      </rPr>
      <t>-60-C, vrata strojarnice platforme (-1)</t>
    </r>
    <r>
      <rPr>
        <sz val="10"/>
        <color theme="1"/>
        <rFont val="Arial"/>
        <family val="2"/>
        <charset val="238"/>
      </rPr>
      <t xml:space="preserve">
svijetla mjera: 110/210 cm; proizvodna mjera: 120/220; 
ugadnja u armiranobetonski zid debljine 20 cm</t>
    </r>
  </si>
  <si>
    <r>
      <rPr>
        <b/>
        <sz val="10"/>
        <color theme="1"/>
        <rFont val="Arial"/>
        <family val="2"/>
        <charset val="238"/>
      </rPr>
      <t>P V5; EI</t>
    </r>
    <r>
      <rPr>
        <b/>
        <vertAlign val="subscript"/>
        <sz val="10"/>
        <color theme="1"/>
        <rFont val="Arial"/>
        <family val="2"/>
        <charset val="238"/>
      </rPr>
      <t>2</t>
    </r>
    <r>
      <rPr>
        <b/>
        <sz val="10"/>
        <color theme="1"/>
        <rFont val="Arial"/>
        <family val="2"/>
        <charset val="238"/>
      </rPr>
      <t>-60-C, vrata sprinkler, toplinska podstanica (-1)</t>
    </r>
    <r>
      <rPr>
        <sz val="10"/>
        <color theme="1"/>
        <rFont val="Arial"/>
        <family val="2"/>
        <charset val="238"/>
      </rPr>
      <t xml:space="preserve">
svijetla mjera: 110/210 cm; proizvodna mjera: 130/220; 
ugadnja u armiranobetonski zid debljine 20 cm</t>
    </r>
  </si>
  <si>
    <r>
      <rPr>
        <b/>
        <sz val="10"/>
        <color theme="1"/>
        <rFont val="Arial"/>
        <family val="2"/>
        <charset val="238"/>
      </rPr>
      <t>P V5'; EI</t>
    </r>
    <r>
      <rPr>
        <b/>
        <vertAlign val="subscript"/>
        <sz val="10"/>
        <color theme="1"/>
        <rFont val="Arial"/>
        <family val="2"/>
        <charset val="238"/>
      </rPr>
      <t>2</t>
    </r>
    <r>
      <rPr>
        <b/>
        <sz val="10"/>
        <color theme="1"/>
        <rFont val="Arial"/>
        <family val="2"/>
        <charset val="238"/>
      </rPr>
      <t>-90-C, vrata hidrant (-1)</t>
    </r>
    <r>
      <rPr>
        <sz val="10"/>
        <color theme="1"/>
        <rFont val="Arial"/>
        <family val="2"/>
        <charset val="238"/>
      </rPr>
      <t xml:space="preserve">
svijetla mjera: 110/210 cm; proizvodna mjera: 130/220; 
ugadnja u armiranobetonski zid debljine 20 cm</t>
    </r>
  </si>
  <si>
    <r>
      <rPr>
        <b/>
        <sz val="10"/>
        <color theme="1"/>
        <rFont val="Arial"/>
        <family val="2"/>
        <charset val="238"/>
      </rPr>
      <t>PE V6; E</t>
    </r>
    <r>
      <rPr>
        <b/>
        <vertAlign val="subscript"/>
        <sz val="10"/>
        <color theme="1"/>
        <rFont val="Arial"/>
        <family val="2"/>
        <charset val="238"/>
      </rPr>
      <t>I2</t>
    </r>
    <r>
      <rPr>
        <b/>
        <sz val="10"/>
        <color theme="1"/>
        <rFont val="Arial"/>
        <family val="2"/>
        <charset val="238"/>
      </rPr>
      <t>-30-C, EN 1125, vrata garaža (-2), hodnik 0.00, ev.stubište</t>
    </r>
    <r>
      <rPr>
        <sz val="10"/>
        <color theme="1"/>
        <rFont val="Arial"/>
        <family val="2"/>
        <charset val="238"/>
      </rPr>
      <t xml:space="preserve">
svijetla mjera: 110/210 cm; proizvodna mjera: 130/220; 
ugadnja u armiranobetonski zid debljine 20 cm</t>
    </r>
  </si>
  <si>
    <r>
      <rPr>
        <b/>
        <sz val="10"/>
        <color theme="1"/>
        <rFont val="Arial"/>
        <family val="2"/>
        <charset val="238"/>
      </rPr>
      <t>PE V6'; E</t>
    </r>
    <r>
      <rPr>
        <b/>
        <vertAlign val="subscript"/>
        <sz val="10"/>
        <color theme="1"/>
        <rFont val="Arial"/>
        <family val="2"/>
        <charset val="238"/>
      </rPr>
      <t>I2</t>
    </r>
    <r>
      <rPr>
        <b/>
        <sz val="10"/>
        <color theme="1"/>
        <rFont val="Arial"/>
        <family val="2"/>
        <charset val="238"/>
      </rPr>
      <t>-30-C, EN 1125, vrata stub, anex jug, 1 i 2 kat</t>
    </r>
    <r>
      <rPr>
        <sz val="10"/>
        <color theme="1"/>
        <rFont val="Arial"/>
        <family val="2"/>
        <charset val="238"/>
      </rPr>
      <t xml:space="preserve">
svijetla mjera: 110/210 cm; proizvodna mjera: 130/220; 
ugadnja u zidani zid debljine 60 cm</t>
    </r>
  </si>
  <si>
    <r>
      <rPr>
        <b/>
        <sz val="10"/>
        <color theme="1"/>
        <rFont val="Arial"/>
        <family val="2"/>
        <charset val="238"/>
      </rPr>
      <t>PE V7; EI</t>
    </r>
    <r>
      <rPr>
        <b/>
        <vertAlign val="subscript"/>
        <sz val="10"/>
        <color theme="1"/>
        <rFont val="Arial"/>
        <family val="2"/>
        <charset val="238"/>
      </rPr>
      <t>2</t>
    </r>
    <r>
      <rPr>
        <b/>
        <sz val="10"/>
        <color theme="1"/>
        <rFont val="Arial"/>
        <family val="2"/>
        <charset val="238"/>
      </rPr>
      <t>-60-C, EN 1125,vrata -2 sauna, -1 hodnik sauna</t>
    </r>
    <r>
      <rPr>
        <sz val="10"/>
        <color theme="1"/>
        <rFont val="Arial"/>
        <family val="2"/>
        <charset val="238"/>
      </rPr>
      <t xml:space="preserve">
svijetla mjera: 110/210 cm; proizvodna mjera: 130/220; 
ugadnja u armiranobetonski zid debljine 20 cm</t>
    </r>
  </si>
  <si>
    <t>Otvori za odimljavanje garaža</t>
  </si>
  <si>
    <t>12.5.1.</t>
  </si>
  <si>
    <t>12.5.2.</t>
  </si>
  <si>
    <t>Kupole za odimljavanje stubišta</t>
  </si>
  <si>
    <r>
      <t xml:space="preserve">Dobava i ugradnja betona C25/30 u </t>
    </r>
    <r>
      <rPr>
        <b/>
        <sz val="10"/>
        <color theme="1"/>
        <rFont val="Arial"/>
        <family val="2"/>
        <charset val="238"/>
      </rPr>
      <t>temelje samce</t>
    </r>
    <r>
      <rPr>
        <b/>
        <sz val="10"/>
        <color indexed="8"/>
        <rFont val="Arial"/>
        <family val="2"/>
        <charset val="238"/>
      </rPr>
      <t xml:space="preserve"> </t>
    </r>
    <r>
      <rPr>
        <sz val="10"/>
        <color indexed="8"/>
        <rFont val="Arial"/>
        <family val="2"/>
        <charset val="238"/>
      </rPr>
      <t>dimenzija 150/150/80cm (garaža) i 200/200/80cm (wellness). Svi betoni su vodonepropusni VDP 2. Armatura u temeljima samcima ugrađuje sa zaštitnim slojem betona debljine prema projektu konstrukcije.</t>
    </r>
  </si>
  <si>
    <t>ploča garaže</t>
  </si>
  <si>
    <t>ploča sprinklera</t>
  </si>
  <si>
    <t>8.1.</t>
  </si>
  <si>
    <t>8.2.</t>
  </si>
  <si>
    <t>8.3.</t>
  </si>
  <si>
    <t>8.4.</t>
  </si>
  <si>
    <t xml:space="preserve"> beton (C25/30) - crveni pigment</t>
  </si>
  <si>
    <r>
      <t xml:space="preserve">Dobava i ugradnja betona C25/30 za izvedbu </t>
    </r>
    <r>
      <rPr>
        <b/>
        <sz val="10"/>
        <rFont val="Arial"/>
        <family val="2"/>
        <charset val="238"/>
      </rPr>
      <t xml:space="preserve">faksimilizirane zgrade  </t>
    </r>
    <r>
      <rPr>
        <sz val="10"/>
        <rFont val="Arial"/>
        <family val="2"/>
        <charset val="238"/>
      </rPr>
      <t xml:space="preserve">na istočnom dijelu hotela prema planu oplate i projektu konstrukcije. Zgrada A.B. stupova i greda, A.B. zidova i zidova ispune i A.B. kose stropne ploče.  Elementi se izvode u glatkoj oplati (tip kao DOKA). Ploče se izvode u jednoj fazi. U stavku su uključeni svi završni detalji prilikom izvedbe ploče, rubovi i lomovi. </t>
    </r>
  </si>
  <si>
    <t>1. KAT - ploča - 15 cm</t>
  </si>
  <si>
    <t>PRIZEMLJE - ploča - 30 cm garaža</t>
  </si>
  <si>
    <t>PODRUM -1 - ploča - 20 cm (wellness)</t>
  </si>
  <si>
    <t>PRIZEMLJE - ploča - 20 cm (wellness i stubište cent)</t>
  </si>
  <si>
    <t>podna ploča:</t>
  </si>
  <si>
    <t>2. KAT - ploča - 15 cm</t>
  </si>
  <si>
    <r>
      <t xml:space="preserve">Dobava i ugradnja betona C25/30 u </t>
    </r>
    <r>
      <rPr>
        <b/>
        <sz val="10"/>
        <color theme="1"/>
        <rFont val="Arial"/>
        <family val="2"/>
        <charset val="238"/>
      </rPr>
      <t xml:space="preserve">temeljne trake </t>
    </r>
    <r>
      <rPr>
        <sz val="10"/>
        <color indexed="8"/>
        <rFont val="Arial"/>
        <family val="2"/>
        <charset val="238"/>
      </rPr>
      <t>dimenzija 100/80 ispod nove konstrukcije garaže i  Svi betoni su vodonepropusni VDP 2. Armatura u trakastim temeljima se ugrađuje sa zaštitnim slojem betona debljine prema projektu konstrukcije.</t>
    </r>
  </si>
  <si>
    <r>
      <t xml:space="preserve">Dobava i ugradnja betona C25/30 u </t>
    </r>
    <r>
      <rPr>
        <b/>
        <sz val="10"/>
        <color theme="1"/>
        <rFont val="Arial"/>
        <family val="2"/>
        <charset val="238"/>
      </rPr>
      <t>nadtemeljne zidovi hotela</t>
    </r>
    <r>
      <rPr>
        <b/>
        <sz val="10"/>
        <color indexed="8"/>
        <rFont val="Arial"/>
        <family val="2"/>
        <charset val="238"/>
      </rPr>
      <t xml:space="preserve"> </t>
    </r>
    <r>
      <rPr>
        <sz val="10"/>
        <color indexed="8"/>
        <rFont val="Arial"/>
        <family val="2"/>
        <charset val="238"/>
      </rPr>
      <t>dimenzija 25/60 cm. Svi betoni su vodonepropusni VDP 2. Armatura u nadtemeljnim zidovima se ugrađuje sa zaštitnim slojem betona debljine prema projektu konstrukcije.</t>
    </r>
  </si>
  <si>
    <r>
      <t xml:space="preserve">Dobava i ugradnja betona C25/30 armirano </t>
    </r>
    <r>
      <rPr>
        <b/>
        <sz val="10"/>
        <color indexed="8"/>
        <rFont val="Arial"/>
        <family val="2"/>
        <charset val="238"/>
      </rPr>
      <t xml:space="preserve">betonske ploče prema tlu </t>
    </r>
    <r>
      <rPr>
        <sz val="10"/>
        <color indexed="8"/>
        <rFont val="Arial"/>
        <family val="2"/>
        <charset val="238"/>
      </rPr>
      <t>(hotel, anex sjever, trgovina, dio welnessa na tlu). Ploča je debljine 20,0 cm. Svi betoni su vodonepropusni VDP 2.</t>
    </r>
  </si>
  <si>
    <t>RAMPE ispred restorana i bazena</t>
  </si>
  <si>
    <t>PODRUM - stupovi - 40/40 cm</t>
  </si>
  <si>
    <t>PODRUM - grede garaže  - 40/65 cm</t>
  </si>
  <si>
    <t>PODRUM - grede garaže- 25/50 cm</t>
  </si>
  <si>
    <t>PODRUM - grede wellnessa- 25/65 cm</t>
  </si>
  <si>
    <t>4.5.</t>
  </si>
  <si>
    <t>Spojevi i vezni elementi (+15%)</t>
  </si>
  <si>
    <t xml:space="preserve">stupovi HEA240 </t>
  </si>
  <si>
    <t>greda IPE600</t>
  </si>
  <si>
    <t>krovište: podrožnice 20x26cm</t>
  </si>
  <si>
    <t>krovište: ruke (kosnici) 18x18cm</t>
  </si>
  <si>
    <t>5.6.</t>
  </si>
  <si>
    <t>krovište: stupove 20x20cm</t>
  </si>
  <si>
    <t>grede - prizemlje strop LOBBY - BAR 20x26cm</t>
  </si>
  <si>
    <t>grede - 1. kat strop 20x26cm</t>
  </si>
  <si>
    <t>krovište: rogovi 12x16 cm</t>
  </si>
  <si>
    <t>Dobava i ugradnja drvene konstrukcije prema projektu. U cijenu su uključeni svi potrebni čelične spone i vezivna sredstva te radovi na njima i sav potreban potrošni materijal. U stavku su uključeni materijal i radovi na krovnoj konstrukciji postojeće građevine i materijal i radovi na međukatnim spregnutim konstukcijama. Predviđeni elementi su popisani po veličini presjeka, a obračunati po m1.</t>
  </si>
  <si>
    <t>Nabava i ugradnja dvokrilnog otklopno-zaokretnog prozora opremljenog svim potrebnim okovima i mehanizmima. Prozor je izrađen od Alu - profila s prekinutim toplinskim mostom. Prozor je ostakljen staklom LOW E 6-16-6 s ispunom od plemenitog plina, k = 1,0 W/m2K. Stavka je opremljena pripadajućim drvenim griljama s vanjske strane. Ugrađuje se u armiranobetonski zid. S vanjske je strane predviđena Alu-plastificirana klupčica u boji fasade, a s unutarnje se strane izvodi od MDF-a. Prozor oblikovno jednakovrijedan postojećem.</t>
  </si>
  <si>
    <t xml:space="preserve">Nabava i ugradnja ulaznih jednokrilnih zaokretnih vrata opremljenih svim potrebnim okovima i mehanizmima.Vrata su izrađena od Alu - profila s prekinutim toplinskim mostom u boji prema odabiru projektanta. Vrata su ostakljena staklom LOW E 6-16-6 s ispunom od plemenitog plina, k = 1,0 W/m2K. Staklo je protuprovalno. Vrata su opremljena bravom centralne protupožarne panik izvedbe (EN 11250) s pripadajućim ključem, ručkom za otvaranje, hidrauličkim zatvaračem s klizačem (EN 1154), panik polugom (EN 1125) ili kvakom (EN 179) te su propisno brtvljena. Ugrađuju se u armiranobetonski zid. </t>
  </si>
  <si>
    <r>
      <t xml:space="preserve">Nabava i ugradnja ulaznih jednokrilnih zaokretnih vrata opremljenih svim potrebnim okovima i mehanizmima.Vrata su izrađena od Alu - profila s prekinutim toplinskim mostom u boji prema odabiru projektanta. </t>
    </r>
    <r>
      <rPr>
        <b/>
        <sz val="10"/>
        <color theme="1"/>
        <rFont val="Arial"/>
        <family val="2"/>
        <charset val="238"/>
      </rPr>
      <t>Vrata su perforirana s otvorima prema zahtjevima Elaborata zaštite od požara i služe za odimljavanje</t>
    </r>
    <r>
      <rPr>
        <sz val="10"/>
        <color theme="1"/>
        <rFont val="Arial"/>
        <family val="2"/>
        <charset val="238"/>
      </rPr>
      <t xml:space="preserve">. Vrata su opremljena bravom centralne protupožarne panik izvedbe (EN 11250) s pripadajućim ključem, ručkom za otvaranje, hidrauličkim zatvaračem s klizačem (EN 1154), panik polugom (EN 1125) te su propisno brtvljena. Ugrađuju se u armirano-betonski zid. </t>
    </r>
  </si>
  <si>
    <t xml:space="preserve">Nabava i ugradnja ulaznih dvokrilnih zaokretnih vrata opremljenih svim potrebnim okovima i mehanizmima.Vrata su izrađena od Alu - profila s prekinutim toplinskim mostom u boji prema odabiru projektanta. Vrata su ostakljena staklom LOW E 6-16-6 s ispunom od plemenitog plina, k = 1,0 W/m2K. Staklo je protuprovalno. Vrata su opremljena bravom centralne protupožarne panik izvedbe (EN 11250) s pripadajućim ključem, ručkom za otvaranje, hidrauličkim zatvaračem s klizačem (EN 1154), panik polugom (EN 1125), te su propisno brtvljena. Ugrađuju se u armirano-betonski zid. </t>
  </si>
  <si>
    <t xml:space="preserve">Nabava i ugradnja ulaznih jednokrilnih zaokretnih vrata opremljenih svim potrebnim okovima i mehanizmima.Vrata su izrađena od Alu - profila s prekinutim toplinskim mostom. Vrata su ostakljena staklom LOW E 6-16-6 s ispunom od plemenitog plina, k = 1,0 W/m2K. Staklo je protuprovalno. Vrata su opremljena bravom s cilindar ključem te vertikalnom aluminijskom ručkom za otvaranje. Ugrađuju se u armiranobetonski zid. </t>
  </si>
  <si>
    <r>
      <rPr>
        <b/>
        <sz val="10"/>
        <rFont val="Arial"/>
        <family val="2"/>
        <charset val="238"/>
      </rPr>
      <t>Jednokrilna protupožarna puna zaokretna vrata</t>
    </r>
    <r>
      <rPr>
        <sz val="10"/>
        <rFont val="Arial"/>
        <family val="2"/>
        <charset val="238"/>
      </rPr>
      <t xml:space="preserve"> s dovratnikom od plastificiranog čeličnog lima. Ugrađuju se u armiranobetonske stijene debljine 20 cm. Vratno krilo je debljine oko 6 cm, izrađeno je plastificiranog čeličnog lima s protupožarnom ispunom. Vrata se otvaraju zaokretno s dvama (2) pripadajućim pocinčanim plastificiranim čeličnim spojnicama.  Vrata su opremljena bravom centralne protupožarne izvedbe (EN 1906) s pripadajućim ključem, ručkom za otvaranje, hidrauličkim zatvaračem s klizačem (EN 1154) te su propisno brtvljena. Protupožarne su otpronosti u skladu s glavnim projektom i elaboratom zaštite od požara. Vrata se ugrađuju suhom ugradnjom. RAL po izboru projektanta.</t>
    </r>
  </si>
  <si>
    <r>
      <rPr>
        <b/>
        <sz val="10"/>
        <rFont val="Arial"/>
        <family val="2"/>
        <charset val="238"/>
      </rPr>
      <t xml:space="preserve">Dvokrilna PEV puna zaokretna vrata </t>
    </r>
    <r>
      <rPr>
        <sz val="10"/>
        <rFont val="Arial"/>
        <family val="2"/>
        <charset val="238"/>
      </rPr>
      <t>s dovratnikom od plastificiranog čeličnog lima. Ugrađuju se u armiranobetonske stijene debljine 20 cm. Vratno krilo je debljine oko 6 cm, izrađeno je od plastificiranog čeličnog lima s protupožarnom ispunom. Vrata se otvaraju zaokretno s dvama (2) pripadajućim pocinčanim plastificiranim čeličnim spojnicama.  Vrata su opremljena bravom centralne protupožarne panik izvedbe (EN 11250) s pripadajućim ključem, ručkom za otvaranje, hidrauličkim zatvaračem s klizačem (EN 1154), panik polugom (EN 1125) te su propisno brtvljena. Protupožarne su otpronosti u skladu s glavnim projektom i elaboratom zaštite od požara. Vrata se ugrađuju suhom ugradnjom. RAL po izboru projektanta.</t>
    </r>
  </si>
  <si>
    <r>
      <rPr>
        <b/>
        <sz val="10"/>
        <color theme="1"/>
        <rFont val="Arial"/>
        <family val="2"/>
        <charset val="238"/>
      </rPr>
      <t>PE V8; EI</t>
    </r>
    <r>
      <rPr>
        <b/>
        <vertAlign val="subscript"/>
        <sz val="10"/>
        <color theme="1"/>
        <rFont val="Arial"/>
        <family val="2"/>
        <charset val="238"/>
      </rPr>
      <t>2</t>
    </r>
    <r>
      <rPr>
        <b/>
        <sz val="10"/>
        <color theme="1"/>
        <rFont val="Arial"/>
        <family val="2"/>
        <charset val="238"/>
      </rPr>
      <t>-30-C, EN 1125,</t>
    </r>
    <r>
      <rPr>
        <sz val="10"/>
        <color theme="1"/>
        <rFont val="Arial"/>
        <family val="2"/>
        <charset val="238"/>
      </rPr>
      <t xml:space="preserve"> vrata dvorane
svijetla mjera 230/210; proizvodna mjera: 250/220;
ugadnja u zidanu stijenu debljine 60 cm</t>
    </r>
  </si>
  <si>
    <t>Nabava i ugradnja vanjske dvodijelne klizno-otklopne staklene stijene opremljene svim potrebnim okovima i mehanizmima. Stijena je opremljena protuprovalnim mehanizmom. Stijena je izrađena od Alu - profila s prekinutim toplinskim mostom. Ostakljen je protuprovalnim sigurnosnim staklom LOW E 6-16-6 s ispunom od plemenitog plina, k = 1,0 W/m2K. Stavka je opremljena pripadajućim griljama s vlastitim kliznim mehanizmom, staklenom ogradom visine 100 cm, te inox kadom s vanjske strane. Ugrađuje se u armiranobetonski zid. S vanjske je strane predviđena Alu-plastificirana klupčica u boji fasade.</t>
  </si>
  <si>
    <t>Nabava i ugradnja vanjske jednodijelne fiksne staklene stijene opremljene svim potrebnim okovima i mehanizmima. Stijena je izrađena od Alu - profila s prekinutim toplinskim mostom. Ostakljena je protuprovalnim sigurnosnim staklom LOW E 6-16-6 s ispunom od plemenitog plina, k = 1,0 W/m2K. Stavka je opremljena  inox kadom s vanjske strane. Ugrađuje se u armiranobetonski zid. S vanjske je strane predviđena Alu-plastificirana klupčica u boji fasade.</t>
  </si>
  <si>
    <t>Nabava i ugradnja vanjske trodijelne staklene stijene koja se proteže po visini preko dvije etaže, a sastoji se od tri fiksna dijela  Stijena je izrađena od Alu - profila s prekinutim toplinskim mostom. Ostakljen je protuprovalnim sigurnosnim staklom LOW E 6-16-6 s ispunom od plemenitog plina, k = 1,0 W/m2K. Stavka je opremljena inox kadom s vanjske strane. Ugrađuje se u armiranobetonski zid. S vanjske je strane predviđena Alu-plastificirana klupčica u boji fasade.</t>
  </si>
  <si>
    <t>Nabava i ugradnja vanjske dvodijelne klizno-otklopne staklene stijene opremljene svim potrebnim okovima i mehanizmima. Stijena je opremljena protuprovalnim mehanizmom. Stijena je izrađena od Alu - profila s prekinutim toplinskim mostom. Ostakljena je protuprovalnim sigurnosnim staklom LOW E 6-16-6 s ispunom od plemenitog plina, k = 1,0 W/m2K. Stavka je opremljena inox kadom s vanjske strane. Ugrađuje se u armiranobetonski zid. S vanjske je strane predviđena Alu-plastificirana klupčica u boji fasade.</t>
  </si>
  <si>
    <t>Nabava i ugradnja vanjske trodijelne klizno-otklopne staklene stijene opremljene svim potrebnim okovima i mehanizmima. Stijena je opremljena protuprovalnim mehanizmom. Stijena je izrađena od Alu - profila s prekinutim toplinskim mostom. Ostakljena je protuprovalnim sigurnosnim staklom LOW E 6-16-6 s ispunom od plemenitog plina, k = 1,0 W/m2K. Stavka je opremljena inox kadom s vanjske strane. Ugrađuje se u armiranobetonski zid. S vanjske je strane predviđena Alu-plastificirana klupčica u boji fasade.</t>
  </si>
  <si>
    <r>
      <t xml:space="preserve">Nabava i ugradnja vanjske trodijelne staklene stijene sa dva zaokretno - otklopna komada i jednim fiksnim komadom sa svim potrebnim mehanizmima. Stijena je opremljena protuprovalnim mehanizmom. Stijena je izrađena od Alu - profila s prekinutim toplinskim mostom. Ostakljena je protuprovalnim sigurnosnim staklom LOW E 6-16-6 s ispunom od plemenitog plina, k = 1,0 W/m2K. Stavka je opremljena inox kadom s vanjske strane, ručkama za otvaranje te sa svim pripadajućim bravama. Ugrađuje se u armiranobetonski zid, te se preko vidljivog dijela štoka s vanjske strane izvodi </t>
    </r>
    <r>
      <rPr>
        <i/>
        <sz val="10"/>
        <color theme="1"/>
        <rFont val="Arial"/>
        <family val="2"/>
        <charset val="238"/>
      </rPr>
      <t xml:space="preserve">"maska" </t>
    </r>
    <r>
      <rPr>
        <sz val="10"/>
        <color theme="1"/>
        <rFont val="Arial"/>
        <family val="2"/>
        <charset val="238"/>
      </rPr>
      <t>u sastavu fasade. S vanjske je strane predviđena Alu-plastificirana klupčica u boji fasade.</t>
    </r>
  </si>
  <si>
    <r>
      <t xml:space="preserve">Nabava i ugradnja vanjske trodijelne staklene stijene s dva fiksna komada i dvokrilnim zaokretnim vratima sa svim potrebnim mehanizmima. Stijena je opremljena protuprovalnim mehanizmom. Stijena je izrađena od Alu - profila s prekinutim toplinskim mostom. Ostakljena je protuprovalnim sigurnosnim staklom LOW E 6-16-6 s ispunom od plemenitog plina, k = 1,0 W/m2K. Stavka je opremljena inox kadom s vanjske strane. Ugrađuje se u armiranobetonski zid, te se preko vidljivog dijela štoka s vanjske strane izvodi </t>
    </r>
    <r>
      <rPr>
        <i/>
        <sz val="10"/>
        <color theme="1"/>
        <rFont val="Arial"/>
        <family val="2"/>
        <charset val="238"/>
      </rPr>
      <t xml:space="preserve">"maska" </t>
    </r>
    <r>
      <rPr>
        <sz val="10"/>
        <color theme="1"/>
        <rFont val="Arial"/>
        <family val="2"/>
        <charset val="238"/>
      </rPr>
      <t>u sastavu fasade. S vanjske je strane predviđena Alu-plastificirana klupčica u boji fasade.</t>
    </r>
  </si>
  <si>
    <r>
      <t xml:space="preserve">Nabava i ugradnja vanjske trodijelne staklene stijene s jednim fiksnim i dva klizna komada sa svim potrebnim mehanizmima. Stijena je opremljena protuprovalnim mehanizmom. Stijena je izrađena od Alu - profila s prekinutim toplinskim mostom. Ostakljena je protuprovalnim sigurnosnim staklom LOW E 6-16-6 s ispunom od plemenitog plina, k = 1,0 W/m2K. Stavka je opremljena inox kadom s vanjske strane. Ugrađuje se u armiranobetonski zid, te se preko vidljivog dijela štoka s vanjske strane izvodi </t>
    </r>
    <r>
      <rPr>
        <i/>
        <sz val="10"/>
        <color theme="1"/>
        <rFont val="Arial"/>
        <family val="2"/>
        <charset val="238"/>
      </rPr>
      <t xml:space="preserve">"maska" </t>
    </r>
    <r>
      <rPr>
        <sz val="10"/>
        <color theme="1"/>
        <rFont val="Arial"/>
        <family val="2"/>
        <charset val="238"/>
      </rPr>
      <t>u sastavu fasade. S vanjske je strane predviđena Alu-plastificirana klupčica u boji fasade.</t>
    </r>
  </si>
  <si>
    <r>
      <t xml:space="preserve">Nabava i ugradnja vanjske devetodijelne staklene stijene s osam fiksnih komada i dvokrilnim zaokretnim vratima sa svim potrebnim mehanizmima. Stijena je opremljena protuprovalnim mehanizmom. Stijena je izrađena od Alu - profila s prekinutim toplinskim mostom. Ostakljena je protuprovalnim sigurnosnim staklom LOW E 6-16-6 s ispunom od plemenitog plina, k = 1,0 W/m2K. Stavka je opremljena inox kadom s vanjske strane. Ugrađuje se u armiranobetonski zid, te se preko vidljivog dijela štoka s vanjske strane izvodi </t>
    </r>
    <r>
      <rPr>
        <i/>
        <sz val="10"/>
        <color theme="1"/>
        <rFont val="Arial"/>
        <family val="2"/>
        <charset val="238"/>
      </rPr>
      <t xml:space="preserve">"maska" </t>
    </r>
    <r>
      <rPr>
        <sz val="10"/>
        <color theme="1"/>
        <rFont val="Arial"/>
        <family val="2"/>
        <charset val="238"/>
      </rPr>
      <t>u sastavu fasade. S vanjske je strane predviđena Alu-plastificirana klupčica u boji fasade.</t>
    </r>
  </si>
  <si>
    <t xml:space="preserve">Dobava, izrada i ugradba ograde glavnog stubišta hotela. Ograda je od pravokutnih aluminijskih profila 100 x 40 mm učvrščenih  u armiranobetonski zid na svakih 180 cm aluminijskom cijevi d = 15 mm. Ograda je na visini od 100 cm. S donje strane aluminijski profil je izrezan u širini od 2 cm kako bi u njega stala LED traka. Dobava i ugradnja LED trake uključeni su u stavku.  Prorezi s donje strane su prekinuti na svakih 250 cm kako bi alu - profil očuvao vlastitu stabilnost. Svi aluminijski djelovi su eloksirani. Ukupno, ograda je duljine cca. 45 m1. Obavezno predočiti projektantu na potvrdu dovršenu radioničku dokumentaciju. Obračun po komadu.
</t>
  </si>
  <si>
    <t xml:space="preserve">Dobava, izrada i ugradba ograde sporednog stubišta hotela u sjevernom aneksu. Ograda je od pravokutnih aluminijskih profila 100 x 40 mm učvrščenih  u armiranobetonski zid na svakih 180 cm aluminijskom cijevi d = 15 mm.  Ograda je na visini od 100 cm. S donje strane aluminijski profil je izrezan u širini od 2 cm kako bi u njega stala LED traka. Dobava i ugradnja LED trake uključeni su u stavku.  Prorezi s donje strane su prekinuti na svakih 250 cm kako bi alu - profil očuvao vlastitu stabilnost. Svi aluminijski djelovi su eloksirani. Ukupno, ograda je duljine cca. 20 m1. Obavezno predočiti projektantu na potvrdu dovršenu radioničku dokumentaciju. Obračun po komadu.
</t>
  </si>
  <si>
    <t xml:space="preserve">Dobava, izrada i ugradba ograde sporednog stubišta hotela na aneksu wellnessa / saune. Ograda je od pravokutnih aluminijskih profila 100 x 40 mm učvrščenih  u armiranobetonski zid na svakih 180 cm aluminijskom cijevi d = 15 mm.  Ograda je na visini od 100 cm. S donje strane aluminijski profil je izrezan u širini od 2 cm kako bi u njega stala LED traka. Dobava i ugradnja LED trake uključeni su u stavku.  Prorezi s donje strane su prekinuti na svakih 250 cm kako bi alu - profil očuvao vlastitu stabilnost. Svi aluminijski djelovi su eloksirani. Ukupno, ograda je duljine cca. 10 m1. Obavezno predočiti projektantu na potvrdu dovršenu radioničku dokumentaciju. Obračun po komadu.
</t>
  </si>
  <si>
    <t xml:space="preserve">Dobava, izrada i ugradba staklene ograde balkona i terasa. Ograda je od staklenih ploča visine 100 cm od poda uglavljenih  u aluminijski profil ugrađen u slojeve ravnog prohodnog krova. Staklo je kaljeno laminirano 0,8 + 0,8 cm. Ukupna dužina ograde na svim etažama je 145,0 m1. Obavezno predočiti projektantu na potvrdu dovršenu radioničku dokumentaciju. Obračun po komadu.
</t>
  </si>
  <si>
    <t xml:space="preserve">Nabava , dobava i ugradnja otvora za odimljavanje opremljenih svim potrebnim okovima i mehanizmima.Otvori su izrađeni od Alu - profila u boju prema odabiru projektanta. Otvori prema zahtjevima Elaborata zaštite od požara i služe za odimljavanje. Ugrađuju se u armirano-betonski zid. </t>
  </si>
  <si>
    <r>
      <rPr>
        <b/>
        <sz val="10"/>
        <rFont val="Arial"/>
        <family val="2"/>
        <charset val="238"/>
      </rPr>
      <t>Jednokrilna  puna zaokretna vrata.</t>
    </r>
    <r>
      <rPr>
        <sz val="10"/>
        <rFont val="Arial"/>
        <family val="2"/>
        <charset val="238"/>
      </rPr>
      <t xml:space="preserve"> Ugrađuju se u armiranobetonske, gipskartonske stijene i postojeće zidove zidane od opeke / kamena. Vratno krilo je debljine oko 4 cm, izrađeno je od bojanih HDF ploča s ispunom od cjevaste iverice. Vratno krilo je u ravnini  vanjske strane zida s otvaranjem u špaletu pod 90 stupnjeva. Spojnice su skrivene. Krila i dovratnik su ličeni u boji prema izboru projektanta (RAL).  Površinska obrada uključuje višestruko kitanje i brušenje te temeljni premaz i 4 sloja završnog premaza. Vrata su opremljena bravom s cilindar ključem te rozetom i kvakom iz mat inoxa. Tip kvake i rozete prema izboru projektanta.</t>
    </r>
  </si>
  <si>
    <r>
      <rPr>
        <b/>
        <sz val="10"/>
        <color theme="1"/>
        <rFont val="Arial"/>
        <family val="2"/>
        <charset val="238"/>
      </rPr>
      <t>V1' - vrata kupaonice hotelske sobe i wc prizemlje</t>
    </r>
    <r>
      <rPr>
        <sz val="10"/>
        <color theme="1"/>
        <rFont val="Arial"/>
        <family val="2"/>
        <charset val="238"/>
      </rPr>
      <t xml:space="preserve">
svijetla mjera: 80/210 cm; proizvodna mjera: 100/220; 
ugradnja u zidanom zidu debljine 60 cm</t>
    </r>
  </si>
  <si>
    <r>
      <rPr>
        <b/>
        <sz val="10"/>
        <rFont val="Arial"/>
        <family val="2"/>
        <charset val="238"/>
      </rPr>
      <t>Jednokrilna zaokretna ostakljena vrata</t>
    </r>
    <r>
      <rPr>
        <sz val="10"/>
        <rFont val="Arial"/>
        <family val="2"/>
        <charset val="238"/>
      </rPr>
      <t>. Ugrađuju se u armiranobetonske stijene i postojeće zidove zidane od opeke / kamena. Vratno krilo je debljine oko 4 cm, ispuna kaljeno laminirano staklo. Vratno krilo je u ravnini  vanjske strane zida s otvaranjem u špaletu pod 90 stupnjeva. Dovratnik je od aluminijskog profila sakriven tip kao Invisible Line ili jednakovrijedan. Spojnice su sakrivene. Krila i dovratnik su ličeni u boji prema izboru projektanta (RAL).  Površinska obrada uključuje višestruko kitanje i brušenje te temeljni premaz i 4 sloja završnog premaza. Vrata su opremljena bravom s cilindar ključem te rozetom i kvakom iz mat inoxa. Ako su na evakuacijskom putu onda su opremljena i panik polugom (EN 1125) ili kvakom (EN179) sve prema Elaboratu zaštite od požara. Tip kvake i rozete prema izboru projektanta.</t>
    </r>
  </si>
  <si>
    <r>
      <rPr>
        <b/>
        <sz val="10"/>
        <rFont val="Arial"/>
        <family val="2"/>
        <charset val="238"/>
      </rPr>
      <t>Dvokrilna  zaokretna staklena vrata</t>
    </r>
    <r>
      <rPr>
        <sz val="10"/>
        <rFont val="Arial"/>
        <family val="2"/>
        <charset val="238"/>
      </rPr>
      <t>. Ugrađuju se u armiranobetonske stijene i postojeće zidove zidane od opeke / kamena. Vratno krilo je debljine oko 4 cm, ispuna kaljeno laminirano staklo. Vratno krilo je u ravnini  vanjske strane zida sa otvaranjem u špaletu pod 90 stupnjeva. Dovratnik je od aluminijskog profila sakriven tipa kao Invisible Line ili jednakovrijedan. Spojnice su sakrivene. Krila i dovratnik su ličeni u boji prema izboru projektanta (RAL).  Površinska obrada uključuje višestruko kitanje i brušenje te temeljni premaz i 4 sloja završnog premaza. Vrata su opremljena bravom s cilindar ključem te rozetom i kvakom iz mat inoxa. Ako na evakuacijskom putu onda su opremljena i panik polugom (EN 1125). Tip kvake i rozete prema izboru projektanta.</t>
    </r>
  </si>
  <si>
    <r>
      <rPr>
        <b/>
        <sz val="10"/>
        <rFont val="Arial"/>
        <family val="2"/>
        <charset val="238"/>
      </rPr>
      <t>Dvokrilna ostakljena mimokretna vrata kuhinje</t>
    </r>
    <r>
      <rPr>
        <sz val="10"/>
        <rFont val="Arial"/>
        <family val="2"/>
        <charset val="238"/>
      </rPr>
      <t xml:space="preserve"> s dovratnikom od aluminijskih profila. Ugrađuju se u armiranobetonske stijene debljine 20 cm. Vratno krilo je debljine oko 4 cm, izrađeno je od bojanih HDF ploča s ispunom od cjevaste iverice. Pokrovne lajsne su iz HDF-a dimenzija 1,9x10cm, postavljaju se nevidljivim spojem. Vrata se otvaraju mimokretno s pripadajućim okovom. Površinska obrada krila, dovratnika, maske i pokrovnih lajsni  je ličenje, boja prema izboru projektanta. Ostakljenje od kaljenog laminiranog stakla po izboru projektanta. Površinska obrada uključuje višestruko kitanje i brušenje te temeljni premaz i 4 sloja završnog premaza. Vrata su opremljena bravom s cilindar ključem te rozetom i ručkom za otvaranje. Tip kvake i rozete prema izboru projektanta.</t>
    </r>
  </si>
  <si>
    <r>
      <rPr>
        <b/>
        <sz val="10"/>
        <rFont val="Arial"/>
        <family val="2"/>
        <charset val="238"/>
      </rPr>
      <t xml:space="preserve">Četverodijelna (4) staklena stijena centralnog stubišta, </t>
    </r>
    <r>
      <rPr>
        <sz val="10"/>
        <rFont val="Arial"/>
        <family val="2"/>
        <charset val="238"/>
      </rPr>
      <t>1 i 2 kat. Izrada, dobava i ugradnja staklene stijene s dvokrilnim zaokretnim vratima i dva fiksna komada sa svim potrebnim mehanizmima. Sastoji se od drvenih profila bez prekinutog toplinskog mosta. Boja po izboru projektanta. Stijena je ostakljena dvostrukim kaljenim laminiranim staklom. Vrata su opremljena kvakom i bravom te svim mehanizmima potrebnim za neometano funkcioniranje i u skladu s Elaboraton zaštite od požara - kvaka u skladu s EN 179. Stavka se ugrađuje u armirano-betonski zid. Radioničke nacrte je potrebno predočiti projektantu na ovjeru.</t>
    </r>
  </si>
  <si>
    <r>
      <rPr>
        <b/>
        <sz val="10"/>
        <rFont val="Arial"/>
        <family val="2"/>
        <charset val="238"/>
      </rPr>
      <t xml:space="preserve">Prozor s ispunom od punog drveta </t>
    </r>
    <r>
      <rPr>
        <sz val="10"/>
        <rFont val="Arial"/>
        <family val="2"/>
        <charset val="238"/>
      </rPr>
      <t>(umjesto stakla)</t>
    </r>
    <r>
      <rPr>
        <b/>
        <sz val="10"/>
        <rFont val="Arial"/>
        <family val="2"/>
        <charset val="238"/>
      </rPr>
      <t>.</t>
    </r>
    <r>
      <rPr>
        <sz val="10"/>
        <rFont val="Arial"/>
        <family val="2"/>
        <charset val="238"/>
      </rPr>
      <t xml:space="preserve"> Izrada drvenog prozora, dobava potrebnog materijala te njegova ugradnja. Izveden je od punih drvenih letava s ugrađenom MDF pločom kao ispunom i bočnim ukladama u punoj debljini zida. Završna obrada i boja prozorskog krila i doprozornika prema izboru projektanta. Ugrađuje se u žbukani kameni zid od kamena debljine 60,0 cm u novi kameni doprozornik. Prozor je što sličniji postojećim prozorima na zgradi, a radioničke nacrte je potrebno predočiti projektantu na ovjeru. </t>
    </r>
  </si>
  <si>
    <t xml:space="preserve">Dobava, nabava i ugradnja unutarnje staklene stijene na zidu kuhinje restorana prema poziciji "kuharov stol". Podizna staklena stijena izrađena od Alu - profila. Ostakljena je  laminiranim kaljenim staklom 6-6. Ugrađuje se u zidani zid od blok opeke. Uključen sav potreban materijal i pribor s vodilicama, mehanizmom za mehaničko podizanje te sav potreban pribor. U cijenu uključen okov. Sve u boji po odabiru projektanta. </t>
  </si>
  <si>
    <t>Zidanje zidova ukrute podruma / garaže opečnim blokovima debljine 25cm u produžnom mortu M-50 s ostavljanjem otvora i šliceva za prolaz instalacija, sve kompletno izvedeno s pomoćnom radnom skelom i izvedbom propisane veze sa zidovima i konstrukcijom. Obračun po m3 skupa s nadvojima.</t>
  </si>
  <si>
    <t>Uključeno je i žbukanje zidanih zidova vapneno-cementnom žbukom. Žbuka je ravna i ujednačena, a nanosi se u dva sloja. Uključen je i sav potreban dodatni rad i materijal. Obračun po m2.</t>
  </si>
  <si>
    <t>Zidanje zidova kuhinje opečnim blokovima debljine 25cm u produžnom mortu M-50 s ostavljanjem otvora i šliceva za prolaz instalacija, sve kompletno izvedeno s pomoćnom radnom skelom i izvedbom propisane veze sa zidovima i konstrukcijom. Obračun po m3 skupa s nadvojima.</t>
  </si>
  <si>
    <t xml:space="preserve">Vanjska ploha zidane stijene - postojećeg i dozidanog dijela žbuka se slojem vapnene žbuke debljine oko 5 cm boje, tona i teksture po izboru projektanta. Rubovi uz erte izvode se pažljivo i uredno. Posebno se obračunava obrada vijenca s profilacijom poput one na postojećem. Obračun po m2 plohe žbuke i m1 profilacije vijenca. </t>
  </si>
  <si>
    <r>
      <t>Dobava i izrada pregradnog gipskartonskog zida tipa kao Knauf A13</t>
    </r>
    <r>
      <rPr>
        <b/>
        <sz val="10"/>
        <rFont val="Arial"/>
        <family val="2"/>
        <charset val="238"/>
      </rPr>
      <t>, 
D =125mm</t>
    </r>
    <r>
      <rPr>
        <sz val="10"/>
        <rFont val="Arial"/>
        <family val="2"/>
        <charset val="238"/>
      </rPr>
      <t xml:space="preserve"> sa metalnom potkonstrukcijom iz CW i UW profila. Ukupna debljina zida je </t>
    </r>
    <r>
      <rPr>
        <b/>
        <sz val="10"/>
        <rFont val="Arial"/>
        <family val="2"/>
        <charset val="238"/>
      </rPr>
      <t>12,5 cm.</t>
    </r>
    <r>
      <rPr>
        <sz val="10"/>
        <rFont val="Arial"/>
        <family val="2"/>
        <charset val="238"/>
      </rPr>
      <t xml:space="preserve"> Ispunjen je slojem mineralne vune od 60 mm. Obostrano obložen dvostruko s gipskartonskim stadardnim pločama GKB, protupožarnim pločama GKF ili impregniranimm pločama GKBI.</t>
    </r>
  </si>
  <si>
    <t>8.1.1.</t>
  </si>
  <si>
    <t>8.1.2.</t>
  </si>
  <si>
    <t>8.1.3.</t>
  </si>
  <si>
    <r>
      <t xml:space="preserve">Dobava i izrada pregradnog instalacijskog gipskartonskog zida tipa kao </t>
    </r>
    <r>
      <rPr>
        <b/>
        <sz val="10"/>
        <rFont val="Arial"/>
        <family val="2"/>
        <charset val="238"/>
      </rPr>
      <t>..., D = 250mm</t>
    </r>
    <r>
      <rPr>
        <sz val="10"/>
        <rFont val="Arial"/>
        <family val="2"/>
        <charset val="238"/>
      </rPr>
      <t xml:space="preserve"> sa dvostrukom paralelno postavljenom potkonstrukcijom iz CW profila. Ukupna debljina zida je </t>
    </r>
    <r>
      <rPr>
        <b/>
        <sz val="10"/>
        <rFont val="Arial"/>
        <family val="2"/>
        <charset val="238"/>
      </rPr>
      <t>22,0 cm.</t>
    </r>
    <r>
      <rPr>
        <sz val="10"/>
        <rFont val="Arial"/>
        <family val="2"/>
        <charset val="238"/>
      </rPr>
      <t xml:space="preserve"> Zid je ispunjen s dva sloja mineralne vune 2 x 60 mm. Obostrano obložen dvostruko s gipskartonskim stadardnim pločama GKB, protupožarnim pločama GKF ili impregniranimm pločama GKBI.</t>
    </r>
  </si>
  <si>
    <t xml:space="preserve"> *paropropusna / vodonepropusna folija</t>
  </si>
  <si>
    <t xml:space="preserve"> *drvene gredice</t>
  </si>
  <si>
    <r>
      <t>Dobava i ugradnja ploča mineralne vune (</t>
    </r>
    <r>
      <rPr>
        <b/>
        <sz val="10"/>
        <rFont val="Arial"/>
        <family val="2"/>
        <charset val="238"/>
      </rPr>
      <t>MW</t>
    </r>
    <r>
      <rPr>
        <sz val="10"/>
        <rFont val="Arial"/>
        <family val="2"/>
        <charset val="238"/>
      </rPr>
      <t>) debljine 14 cm kao toplinske izolacije kosog krova ttp kao KI TERMOTOP. Ploče mineralne vune se polažu na razdjelni sloj geotekstila. Obračun po m2 postavljene toplinske izolacije. Mineralna vuna se nalazi u istom sloju krova kao i sekundarna konstrukcija drvenog krovišta od letava, a koja se postavlja na mjestima rogova, uzdužno s njihovim smjerom - potkonstrukcija je visine ploča mineralne vune. (obračun gredica posebno - vidi 9.5.)</t>
    </r>
  </si>
  <si>
    <t>Dobava i ugradnja paropropusne - vodonepropusne krovne folije tip kao Tondach FOL S direktno na mineralnu vunu (na rešetku od greda u slojevima MW). Foliju postaviti poprečno u odnosu na rogove. U cijenu uključeno korištenje trake LDS Solifir ta zavne preklope i za lijepljenje folije oko proboja. Obračun po m2 postavljene folije.</t>
  </si>
  <si>
    <t>Dobava i ugradnja drvenih gredica 8x5cm. 4 sloja (jedna na drugu, svaki sloj okomit na prethodni). 3 sloja su u debljini TI, 4 iznad MW i nosi zavšni pokrov. Obračun prema utrošku gredice / m2 površine krova.</t>
  </si>
  <si>
    <t xml:space="preserve"> *drvena potkonstrukcija / toplinska izolacija
mineralna vuna 14 cm</t>
  </si>
  <si>
    <r>
      <t>Dobava i ugradnja ploča mineralne vune (</t>
    </r>
    <r>
      <rPr>
        <b/>
        <sz val="10"/>
        <rFont val="Arial"/>
        <family val="2"/>
        <charset val="238"/>
      </rPr>
      <t>MW</t>
    </r>
    <r>
      <rPr>
        <sz val="10"/>
        <rFont val="Arial"/>
        <family val="2"/>
        <charset val="238"/>
      </rPr>
      <t>) debljine 14 cm kao toplinske izolacije kosog krova. Obračun po m2 postavljene toplinske izolacije. Mineralna vuna se nalazi u istom sloju krova kao i sekundarna konstrukcija od letava, a koja se postavlja u horizontalnom smjeru - potkonstrukcija je visine ploča mineralne vune.</t>
    </r>
  </si>
  <si>
    <t>K3, K3'; KROV RESTORANA / SAUNE - RAVNI KROV</t>
  </si>
  <si>
    <t>Dobava i postava parne brane AKWAPOR PE-AL na ravnim krovovima. Parna brana se postavlja na pripremljenu površinu AB ploče i minimalno podiže do visine toplinske izolacije. Međusobni preklopi traka parne brane i njeni završeci se brtve samoljepljivim trakama.
Obračun po m2 razvijene površine parne brane.</t>
  </si>
  <si>
    <t xml:space="preserve">Dobava i postava parne brane AKWAPOR PE-AL na ravnim krovovima. Parna brana se postavlja na pripremljenu površinu AB ploče i minimalno podiže do visine toplinske izolacije. Međusobni preklopi traka parne brane i njeni završeci se brtve samoljepljivim trakama.
Obračun po m2 razvijene površine parne brane.
</t>
  </si>
  <si>
    <t xml:space="preserve"> *toplinska izolacija - ekstrudirani polistiren 8 cm</t>
  </si>
  <si>
    <t>Dobava i postavljanje ekološke jednoslojne hidroizolacijske TPO membrane, energetski učinkovite bijele boje, UV stabilne i otporne na leteći plamen i žareću toplinu - AKWALAN. 
Hidroizolacijske membrane se polažu na geotekstil i ugrađuju u sustavu opterećenih membrana. Rubovi membrana se međusobno preklapaju i zavaruju vrućim zrakom kako bi se postigao potpuno homogen spoj. Uz obodne zidove i parapete membrana se uzdiže min. 25,0 cm ili do dostupnih visina. Na svojim završetcima membrana se vari na limove iz sustava . Sve spojeve izvesti na način da se osigura vodotijesnost membrane. Izvoditelj treba imati radnike s odgovarajućim iskustvom, obučene i ovlaštene od proizvođača materijala.
Obračun po m2 razvijene površine hidroizolacije.</t>
  </si>
  <si>
    <t>Dobava i postavljanje ekološke jednoslojne hidroizolacijske TPO membrane, energetski učinkovite bijele boje, UV stabilne i otporne na leteći plamen i žareću toplinu - AKWALAN. 
Hidroizolacijske membrane se polažu na geotekstil i ugrađuju u sustavu opterećenih membrana. Rubovi membrana se međusobno preklapaju i zavaruju vrućim zrakom kako bi se postigao potpuno homogen spoj. Uz obodne zidove i parapete membrana se uzdiže min. 25,0 cm ili do dostupnih visina. Na svojim završetcima membrana se vari na limove iz sustava .</t>
  </si>
  <si>
    <t xml:space="preserve"> Sve spojeve izvesti na način da se osigura vodotijesnost membrane. Izvoditelj treba imati radnike s odgovarajućim iskustvom, obučene i ovlaštene od proizvođača materijala.
Obračun po m2 razvijene površine hidroizolacije.</t>
  </si>
  <si>
    <t>JM</t>
  </si>
  <si>
    <t>*drenaža za vodu</t>
  </si>
  <si>
    <t>INTENZIVNI ZELENI KROV</t>
  </si>
  <si>
    <t>Izvedba završnih detalja koji se izrađuju od profiliranih Akwalan limova (r.š.5,00-8,00 cm). Limovi se umeću u upilane reške  i mehanički vežu za podlogu i na njih se vrućim zrakom vari membrana. Kontakt lima i podloge izolira se PU kitom.
Obračun po m1 postavljenog lima.</t>
  </si>
  <si>
    <t>Kutna ojačanja - termination bar
Dobava i postava kutnih ojačanja od krutih Fe-Zn profila "termination bar" na mjestima sudara horizontalnih i vertkalnih površina krova. Profil se mehanički pričvršćuje udarnim tiplama.
Obračun po m1 ugrađenog FeZn termination bar-a.</t>
  </si>
  <si>
    <t>Obrada prodora (npr. nosači ograde,gromobran) kroz hidroizolaciju nearmiranom TPO membranom. Završetak se kita PU kitom i priteže obujmicom.
Obračun po komadu. Prema projektu vik</t>
  </si>
  <si>
    <t>*detalj pričvršćenja hi na vertikalu</t>
  </si>
  <si>
    <t xml:space="preserve">*kutna ojačanja </t>
  </si>
  <si>
    <t>* hidroizolacijska membrana</t>
  </si>
  <si>
    <t>* hi prodori</t>
  </si>
  <si>
    <t xml:space="preserve">Dobava i ugradnja slivnika od TPO-a, prilagođeno slivničkoj vertikali, u slivničke vertikale ili kroz nadozid. Slivnici se mehanički pričvršćuju za podlogu, i na njih se vari hidroizolacija. 
Obračun po komadu ugrađenog slivnika. </t>
  </si>
  <si>
    <t>*slivnici</t>
  </si>
  <si>
    <t xml:space="preserve">Dobava i ugradnja razdjelnog sloja geotekstila kao ..., 300 g/m2 na bazi polipropilena (PP) sa preklopom od 10 cm u svrhu razdjelnog sloja između sloja polimercementnog hidroizolacijskog sloja i sloja ekstrudiranog polistirena na prohodnim dijelovima. Obračun po m2 izvedenog sloja. 
Obračun po m2 izvedenog sloja.
</t>
  </si>
  <si>
    <t>Dobava i ugradnja razdjelnog sloja geotekstila kao ..., 300 g/m2 na bazi polipropilena (PP) sa preklopom od 10 cm u svrhu razdjelnog sloja između sloja polimercementnog hidroizolacijskog sloja i sloja ekstrudiranog polistirena na prohodnim dijelovima. Obračun po m2 izvedenog sloja.
Obračun po m2 izvedenog sloja.</t>
  </si>
  <si>
    <t>* 12cm vegetacijski supstrat i drenažni sloj</t>
  </si>
  <si>
    <t>Dobava i postava intenzivnog supstrata za postavu intenzivnog zelenog vrata zajedno sa primjerenim drenažnim slojem tip kao HIDROSOIL E. Ukupna debljina ovih slojeva je oko 12,0 cm. Obračun po m2 zelenog krova.</t>
  </si>
  <si>
    <t>Dobava i ugradnja drenažno akumulacijske kadice (PP ili HDPE) za pohranu vode tip kao HIDROPLATE 50.
Obračun po m2 izvedenog sloja.</t>
  </si>
  <si>
    <t>Dobava i postavljanje laganog betona u padu iz DRACOTERM-a (250 - 400 kg/m3) ili jednakovrijednog mehanički otpornog graditeljskog materijala s toplinsko-akustičnim svojstvima. Postava prema upustvima proizvođača. DRACOTERM ili jednakovrijedan proizvod se izvodi na očišćenoj i navlaženoj AB ploči. Debljina sloja je 4,0 - 15,0 cm. 
Obračun po m2 izvedenog sloja.</t>
  </si>
  <si>
    <t>*beton u padu</t>
  </si>
  <si>
    <t>Izvođenje poliuretanske hidroizolacije AKWAGARD ST na podlozi prethodno tretiranoj prajmerom. Podloga treba biti suha. Slojeve nanijeti u dva sloja, u ukupnoj min. potrošnji od 1,80 kg/m2. U prvi sloj premaza utapa se armaturno platno 70 g/m2. Hidroizolaciju uzdignuti na spoju horizontalne i vertikalne površine i na svim detaljima. Posebnom pažnjom obraditi sve uočene detalje i moguće prodore. 
Obračun po m2 obrađene površine.</t>
  </si>
  <si>
    <t xml:space="preserve"> *hidroizolacija</t>
  </si>
  <si>
    <r>
      <t>Dobava i ugradnja toplinske izolacije podova prema tlu ploče ekstrudiranog polistirena (</t>
    </r>
    <r>
      <rPr>
        <b/>
        <sz val="10"/>
        <rFont val="Arial"/>
        <family val="2"/>
        <charset val="238"/>
      </rPr>
      <t>XPS</t>
    </r>
    <r>
      <rPr>
        <sz val="10"/>
        <rFont val="Arial"/>
        <family val="2"/>
        <charset val="238"/>
      </rPr>
      <t>) debljine 8 cm. Polažu se prema padovima krovnih voda predviđenih u projektu. Ploče polistirena se polažu na razdjelni sloj geotekstila. Obračun po m2 postavljene toplinske izolacije.</t>
    </r>
  </si>
  <si>
    <t xml:space="preserve"> *toplinska izolacija - ekstrudirani polistiren 5cm - kPA 500</t>
  </si>
  <si>
    <r>
      <t>Dobava i ugradnja toplinske izolacije podova prema tlu ploče ekstrudiranog polistirena (</t>
    </r>
    <r>
      <rPr>
        <b/>
        <sz val="10"/>
        <rFont val="Arial"/>
        <family val="2"/>
        <charset val="238"/>
      </rPr>
      <t>XPS</t>
    </r>
    <r>
      <rPr>
        <sz val="10"/>
        <rFont val="Arial"/>
        <family val="2"/>
        <charset val="238"/>
      </rPr>
      <t>) debljine 5 cm, deklarirane tlačne čvrstoće na 500 kPA. Obračun po m2 postavljene toplinske izolacije. XPS ima ulogu sloja plivajućeg poda te je potrebno rubove dilatirati prema pravilima struke.
Obračun po m2 izvedene površine</t>
    </r>
  </si>
  <si>
    <t>Dobava i postava sloja šljunkakao reasteretni sloj debljine 5 cm. Šljunak se postavlja pažljivo i ujednačeno. Obračun po m2 postavljenog šljunka.</t>
  </si>
  <si>
    <t>K4, P5; RAVNI KROV GARAŽE - nenatkriveni plato</t>
  </si>
  <si>
    <r>
      <t>Dobava i postava razdjelnog sloja geotekstila kao</t>
    </r>
    <r>
      <rPr>
        <b/>
        <sz val="10"/>
        <rFont val="Arial"/>
        <family val="2"/>
        <charset val="238"/>
      </rPr>
      <t xml:space="preserve"> </t>
    </r>
    <r>
      <rPr>
        <sz val="10"/>
        <rFont val="Arial"/>
        <family val="2"/>
        <charset val="238"/>
      </rPr>
      <t xml:space="preserve">..., 300 g/m2 na bazi polipropilena (PP) sa preklopom od 10 cm u svrhu razdjelnog sloja između hidroizolacijskog sloja i sloja šljunka. Obračun po m2 izvedenog sloja.
</t>
    </r>
  </si>
  <si>
    <t>*rasteretni sloj šljunka</t>
  </si>
  <si>
    <t xml:space="preserve">Nabava, dobava i ugradnja armirano betonske ploče debljine 15 cm kao nosiva vozna podloga. Beton XC4, C30/37, armatura sintetičkim vlaknima. Količina vlakana /m3 definirana izvedbenim projektom konstrukcije.
</t>
  </si>
  <si>
    <t xml:space="preserve"> *armirano-betonska ploča</t>
  </si>
  <si>
    <t>Izvođenje hidroizolacije terase polimercementnim hidroizolacijskim premazom AKWALASTIK 5,0. Izolira se pod sa soklom u visini od 10,00 cm. Nanosi se u dva sloja ukupnog utroška 4,00 kg/m2 metalnom gladilicom, četkom ili valjkom na pripremljenu podlogu. Površine veće od 6,0 m2 se punoplošno armiraju armaturnim platnom.
Obračun po m2 razvijene površine.</t>
  </si>
  <si>
    <t>* hidroizolacija terase</t>
  </si>
  <si>
    <t>m'</t>
  </si>
  <si>
    <t>Nanošenje epoksidnog dvokomponentnog prajmera AKWAGARD PRIMO EPOX 2K na pripremljenu podlogu. Podloga treba biti suha (max. 4% vlažnosti). Prajmer se nanosi na horizontalne i vertikalne površine. Nanosi se u jednom  sloju utroška 150 g/m2 po sloju.
U svemu slijediti tehnički list. 
Obračun po m2 razvijene površine..</t>
  </si>
  <si>
    <t>Brtvljenje spojeva zidova sa pločom- obraditi PU kitom AKWAFLEX 2.5 /5.0. + nakon sušenja kita postava dilatacione trake Akwaband Butyl 10.0
Obračun po m' obrađenih spojeva.</t>
  </si>
  <si>
    <t xml:space="preserve">Brtvljenje svih prodora cijevi i drugih profila obraditi postavljanjem PU kita AKWAFLEX 2.5/5.0. ili AKWAGARD DETAIL poliuretanskog mastika.
Obračun po komadu obrađenih prodora.                                                                      Napomena: odrediti prema projektu ViK
</t>
  </si>
  <si>
    <t>*brtvljenje spojeva</t>
  </si>
  <si>
    <t>*brtvljenje prodora</t>
  </si>
  <si>
    <t>*prajmer</t>
  </si>
  <si>
    <t>m</t>
  </si>
  <si>
    <t>Ojačanje rubova na prelazu iz horizontale u vertikalu ugradnjom gumene dilatacijske trake AKWABAND ARM E. Ojačanje se utapa u prvi sloj premaza, a drugim se prekriva u potpunosti.
Obračun po m1.</t>
  </si>
  <si>
    <t>* ojačanje rubova</t>
  </si>
  <si>
    <t xml:space="preserve">K5; RAVNI KROV SJEVERNOG ANEKSA </t>
  </si>
  <si>
    <t>P2'; TERASE SOBA SJEVERNOG ANEXA</t>
  </si>
  <si>
    <t>Dobava i ugradnja potrebnog materijala za ravni neprohodni krov na mjestima krovnih ploča restorana i saune na armirano-betonskoj ploči nošenom čeličnom konstrukcijom.</t>
  </si>
  <si>
    <t xml:space="preserve">Ploča je projektirana kao prohodni ravni krov, te kao pristupni put vartogasnog vozila.
Priprema površine:
Čišćenje podloge od svih kontaminata (ulja, masnoća, …) mehaničkim putem (ručno ili strojno) uz vodeno pranje pod visokim tlakom sa ili bez posebnih deterđenata (ukoliko je potrebno ukloniti ulja).
NAPOMENA: Stavka se odnosi na pretpostavljenih 7% ukupne površine ravnog krova. Stavku provjeriti na licu mjesta.
</t>
  </si>
  <si>
    <t>Izvođenje termoizolacije na ravni krov. Polaganje termoizolacije od ploča XPS-a debljine 8,00 cm na parnu branu. 
Obračun po m2 razvijene površine.</t>
  </si>
  <si>
    <r>
      <t>Dobava i postava razdjelnog sloja geotekstila</t>
    </r>
    <r>
      <rPr>
        <sz val="10"/>
        <rFont val="Arial"/>
        <family val="2"/>
        <charset val="238"/>
      </rPr>
      <t xml:space="preserve">, 300 g/m2 na bazi polipropilena (PP) sa preklopom od 10 cm u svrhu razdjelnog sloja između betona za pad i sloja hidroizolacije. Obračun po m2 izvedenog sloja.
</t>
    </r>
  </si>
  <si>
    <t>Dobava i postava batude u debljini od 7 cm na sloj geotekstila. Obračun po m2.</t>
  </si>
  <si>
    <t xml:space="preserve"> *zaštita hidroizolacije</t>
  </si>
  <si>
    <t>Dobava i ugradnja slivnika od TPO-a, prilagođeno slivničkoj vertikali, u slivničke vertikale ili kroz nadozid. Slivnici se mehanički pričvršćuju za podlogu, i na njih se vari hidroizolacija. 
Obračun po komadu ugrađenog slivnika.  Prema projektu vik</t>
  </si>
  <si>
    <t>*izvedba završnih detalja</t>
  </si>
  <si>
    <t>*kutna ojačanja</t>
  </si>
  <si>
    <t>*obrada prodora</t>
  </si>
  <si>
    <t>Slojevi se postavljaju na ploču  garaže u perimetruzatvorenog prostora restorana</t>
  </si>
  <si>
    <t>Izrada slojeva plivajućih podova ispod završne obloge  sa postavom  stirodur trake (1 cm) uza zid kako je to predviđeno uputama za izradu 'plivajućih podova'. Svladavanje visinske razlike krova garaže i poda restorana s EPS-om 25cm.
Obračun prema m2 ugrađenih slojeva.</t>
  </si>
  <si>
    <t>slojevi odozgo prema dolje</t>
  </si>
  <si>
    <t>- parna brana</t>
  </si>
  <si>
    <t>-PE folija 0,02 cm</t>
  </si>
  <si>
    <t>-cem. estrih armirani d= 18,0 cm</t>
  </si>
  <si>
    <t>-elastificirani ekspandirani polistiren 25cm</t>
  </si>
  <si>
    <r>
      <rPr>
        <b/>
        <sz val="10"/>
        <rFont val="Arial"/>
        <family val="2"/>
        <charset val="238"/>
      </rPr>
      <t xml:space="preserve">Ličenje karton gips zidova bojama </t>
    </r>
    <r>
      <rPr>
        <sz val="10"/>
        <rFont val="Arial"/>
        <family val="2"/>
        <charset val="238"/>
      </rPr>
      <t>(u tri sloja) prema RAL karti, na podlogu izrađenu i priređenu za stručan ličilački rad, a sve prema uputama proizvođača. Prije izrade uskladiti boju (RAL) i uzorak s projektantom. Cijena uključuje i ličilačku pripremu podloge (gletanje površine i impregnacijske premaze).</t>
    </r>
  </si>
  <si>
    <r>
      <rPr>
        <b/>
        <sz val="10"/>
        <rFont val="Arial"/>
        <family val="2"/>
        <charset val="238"/>
      </rPr>
      <t>Ličenje (u tri sloja) zidova žbukanih produžnom žbukom bojama</t>
    </r>
    <r>
      <rPr>
        <sz val="10"/>
        <rFont val="Arial"/>
        <family val="2"/>
        <charset val="238"/>
      </rPr>
      <t xml:space="preserve"> prema RAL karti, na podlogu izrađenu i priređenu za stručan ličilački rad, a sve prema uputama proizvođača. Prije izrade uskladiti boju (RAL) i uzorak s projektantom. Cijena uključuje i ličilačku pripremu podloge (gletanje površine i impregnacijske premaze).</t>
    </r>
  </si>
  <si>
    <r>
      <rPr>
        <b/>
        <sz val="10"/>
        <rFont val="Arial"/>
        <family val="2"/>
        <charset val="238"/>
      </rPr>
      <t>Ličenje (u tri sloja) karton gips stropova</t>
    </r>
    <r>
      <rPr>
        <sz val="10"/>
        <rFont val="Arial"/>
        <family val="2"/>
        <charset val="238"/>
      </rPr>
      <t xml:space="preserve"> </t>
    </r>
    <r>
      <rPr>
        <b/>
        <sz val="10"/>
        <rFont val="Arial"/>
        <family val="2"/>
        <charset val="238"/>
      </rPr>
      <t xml:space="preserve">akrilnim bojama </t>
    </r>
    <r>
      <rPr>
        <sz val="10"/>
        <rFont val="Arial"/>
        <family val="2"/>
        <charset val="238"/>
      </rPr>
      <t>prema RAL karti ,na podlogu izrađenu i priređenu za stručan ličilački rad, a sve prema uputama proizvođača. Prije izrade uskladiti boju (RAL) i uzorak s projektantom.</t>
    </r>
  </si>
  <si>
    <r>
      <rPr>
        <b/>
        <sz val="10"/>
        <rFont val="Arial"/>
        <family val="2"/>
        <charset val="238"/>
      </rPr>
      <t>Ličenje (u tri sloja) armiranobetonskih stropova bojama</t>
    </r>
    <r>
      <rPr>
        <sz val="10"/>
        <rFont val="Arial"/>
        <family val="2"/>
        <charset val="238"/>
      </rPr>
      <t xml:space="preserve"> prema RAL karti, na podlogu izrađenu i priređenu za stručan ličilački rad, a sve prema uputama proizvođača. Prije izrade uskladiti boju (RAL) i uzorak s projektantom. Cijena uključuje i ličilačku pripremu podloge (gletanje površine i impregnacijske premaze).</t>
    </r>
  </si>
  <si>
    <t>P1, P2; MEĐUKATNA KONSTRUKCIJA - POD RESTORANA P20</t>
  </si>
  <si>
    <t>Hidroizolacija i toplinska izolacija krova hotela, svih loggia, terasa te istaka su navedeni u vrsti radova 9_KROVOVI I TERASE.</t>
  </si>
  <si>
    <t>HIDROIZOLACIJE KONSTRUKCIJA U TLU</t>
  </si>
  <si>
    <t>Na mjestima uz nadtemeljne zidove membranu uzdignuti za 1/2 D AB ploče uz AB zidove.
Izvoditelj treba imati radnike obučene za rad s materijalom.
Obračun po m2 razvijene površine.</t>
  </si>
  <si>
    <r>
      <rPr>
        <b/>
        <sz val="10"/>
        <rFont val="Arial"/>
        <family val="2"/>
        <charset val="238"/>
      </rPr>
      <t>Prekid kapilarne vlage temelja samaca</t>
    </r>
    <r>
      <rPr>
        <sz val="10"/>
        <rFont val="Arial"/>
        <family val="2"/>
        <charset val="238"/>
      </rPr>
      <t xml:space="preserve"> izvođenjem AKWALASTIK 1.0. fleksibilnog jednokomponentnog polimercementnog premaza. 
Premazuje se kompletna gornja površina  temelja i čela trakastih temelja cca. 20 cm na vertikalnoj plohi u dva sloja u svemu prema uputstvu proizvođača.
Razvijena širina 190 cm
Obračun po kom temelja samca.</t>
    </r>
  </si>
  <si>
    <r>
      <rPr>
        <b/>
        <sz val="10"/>
        <rFont val="Arial"/>
        <family val="2"/>
        <charset val="238"/>
      </rPr>
      <t>Prekid kapilarne vlage trakastih temelja</t>
    </r>
    <r>
      <rPr>
        <sz val="10"/>
        <rFont val="Arial"/>
        <family val="2"/>
        <charset val="238"/>
      </rPr>
      <t xml:space="preserve"> izvođenjem AKWALASTIK 1.0. fleksibilnog jednokomponentnog polimercementnog premaza. 
Premazuje se kompletna gornja površina  temelja i slobodna strana temelja cca. 20 cm na slobodnoj plohi u dva sloja u svemu prema uputstvu proizvođača.
Razvijena širina 160 cm
Obračun po m obređenog temelja.</t>
    </r>
  </si>
  <si>
    <r>
      <rPr>
        <b/>
        <sz val="10"/>
        <rFont val="Arial"/>
        <family val="2"/>
        <charset val="238"/>
      </rPr>
      <t>Izvođenje hidroizolacije ispod AB temeljne ploče</t>
    </r>
    <r>
      <rPr>
        <sz val="10"/>
        <rFont val="Arial"/>
        <family val="2"/>
        <charset val="238"/>
      </rPr>
      <t xml:space="preserve">, ekološkom jednoslojnom membranom na bazi bentonita – VOLTEX. 
Voltex se postavlja na XPS visoke gustoće tipa pero-utor. 
Hidroizolacijske membrane se slobodno polažu na pripremljenu podlogu ekstrudiranog polistirena XPS visoke gustoće u skladu s uputstvima proizvođača. 
HI je debljine 6,4 mm (u suhom stanju) i sastoji se od min. 4,88 kg Volclay sodium bentonita po m2 između dva prošivena polipropilenska geotekstila (tkani i netkani). Rubovi membrana se međusobno preklapaju najmanje 10 cm, membrana treba prelaziti najmanje 30 cm ispred susjedne membrane, a rubovi trebaju biti odmaknuti najmanje 25 cm od najbližeg radnog prekida u betonu. Međusobni preklopi se osiguravaju klamanjem. Mjesta prodora (npr. gromobranske instalacije) brtve se bentonitnom pastom BENTOSEAL, uz "zakrpu" Voltexom. Uglove i druga kritična mjesta dodatno ojačati Voltex granulama, a po potrebi i "zakrpom" Voltexa.
</t>
    </r>
  </si>
  <si>
    <r>
      <rPr>
        <b/>
        <sz val="10"/>
        <rFont val="Arial"/>
        <family val="2"/>
        <charset val="238"/>
      </rPr>
      <t>Brtvljenje radnih prekida kod betoniranja  ugradnjom waterstop RX 101 trake</t>
    </r>
    <r>
      <rPr>
        <sz val="10"/>
        <rFont val="Arial"/>
        <family val="2"/>
        <charset val="238"/>
      </rPr>
      <t>. Traka se sastoji od 75% prirodnog natrijevog bentonita i 25% butil gume, presjeka 25 x 20 mm. Waterstop traka se mehanički pričvršćuje za podlogu preko pocinčane mrežice. Waterstop traka treba biti pokrivena s najmanje 7,50 cm zdravog betona sa svake strane. Svi detalji se izvode prema uputstvima proizvođača.
Obračun po m1 ugrađene trake.</t>
    </r>
  </si>
  <si>
    <t>NAPOMENA:
Točna količina radnih prekida odredit će se na temelju plana betoniranja.</t>
  </si>
  <si>
    <t>NAPOMENA:
Točna količina radnih prodora odredit će se će se na temelju plana betoniranja.</t>
  </si>
  <si>
    <r>
      <rPr>
        <b/>
        <sz val="10"/>
        <rFont val="Arial"/>
        <family val="2"/>
        <charset val="238"/>
      </rPr>
      <t>Završetak hidroizolacije u razini uređenja okolnog terena</t>
    </r>
    <r>
      <rPr>
        <sz val="10"/>
        <rFont val="Arial"/>
        <family val="2"/>
        <charset val="238"/>
      </rPr>
      <t xml:space="preserve"> izvođenjem fleksibilnog polimercementnog hidroizolacijskog premaza  AKWALASTIK 1.0.
Širina premaza je 40,0 cm, i to po 20,0 cm ispod i 20,00 cm iznad razine okolnog terena. Nanosi se u dva sloja ukupnog utroška 4,00 kg/m2 metalnom gladilicom, četkom ili valjkom na čistu, čvrstu i navlaženu podlogu.
Završetak VOLTEX membrane izvodi se preko polimercementnog premaza (cca. 5,00 cm ispod kote uređenja okolnog terena). Rub VOLTEX-a se mehanički pričvršćuje za zid korištenjem metalnog perforiranog profila (trake) širine 3,00 - 5,00 cm. Kontakt metalnog profila i zida se brtvi bentonitnom pastom Bentoseal. Svi detalji se izvode prema uputstvima proizvođača.
Obračun po m1.
</t>
    </r>
  </si>
  <si>
    <r>
      <rPr>
        <b/>
        <sz val="10"/>
        <rFont val="Arial"/>
        <family val="2"/>
        <charset val="238"/>
      </rPr>
      <t>Brtvljenje prodora (npr. kanalizacijske cijevi ) kroz hidroizolaciju</t>
    </r>
    <r>
      <rPr>
        <sz val="10"/>
        <rFont val="Arial"/>
        <family val="2"/>
        <charset val="238"/>
      </rPr>
      <t xml:space="preserve"> VOLTEX bentonitnom pastom BENTOSEAL. BENTOSEAL se aplicira na mjestu oko prodora kroz hidroizolaciju oblikovanjem zatvorene brtve u debljini od najmanje 2,00 cm.
Brtvljenje prodora kroz AB ploču ili zid waterstop trakom RX 101. Traka se sastoji od 75% prirodnog natrijevog bentonita i 25% butil gume, presjeka 25 x 20 mm. Waterstop trakom se obavija prodor, uz stezanje žicom gdje je to potrebno. Waterstop traka treba biti pokrivena s najmanje 7,50 cm zdravog betona sa svake strane. Svi detalji se izvode prema uputstvima proizvođača.
Obračun po kom. obrađenog prodora.
</t>
    </r>
  </si>
  <si>
    <t>Izvođenje hidroizolacije kupaona i wc-a polimercementnim hidroizolacijskim premazom AKWALASTIK 5,0. Izolira se pod sa soklom u visini od 10,00 cm i gdje je tuš u visini 2m. Nanosi se u dva sloja ukupnog utroška 4,00 kg/m2 metalnom gladilicom, četkom ili valjkom na pripremljenu podlogu. Površine veće od 6,0 m2 se punoplošno armiraju armaturnim platnom.
Obračun po m2 razvijene površine.</t>
  </si>
  <si>
    <t>Priprema podloge brušenjem neravnina sa čišćenjem upotrebom vode pod tlakom. Podloga treba biti bez ulja, masnoća i drugih kontaminata. Pozicije većih šupljina ispunjavaju se mikroarmiranim reparaturnim mortom kao Flexomix 30 ili Spidy 15.
Obračun po m2 razvijene površine.</t>
  </si>
  <si>
    <t>Izvođenje holkera na spoju vertikala i horizontala bazena od epoksidne smole Epoxy Resin 21-T uz dodatak sitnog suhog kvarcnog pijeska (1:8). Holker se zaobljuje.
Obračun po m1.</t>
  </si>
  <si>
    <t>Nanošenje epoksidnog dvokomponentnog prajmera AKWAGARD PRIMO EPOX 2K na pripremljenu podlogu. Podloga treba biti suha (max. 4% vlažnosti). Prajmer se nanosi na horizontalne i vertikalne površine. Nanosi se u jednom  sloju utroška 150 g/m2 po sloju.
U svemu slijediti tehnički list. Nakon nanošenja prajmera kompletna površina bazena s unutrašnje strane se obrađuje epoksidnom smolom Epoxy Resin 21-T (120 g/m2).
Obračun po m2 razvijene površine..</t>
  </si>
  <si>
    <t>Izvođenje epoksidnog premaza  AKWAPOOL EPOX 2K na unutrašnje stijenke bazena. Premaz se nanosi u dvije ruke s ukupnim utroškom od 600 g/m2. U svemu slijediti tehnički list. 
Obračun po m2 razvijene površine.</t>
  </si>
  <si>
    <t>Hidroizolacija kuhinje</t>
  </si>
  <si>
    <r>
      <rPr>
        <b/>
        <sz val="10"/>
        <rFont val="Arial"/>
        <family val="2"/>
        <charset val="238"/>
      </rPr>
      <t>Izvođenje hidroizolacije kuhinje polimercementnim hidroizolacijskim premazom AKWALASTIK 5,0</t>
    </r>
    <r>
      <rPr>
        <sz val="10"/>
        <rFont val="Arial"/>
        <family val="2"/>
        <charset val="238"/>
      </rPr>
      <t>. Izolira se pod sa soklom u visini od 10,00 cm. Nanosi se u dva sloja ukupnog utroška 4,00 kg/m2 metalnom gladilicom, četkom ili valjkom na pripremljenu podlogu. Površine veće od 6,0 m2 se punoplošno armiraju armaturnim platnom.
Obračun po m2 razvijene površine.</t>
    </r>
  </si>
  <si>
    <t>14.1.</t>
  </si>
  <si>
    <t>14.2.</t>
  </si>
  <si>
    <t>14.3.</t>
  </si>
  <si>
    <r>
      <t>Nabava i ugradnja</t>
    </r>
    <r>
      <rPr>
        <b/>
        <sz val="10"/>
        <rFont val="Arial"/>
        <family val="2"/>
        <charset val="238"/>
      </rPr>
      <t xml:space="preserve"> sanitarnih montažnih elemenata za ugradbenu armaturu (tuš) kade </t>
    </r>
    <r>
      <rPr>
        <i/>
        <sz val="10"/>
        <rFont val="Arial"/>
        <family val="2"/>
        <charset val="238"/>
      </rPr>
      <t>(tip kao...)</t>
    </r>
    <r>
      <rPr>
        <sz val="10"/>
        <rFont val="Arial"/>
        <family val="2"/>
        <charset val="238"/>
      </rPr>
      <t>. Za ugradnju u suhomontažne zidne ili predzidne konstrukcije obložene gipskartonskim pločama.Element je visine 112 cm. Sastoji se od okvira od C-profila 4/4 cm, sa pocinčanim, kontinuirano podesivim (0-20 cm) nogama.  Element sadrži: armaturni priključak vode R 1/2''; priključak vode R 3/4''; 2 pričvrsna kutnika i pričvrsni materijal.</t>
    </r>
  </si>
  <si>
    <r>
      <t>Nabava i ugradnja</t>
    </r>
    <r>
      <rPr>
        <b/>
        <sz val="10"/>
        <rFont val="Arial"/>
        <family val="2"/>
        <charset val="238"/>
      </rPr>
      <t xml:space="preserve"> sanitarnih montažnih elemenata za umivaonik, stojeća armatura </t>
    </r>
    <r>
      <rPr>
        <i/>
        <sz val="10"/>
        <rFont val="Arial"/>
        <family val="2"/>
        <charset val="238"/>
      </rPr>
      <t>(tip...)</t>
    </r>
    <r>
      <rPr>
        <sz val="10"/>
        <rFont val="Arial"/>
        <family val="2"/>
        <charset val="238"/>
      </rPr>
      <t>. Za ugradnju u suhomontažne zidne ili predzidne konstrukcije obložene gipskartonskim pločama.Element je visine 112 cm. Sastoji se od okvira od C-profila 4/4 cm, sa pocinčanim, kontinuirano podesivim (0-20 cm) nogama.  Element sadrži: 2 pričvrsna kutnika; 2 armaturna priključka vode R 1/2''; izljevno koljeno ø 50 mm; brtva ø 44/32 mm; 2 navojne šipke M10 za pričvršćenje keramike.</t>
    </r>
  </si>
  <si>
    <r>
      <t xml:space="preserve">Nabava i ugradnja </t>
    </r>
    <r>
      <rPr>
        <b/>
        <sz val="10"/>
        <rFont val="Arial"/>
        <family val="2"/>
        <charset val="238"/>
      </rPr>
      <t>sanitarnih</t>
    </r>
    <r>
      <rPr>
        <sz val="10"/>
        <rFont val="Arial"/>
        <family val="2"/>
        <charset val="238"/>
      </rPr>
      <t xml:space="preserve"> </t>
    </r>
    <r>
      <rPr>
        <b/>
        <sz val="10"/>
        <rFont val="Arial"/>
        <family val="2"/>
        <charset val="238"/>
      </rPr>
      <t>montažnih elemenata za konzolnu WC školjku</t>
    </r>
    <r>
      <rPr>
        <sz val="10"/>
        <rFont val="Arial"/>
        <family val="2"/>
        <charset val="238"/>
      </rPr>
      <t xml:space="preserve">  u prostorima sanitarija osoblja (</t>
    </r>
    <r>
      <rPr>
        <i/>
        <sz val="10"/>
        <rFont val="Arial"/>
        <family val="2"/>
        <charset val="238"/>
      </rPr>
      <t>tip...</t>
    </r>
    <r>
      <rPr>
        <sz val="10"/>
        <rFont val="Arial"/>
        <family val="2"/>
        <charset val="238"/>
      </rPr>
      <t>) s ugradbenim vodokotlićem UP320, aktiviranje čeono, ugradna visina 112 cm. Sastoji se od okvira od C-profila 4/4 cm, sa pocinčanim, kontinuirano podesivim (0-20 cm) nogama. Element sadrži:priključak vode R 1/2'' s integriranim kutnim ventilom i ručnim kotačem; prazna cijev za priključak vode Geberit AquaClean; 2 pričvrsna kutnika, isplavno koljeno; set zvučne izolacije; zaštitni čep; građevinska zaštita; 2 navojne šipke M12 za pričvršćivanje keramike; priključni set za WC, ø 90 mm; WC izljevno koljeno, PE-HD, ø 90 mm; prijelazna redukcija, PE-HD, ø 90/110 mm; pričvrsni materijal</t>
    </r>
  </si>
  <si>
    <t>2.4.</t>
  </si>
  <si>
    <t>2.5.</t>
  </si>
  <si>
    <t>2.6.</t>
  </si>
  <si>
    <t>2.7.</t>
  </si>
  <si>
    <t>2.8.</t>
  </si>
  <si>
    <t>2.9.</t>
  </si>
  <si>
    <t>GIPSKARTONSKI RADOVI</t>
  </si>
  <si>
    <t>9.7.</t>
  </si>
  <si>
    <t>9.8.</t>
  </si>
  <si>
    <t>12.3.9.</t>
  </si>
  <si>
    <t xml:space="preserve">Dobava i ugradnja sustava za odimljavanje za ravni krov, sastavljenog od prozora za ravni krov s kupolom s integriranim elektromotorom za otvaranje i kontrolne jedinice za odimljavanje. Prozor s kupolom dimenzije 100x100 cm / 120x120 cm,  izrađen od bijelog PVC kućišta visine 15 cm (ispunjen izolacijskom pjenom) ostakljen s dvoslojnim energetskim sigurnosnim staklom (unutarnje laminirano staklo, Uprozora=2,7 W/m²K) zaštićeno transparentnom akrilnom kupolom. Prozor ima električno otvaranje i zatvaranje pomoću integriranog elektromotora (kao VELUX model CSP). Prozor se ugrađuje s kontrolnom jedinicom za odimljavanje. (kao VELUX model KFX 210).
Obračun po ugrađenom kompletu.
</t>
  </si>
  <si>
    <r>
      <rPr>
        <b/>
        <sz val="10"/>
        <rFont val="Arial"/>
        <family val="2"/>
        <charset val="238"/>
      </rPr>
      <t xml:space="preserve">Četverodijelna (4) staklena stijena centralnog stubišta, </t>
    </r>
    <r>
      <rPr>
        <sz val="10"/>
        <rFont val="Arial"/>
        <family val="2"/>
        <charset val="238"/>
      </rPr>
      <t>1 i 2 kat. Izrada, dobava i ugradnja staklene stijene s dvokrilnim zaokretnim vratima i dva fiksna komada sa svim potrebnim mehanizmima. Sastoji se od čeličnih profila bez prekinutog toplinskog mosta. Boja po izboru projektanta. Stijena je ostakljena dvostrukim kaljenim laminiranim staklom. Vrata izrađena od čeličnog okvira, seta  stožernih  (pivot) šarki i svih potrebnih pribora za montažu i ugradnju. Vrata opremljena kvakom i bravom te svim mehanizmima potrebnim za neometano funkcioniranje i u skladu s Elaboraton zaštite od požara - kvaka u skladu s EN 179. Stavka se ugrađuje u armirano-betonski zid. Radioničke nacrte je potrebno predočiti projektantu na ovjeru.</t>
    </r>
  </si>
  <si>
    <r>
      <rPr>
        <b/>
        <sz val="10"/>
        <rFont val="Arial"/>
        <family val="2"/>
        <charset val="238"/>
      </rPr>
      <t>Jednokrilni zaokretni prozor.</t>
    </r>
    <r>
      <rPr>
        <sz val="10"/>
        <rFont val="Arial"/>
        <family val="2"/>
        <charset val="238"/>
      </rPr>
      <t xml:space="preserve"> Nabava, dobava i ugradnja jednokrilnih otklopno zaokretnih  čeličnih prozora s čeličnim škurama. Prozori izrađena iz čeličnih profila sa prekinutim toplinskim mostom, tip Schüco Janisol Arte. Profili plastificirani u RAL boju po izboru projektanta. Prozori okovani standardnim okovom proizvođača profila. Vidljivi okov eloksiran, ostakljenje IZO staklom 8/16/6 LowE, float kvalitete, Uw=1,1 W/m2K, g=0,4. Ugradnja u postojeći zidani zid d=60cm, uključena vanjska alu klupčica</t>
    </r>
  </si>
  <si>
    <t>11.2.1'.</t>
  </si>
  <si>
    <t>11.2.1.
i
11.2.1'.</t>
  </si>
  <si>
    <t>Proizvodna mjera: 485/282</t>
  </si>
  <si>
    <t>proizvodna mjera: 485/282 cm</t>
  </si>
  <si>
    <t>Dobava, nabava i ugradnja unutarnje staklene stijene na zidu kuhinje restorana prema rotisserie-u. Fiksna staklena stijena izrađena od čeličnih profila. Ostakljen je  laminiranim staklom 6-6.   .Ugrađuje se u zidani zid od blok opeke.</t>
  </si>
  <si>
    <t xml:space="preserve">Dobava, nabava i ugradnja unutarnje staklene stijene na zidu kuhinje restorana prema poziciji "kuharov stol". Podizna staklena stijena izrađena od čeličnih profila. Ostakljena je  laminiranim kaljenim staklom 6-6. Ugrađuje se u zidani zid od blok opeke. Uključen sav potreban materijal i pribor s vodilicama, mehanizmom za mehaničko podizanje te sav potreban pribor. U cijenu uključen okov. Sve u boji po odabiru projektanta. </t>
  </si>
  <si>
    <r>
      <rPr>
        <b/>
        <sz val="10"/>
        <rFont val="Arial"/>
        <family val="2"/>
        <charset val="238"/>
      </rPr>
      <t>Zaokretna ostakljena vrata restoran - bar</t>
    </r>
    <r>
      <rPr>
        <sz val="10"/>
        <rFont val="Arial"/>
        <family val="2"/>
        <charset val="238"/>
      </rPr>
      <t xml:space="preserve"> 
Dobava, izrada i ugradnja zaokretnih ostakljenih vrata.
Vrata od kaljenog laminiranog stakla 6+6mm ili jednakovrijedan. Okov kvalitetan, tip kao Dorma Universal  ili jednakovrijedan. 
U stavku uračunati sav potreban materijal, nosače, potkonstrukciju te spojni materijal. Sve prema shemi.
</t>
    </r>
  </si>
  <si>
    <t>BRAVARSKI RADOVI ALTERNATIVA  - TANKI ČELIČNI PROFIL</t>
  </si>
  <si>
    <t>BRAVARSKI RADOVI ALTERNATIVA  - TANKI ČELIČNI PROFIL UKUPNO</t>
  </si>
  <si>
    <r>
      <rPr>
        <b/>
        <sz val="10"/>
        <rFont val="Arial Narrow"/>
        <family val="2"/>
        <charset val="238"/>
      </rPr>
      <t xml:space="preserve">Geodetsko iskolčenje. </t>
    </r>
    <r>
      <rPr>
        <sz val="10"/>
        <rFont val="Arial Narrow"/>
        <family val="2"/>
        <charset val="238"/>
      </rPr>
      <t>Stavka obuhvaća geodetsko iskolčenje mjera zaštite građevne jame (visinsko i položajno) na osnovu podataka iz projekta te sve ostale radove na osiguranju geodetskih točaka. Iskolčenja se moraju osigurati od uništenja i biti jasno vidljiva tijekom izvođenja radova. Radovi se izvode prema Općim tehničkim uvjetima za radove na cestama, knjiga I, stavka 1-02. Geodetski radovi. U cijenu je uračunat sav potreban materijal, rad i sredstva. Obračun po kompletu izvedenog iskolčenja.</t>
    </r>
  </si>
  <si>
    <r>
      <t xml:space="preserve">Čišćenje lica građevne jame. </t>
    </r>
    <r>
      <rPr>
        <sz val="10"/>
        <rFont val="Arial Narrow"/>
        <family val="2"/>
        <charset val="238"/>
      </rPr>
      <t>Potrebno je očistiti lice građevne jame od olabavljenih blokova, crvenice, kamenja (ispuhavanjem zrakom pod prtiskom i kavanjem). Potrebno je strojno i/ili ručno ukloniti potencijalno nestabilne kamene blokove mase do 50,0 kg. Stavka uključuje utovar uklonjenog materijala u transportno sredstvo i odvoz u najbližu odgovarajuću građevinu ili uređaj u odnosu na mjesto nastanka otpada, uzimajući u obzir gospodarsku učinkovitost i prihvatljivost za okoliš. U stavku su uključena sva potrebna sredstva, materijal i rad. Obračun po m2 očišćene površine.</t>
    </r>
  </si>
  <si>
    <r>
      <rPr>
        <b/>
        <sz val="10"/>
        <rFont val="Arial Narrow"/>
        <family val="2"/>
        <charset val="238"/>
      </rPr>
      <t>Poravnanje neravnina lica građevne jame mlaznim betonom C 24/30</t>
    </r>
    <r>
      <rPr>
        <sz val="10"/>
        <rFont val="Arial Narrow"/>
        <family val="2"/>
        <charset val="238"/>
      </rPr>
      <t>. Stavka obuhvaća ispunjavanje mlaznim betonom razreda tlačne čvrstoće C 24/30 radi poravnanja lica građevne jame. U stavku uključena dobava materijala, izrada te izvođenje uz sve potrebne instalacije sredstava i transporte te potrebne skele za izvođenje. Debljina poravnavajućeg sloja mlaznog betona je promjenjiva. Stavka obuhvaća sva potrebna sredstva, materijal i rad. Obračun po m2 poravnate površine.</t>
    </r>
  </si>
  <si>
    <r>
      <rPr>
        <b/>
        <sz val="10"/>
        <rFont val="Arial Narrow"/>
        <family val="2"/>
        <charset val="238"/>
      </rPr>
      <t>Zaštita lica građevne jame mlaznim betonom 2x5,0 cm i armaturnom mrežom Q 188.</t>
    </r>
    <r>
      <rPr>
        <sz val="10"/>
        <rFont val="Arial Narrow"/>
        <family val="2"/>
        <charset val="238"/>
      </rPr>
      <t xml:space="preserve"> Stavka obuhvaća izradu i nanošenje mlaznog betona debljine d=10 cm u dva sloja po 5,0 cm, razreda tlačne čvrstoće C 24/30 i minimalnog odskoka, dobavu i postavljanje armaturne mreže Q 188 te pričvršćenje mreže na podlogu. U cijenu su uključeni svi preklopi mreža (minimalni preklop 45,0 cm u oba smjera). Slojevi mlaznog betona nanose se odvojeno u različitim vremenskim intervalima. U stavku uključena dobava materijala, izrada te izvođenje uz sve potrebne instalacije sredstava i transporte te potrebne skele za izvođenje. Stavka obuhvaća sva potrebna sredstva, materijal i rad. Obračun po m2 zaštićene površine.</t>
    </r>
  </si>
  <si>
    <r>
      <rPr>
        <b/>
        <sz val="10"/>
        <rFont val="Arial Narrow"/>
        <family val="2"/>
        <charset val="238"/>
      </rPr>
      <t>Ugradnja štapnih samobušivih sidara Tip 1, minimalnog nominalnog vanjskog promjera 30,0 mm, duljine L=3,0 i 6,0 m</t>
    </r>
    <r>
      <rPr>
        <sz val="10"/>
        <rFont val="Arial Narrow"/>
        <family val="2"/>
        <charset val="238"/>
      </rPr>
      <t>. U svrhu osiguranja stabilnosti građevne jame ugrađuju se samobušiva sidra Tip 1, minimalnog nominalnog vanjskog promjera šipke Φ=30,0 mm, duljine L=3,0 i 6,0 m, minimalne sile pri popuštanju F0,2,k=260,0 kN. Minimalni promjer bušotine sidara je 75,0 mm. Sidra se izvode u skladu s propisanim tehničkim uvjetima odnosno prema uputstvima proizvođača za pojedini tip sidra. Projektirana sidra mogu se zamijeniti i drugim tipovima sidara odgovarajuće dužine i nosivosti uz prethodnu suglasnost projektanta. Sva ugrađena sidra tretiraju se kao trajna sidra. Za sva sidra izvođač radova dužan je pribaviti atestnu dokumentaciju od ovlaštene institucije prije ugradnje sidara. U stavku je uključena nabava sidra, iskolčenje sidara, bušenje, ugradnja, injektiranje i pritezanje glave sidra na traženu silu te sve potrebne skele za izvođenje sidara. Stavka obuhvaća sva potrebna sredstva, materijal i rad. Obračun po kom izvedenog sidra.</t>
    </r>
  </si>
  <si>
    <t>2.3.5.</t>
  </si>
  <si>
    <t>OSTALI RADOVI</t>
  </si>
  <si>
    <t>2.4.1.</t>
  </si>
  <si>
    <r>
      <rPr>
        <b/>
        <sz val="10"/>
        <rFont val="Arial Narrow"/>
        <family val="2"/>
        <charset val="238"/>
      </rPr>
      <t>Kontrolna - primopredajna ispitivanja sidara</t>
    </r>
    <r>
      <rPr>
        <sz val="10"/>
        <rFont val="Arial Narrow"/>
        <family val="2"/>
        <charset val="238"/>
      </rPr>
      <t>.</t>
    </r>
    <r>
      <rPr>
        <sz val="9"/>
        <rFont val="Arial Narrow"/>
        <family val="2"/>
      </rPr>
      <t xml:space="preserve"> </t>
    </r>
    <r>
      <rPr>
        <sz val="10"/>
        <rFont val="Arial Narrow"/>
        <family val="2"/>
        <charset val="238"/>
      </rPr>
      <t>Stavka obuhvaća osiguranje opreme i ispitivanje sidara. Ispitivanje provodi neovisna institucija registrirana za ispitivanje materijala i konstrukcija. Ispitivanju sidara pristupa se nakon što je čvrstoća injekcijske smjese dosegnula najmanje 30 MN/m</t>
    </r>
    <r>
      <rPr>
        <vertAlign val="superscript"/>
        <sz val="10"/>
        <rFont val="Arial Narrow"/>
        <family val="2"/>
        <charset val="238"/>
      </rPr>
      <t>2</t>
    </r>
    <r>
      <rPr>
        <sz val="10"/>
        <rFont val="Arial Narrow"/>
        <family val="2"/>
        <charset val="238"/>
      </rPr>
      <t>. Ovo ispitivanje izvodi se prema odgovarajućem protokolu, a sve u skladu sa standardom HRN EN 1537:2013. Obračun po kom ispitanog sidra.</t>
    </r>
  </si>
  <si>
    <t>2.4.2.</t>
  </si>
  <si>
    <r>
      <rPr>
        <b/>
        <sz val="10"/>
        <rFont val="Arial Narrow"/>
        <family val="2"/>
        <charset val="238"/>
      </rPr>
      <t xml:space="preserve">Izvedbeni projekt. </t>
    </r>
    <r>
      <rPr>
        <sz val="10"/>
        <rFont val="Arial Narrow"/>
        <family val="2"/>
        <charset val="238"/>
      </rPr>
      <t>Stavka obuhvaća izradu geotehničkog projekta zaštite građevne jame na razini izvedbenog projekta. Predmetni projekt će sadržavati geološke i geotehničke značajke lokacije, proračun mehaničke otpornosti i stabilnosti, tehnički opis, tehničke uvjete i program kontrole i osiguranja kvalitete, troškovnik radova i grafičke priloge. Obračun po kompletu.</t>
    </r>
    <r>
      <rPr>
        <sz val="9"/>
        <rFont val="Arial Narrow"/>
        <family val="2"/>
      </rPr>
      <t xml:space="preserve">
</t>
    </r>
  </si>
  <si>
    <t>UKUPNO OSTALI RADOVI</t>
  </si>
  <si>
    <t>tampon</t>
  </si>
  <si>
    <t>UNUTARNJE STAKLENE STIJENE</t>
  </si>
  <si>
    <t>12.5.3.</t>
  </si>
  <si>
    <t>12.5.4.</t>
  </si>
  <si>
    <t>12.5.5.</t>
  </si>
  <si>
    <t>12.5.6.</t>
  </si>
  <si>
    <t>12.6.1.</t>
  </si>
  <si>
    <t>12.6.2.</t>
  </si>
  <si>
    <t>12.7.</t>
  </si>
  <si>
    <t>12.7.1.</t>
  </si>
  <si>
    <t>Peterodjelna (5) unutarna staklena stijena 
USS1 (cigar bar)</t>
  </si>
  <si>
    <r>
      <rPr>
        <b/>
        <sz val="10"/>
        <rFont val="Arial"/>
        <family val="2"/>
        <charset val="238"/>
      </rPr>
      <t>Petodijelna (5) staklena stijena ULAZNIH VRATA (S7).</t>
    </r>
    <r>
      <rPr>
        <sz val="10"/>
        <rFont val="Arial"/>
        <family val="2"/>
        <charset val="238"/>
      </rPr>
      <t xml:space="preserve"> Izrada staklene stijene s drvenim profilima s prekinutim toplinskim mostom, dobava potebnog materijala te njegova ugradnja. Stijena se sastoji od četiri fiksna dijela i dvokrilnih vrata. Stijena je opremljena svim mehanizmima i okovima potrebnim za ispravno funkcioniranje.Izvedena je od drvenih profila s prekinutim toplinskim mostom. Završna obrada i boja profila prema izboru projektanta. Ugrađuje se u žbukani kameni zid od kamena debljine 60,0 cm. Radioničke nacrte je potrebno predočiti projektantu na ovjeru. </t>
    </r>
  </si>
  <si>
    <t>Proizvodna mjera: 234/282</t>
  </si>
  <si>
    <t>Četverodijelna (4) unutarna fiksna staklena stijena USS2</t>
  </si>
  <si>
    <t>proizvodna mjera: 234/282 cm</t>
  </si>
  <si>
    <t>Dvosjelna (2) unutarna staklena stijena USS3</t>
  </si>
  <si>
    <t>Nabava i ugradnja unutarnje  staklene stijene iz 4 fiksna komada i jednokrilnim zaokretnim vratima sa svim potrebnim mehanizmima. Stijena je izrađena od Alu - profila. Ostakljena je  kaljenim laminiranim staklom 6-6. Ugrađuje se u armirano-betonski zid</t>
  </si>
  <si>
    <t>Nabava i ugradnja unutarnje  staklene stijene iz 4 fiksna komada i jednokrilnim zaokretnim vratima sa svim potrebnim mehanizmima. Stijena je izrađena od Alu - profila. Ostakljena je kaljenim laminiranim staklom 6-6.  opremljena i panik polugom (EN 1125).Ugrađuje se u armirano-betonski zid.</t>
  </si>
  <si>
    <t>Nabava i ugradnja unutarnje  staklene stijene iz 1 fiksnI komad i jednokrilnim zaokretnim vratima sa svim potrebnim mehanizmima. Stijena je izrađena od Alu - profila. Ostakljena je kaljenim laminiranim staklom 6-6.  opremljena i panik polugom (EN 1125).Ugrađuje se u armirano-betonski zid.</t>
  </si>
  <si>
    <t>Proizvodna mjera: 1280+2290cm x 306+40cm</t>
  </si>
  <si>
    <t>proizvodna mjera:1280+2290cm x 306+40cm</t>
  </si>
  <si>
    <t>11.3.1.</t>
  </si>
  <si>
    <t>11.3.2.</t>
  </si>
  <si>
    <t>11.3.3.</t>
  </si>
  <si>
    <t>11.3.4.</t>
  </si>
  <si>
    <t>Kompakt pregrade u sanitarijama</t>
  </si>
  <si>
    <t xml:space="preserve">Dobava materijala, izrada i postava pregradnih
stijena od HPL "Kompakt" ploča. HPL ploče
minimalne debljine 12mm, otporne na ljuštenje,
udarce, površinska oštećenja, otporne na
kemikalije i lake za održavanje. Završni sloj u boji i oblogi
po izboru projektanta. Stijene se sastoje od
fiksinh i zakretnih (vrata) polja, te su odignute od
poda 15cm, na metalnim (aluminij ili inox)
nogama. Uključeni su i aluminijski nosivi profili,
spojni i pomoćni materijal, okov za vrata, brtve te
brava za zaključavanje. Sve izvoditi prema
tipskom detalju s primjenom pravila struke.
Obračun po kompletu postavljenih elemenata.
</t>
  </si>
  <si>
    <t>ALUMINIJSKA BRAVARIJA IZ 11_STOLARSKI</t>
  </si>
  <si>
    <r>
      <t xml:space="preserve">Dobava i ugradnja betona C25/30 u </t>
    </r>
    <r>
      <rPr>
        <b/>
        <sz val="10"/>
        <color theme="1"/>
        <rFont val="Arial"/>
        <family val="2"/>
        <charset val="238"/>
      </rPr>
      <t xml:space="preserve">temeljne trake </t>
    </r>
    <r>
      <rPr>
        <sz val="10"/>
        <color theme="1"/>
        <rFont val="Arial"/>
        <family val="2"/>
        <charset val="238"/>
      </rPr>
      <t>ispod postojeće konstrukcije i novoplanirane dogradnje na sjevernom i istočnom pročelju uz postojeću građevinu. Planiraju se trakasti temelji dimenzije 60x60 cm i 50x80 cm.</t>
    </r>
    <r>
      <rPr>
        <b/>
        <sz val="10"/>
        <color theme="1"/>
        <rFont val="Arial"/>
        <family val="2"/>
        <charset val="238"/>
      </rPr>
      <t xml:space="preserve"> </t>
    </r>
    <r>
      <rPr>
        <sz val="10"/>
        <color indexed="8"/>
        <rFont val="Arial"/>
        <family val="2"/>
        <charset val="238"/>
      </rPr>
      <t>Svi betoni su vodonepropusni VDP 2. Armatura u trakastim temeljima se ugrađuje sa zaštitnim slojem betona debljine prema projektu konstrukcije.
U cijenu uključena sva potrebna armatura s kemijskim sidrenjem i povezivanjem temelja NOVO-STARO. Sve prema izvedbenom projektu Mehaničke otpornosti i stabilnosti.</t>
    </r>
  </si>
  <si>
    <t xml:space="preserve">Dobava i ugradnja nosivih toplinsko-izolacijskih elemenata za toplinsko odvajanje konzolne AB ploče restorana s osloncem / lođe od AB stropne ploče / AB zida na mjestu ugradnje staklenih stijena. Za prijenos pozitivnih i negativnih poprečnih sila, s HTE-modulom i toplinskom izolacijom debljine 80 mm od Neopora (WLF=0,031 W/(mK)). Visina u debljini AB ploče. Proizvod tip kao 
SCHÖCK Isokorb Q20S-CV30-VV-H160    Kom 
Visina H (mm): 160
• za dodatni negativni utjecaj poprečnih sila (VV)
• ekvivalentna toplinska vodljivost  von λ = 0,082 W/(mK) ) pri „H160“ &amp; „R0“
• Toplinski otpor    R = 0,980 (m2K)/W ) pri „H160“ &amp; „R0“
ili jednakovrijedan.
Obračun po m' ugrađenog elementa u ploge i zidove
</t>
  </si>
  <si>
    <r>
      <t xml:space="preserve">Dobava i ugradnja </t>
    </r>
    <r>
      <rPr>
        <b/>
        <sz val="10"/>
        <color rgb="FF000000"/>
        <rFont val="Arial"/>
        <family val="2"/>
        <charset val="238"/>
      </rPr>
      <t>šljunčanog tampona</t>
    </r>
    <r>
      <rPr>
        <sz val="10"/>
        <color rgb="FF000000"/>
        <rFont val="Arial"/>
        <family val="2"/>
        <charset val="238"/>
      </rPr>
      <t xml:space="preserve"> debljine 20 cm ispod trakastih temelja, temeljne ploče i armirano-betonske ploče na tlu građevine. Modul stišljivosti 80mPa.</t>
    </r>
  </si>
  <si>
    <t xml:space="preserve">Dobava i ugradnja betona C25/30 za izvedbu novog vijenca postojeće zgrade. U stavku su uključeni svi završni detalji prilikom izvedbe detalji, rubovi i lomovi. </t>
  </si>
  <si>
    <r>
      <t xml:space="preserve">Dobava i ugradnja betona C25/30 za izvedbu </t>
    </r>
    <r>
      <rPr>
        <b/>
        <sz val="10"/>
        <rFont val="Arial"/>
        <family val="2"/>
        <charset val="238"/>
      </rPr>
      <t>AB nosivih greda garaže i wellnessa</t>
    </r>
    <r>
      <rPr>
        <sz val="10"/>
        <rFont val="Arial"/>
        <family val="2"/>
        <charset val="238"/>
      </rPr>
      <t xml:space="preserve">.  Grede se izvode u glatkoj oplati (tip kao DOKA). </t>
    </r>
  </si>
  <si>
    <r>
      <t xml:space="preserve">Dobava i ugradnja betona C25/30 u </t>
    </r>
    <r>
      <rPr>
        <b/>
        <sz val="10"/>
        <color indexed="8"/>
        <rFont val="Arial"/>
        <family val="2"/>
        <charset val="238"/>
      </rPr>
      <t>AB ploče  wellnesa, bazena i hodnika-2 (20,0 cm)</t>
    </r>
    <r>
      <rPr>
        <sz val="10"/>
        <color indexed="8"/>
        <rFont val="Arial"/>
        <family val="2"/>
        <charset val="238"/>
      </rPr>
      <t>. Svi betoni su vodonepropusni VDP 2. Armatura  u trakastim temeljima se ugrađuje sa zaštitnim slojem betona debljine prema projektu konstrukcije.</t>
    </r>
  </si>
  <si>
    <t xml:space="preserve"> *toplinska izolacija 
mineralna vuna 14 cm</t>
  </si>
  <si>
    <r>
      <t xml:space="preserve">* </t>
    </r>
    <r>
      <rPr>
        <b/>
        <i/>
        <sz val="10"/>
        <rFont val="Arial"/>
        <family val="2"/>
        <charset val="238"/>
      </rPr>
      <t>Lagani beton u padu</t>
    </r>
  </si>
  <si>
    <r>
      <t xml:space="preserve">Demontaža krovnog pokrova </t>
    </r>
    <r>
      <rPr>
        <sz val="10"/>
        <rFont val="Arial"/>
        <family val="2"/>
        <charset val="238"/>
      </rPr>
      <t>glavne i pomoćnih zgrada. Krovni pokrov glavne zgrade je kupa - kanalica, a pokrov pomoćnih zgrada je salonit. U cijenu su uključeni i utovar i odvoz svog neiskorištenog materijala na deponij po završetku građenja.</t>
    </r>
  </si>
  <si>
    <t>1.4.1.</t>
  </si>
  <si>
    <t>1.4.2.</t>
  </si>
  <si>
    <r>
      <t xml:space="preserve">Demontaža krovnog pokrova pomoćnih zgrada - salonit ploče
</t>
    </r>
    <r>
      <rPr>
        <sz val="10"/>
        <rFont val="Arial"/>
        <family val="2"/>
        <charset val="238"/>
      </rPr>
      <t>pokrov se uklanja, odvozi i odlaže kao građevinski otpad koji sadrži azbest. Izvođač je dužan dostaviti potvrdu/certifikat pravne osobe ovlaštene za zbrinjavanje o preuzetom otpadu i količini.</t>
    </r>
  </si>
  <si>
    <t>1.6.1.</t>
  </si>
  <si>
    <t>1.5.1.</t>
  </si>
  <si>
    <t>1.5.2.</t>
  </si>
  <si>
    <t>1.6.2.</t>
  </si>
  <si>
    <t>1.6.3.</t>
  </si>
  <si>
    <t>1.6.4.</t>
  </si>
  <si>
    <t>kam. ploče - građevinski otpad - šuta - u cijenu uključena demontaža,  utovar i odvoz na deponiju.</t>
  </si>
  <si>
    <r>
      <t xml:space="preserve">Uklanjanje podova </t>
    </r>
    <r>
      <rPr>
        <sz val="10"/>
        <rFont val="Arial"/>
        <family val="2"/>
        <charset val="238"/>
      </rPr>
      <t>u glavnoj zgradi i pomoćnim građevinama. U glavnoj zgradi u prizemlju podovi su od kamenih ploča, a na katovima su daščani. U pomoćnim građevinama podovi su keramički, odnosno cementna glazura. U cijenu su uključeni po završetku građenja i utovar i odvoz svog neiskorištenog materijala na deponiju.
Obračun po količini demontiranih podova</t>
    </r>
  </si>
  <si>
    <t>keramika - građevinski otpad /šuta - u cijenu uključena demontaža,  utovar i odvoz na deponiju.</t>
  </si>
  <si>
    <t>cem. glazura - građevinski otpad / šuta - u cijenu uključena demontaža,  utovar i odvoz na deponiju.</t>
  </si>
  <si>
    <r>
      <rPr>
        <i/>
        <sz val="10"/>
        <rFont val="Arial"/>
        <family val="2"/>
        <charset val="238"/>
      </rPr>
      <t>Demontaža krovnog pokrova glavne zgrade - kupa - kanalic</t>
    </r>
    <r>
      <rPr>
        <sz val="10"/>
        <rFont val="Arial"/>
        <family val="2"/>
        <charset val="238"/>
      </rPr>
      <t>a
se uklanja pažljivo uz minimum uništenih komada crijepa i odlaže se na gradilištu prema uputi nadzornog inženjera ili investitora, kako bi se prilikom gradnje mogla ponovno upotrijebiti. Sva očuvana kanalica će se upotrijebiti - krov rekonstruiranog hotela mora izgledati staro!.</t>
    </r>
  </si>
  <si>
    <t>daščani pod - sav zdrav i očuvan materijal se odlaže se na gradilištu prema uputi nadzornog inženjera ili investitora</t>
  </si>
  <si>
    <t>ugradnja KAMENE ERTE - m1</t>
  </si>
  <si>
    <t xml:space="preserve"> 1.) obrada špaleta PROZORA (dim. 90/175 cm)</t>
  </si>
  <si>
    <t>2.) obrada špaleta VRATA (dim. 110/210 cm)</t>
  </si>
  <si>
    <t xml:space="preserve"> ugradnja KAMENE ERTE - m1</t>
  </si>
  <si>
    <t>U novoprobijenim otvorima (stavka 1.9.) prozora i vrata u postojećem fasadnom zidu na mjestima predviđenim u projektu. Uključena obrada špaleta novoprobijenih zidova po komadu prozora i vrata. U cijenu uključena ugradnja postojećih kamenih erti odloženih na gradilištu (stavka 1.9.), te dobava i ugradnja novih u količini uništenih pri demontaži.</t>
  </si>
  <si>
    <r>
      <t xml:space="preserve">Pažljiva demontaža kamenih erta </t>
    </r>
    <r>
      <rPr>
        <sz val="10"/>
        <rFont val="Arial"/>
        <family val="2"/>
        <charset val="238"/>
      </rPr>
      <t>na postojećim prozorskim otvorima potkrovne etaže i njihovo odlaganje na gradilištu do trenutka ponovne ugradnje na novoizvedenim prozorskim otvorima etaže 2.kata. Demontažu i deponiranje na gradilištu izvoditi pažljivo da ne dođe do nijhovog oštećenja. Postojeći prozori dim 125x90cm.</t>
    </r>
  </si>
  <si>
    <t>rušenje kamenih zidova - glavna zgrada</t>
  </si>
  <si>
    <r>
      <t xml:space="preserve">Rušenje zidova </t>
    </r>
    <r>
      <rPr>
        <sz val="10"/>
        <rFont val="Arial"/>
        <family val="2"/>
        <charset val="238"/>
      </rPr>
      <t>glavne zgrade i kompletno uklanjanje pomoćnih zgrada - nadstrešnica. Nosivi zidovi glavne zgrade su kameni zidani. Zidovi pomoćne zgrade zidani kamenom. Slobodnostojeći stupovi od opeke. Sve grede armiranobetonske. Nadozid iznad grede od opeke. Konstrukcija u kontaktu s tlom armiranobetonka.  Dimenzije prema nacrtu postojećeg stanja.U cijenu su uključen utovar i odvoz svog materijala na deponij po završetku građenja.</t>
    </r>
  </si>
  <si>
    <t>uklanjanje pomoćne građevine</t>
  </si>
  <si>
    <t>• kota ± 0,00 odgovara 150,17 mnv</t>
  </si>
  <si>
    <t>• iskop temelja se vrši prema izvedbenim nacrtima i planu izvođenja radova izrađenom od strane izvođača a u skladu s koordinatorom I i II</t>
  </si>
  <si>
    <t>- široki iskop</t>
  </si>
  <si>
    <t>- temeljne trake</t>
  </si>
  <si>
    <t>- temelji samci</t>
  </si>
  <si>
    <t>Obračun po m3 iskopanog materijala u sraslom stanju. Svaku eventualnu promjenu kategorije tla od ponuđene potrebno je evidentirati u građevinskoj knjizi i biti popraćena fotodokumentacijom te količinom s dokaznicom mjera.</t>
  </si>
  <si>
    <r>
      <t xml:space="preserve">Dobava i ugradnja betona C25/30 za izvedbu </t>
    </r>
    <r>
      <rPr>
        <b/>
        <sz val="10"/>
        <color indexed="8"/>
        <rFont val="Arial"/>
        <family val="2"/>
        <charset val="238"/>
      </rPr>
      <t>AB nosivih zidova bazena</t>
    </r>
    <r>
      <rPr>
        <sz val="10"/>
        <color indexed="8"/>
        <rFont val="Arial"/>
        <family val="2"/>
        <charset val="238"/>
      </rPr>
      <t xml:space="preserve"> debljine 20 cm. Zidovi se izvode u glatkoj oplati (tip kao DOKA), odnosno prema radioničkim nacrtima plana oplate. Obračun oplate po m2. Debljina zaštitnog sloja betona je prema projektu konstrukcije. Visnina zida je: 1,35 m. Dobava i ugradnja vodonepropusnog betona VDP 3.</t>
    </r>
  </si>
  <si>
    <t xml:space="preserve"> dvostrana oplata</t>
  </si>
  <si>
    <t>jednostrana oplata</t>
  </si>
  <si>
    <t xml:space="preserve"> beton (C30/37), d= 20 cm, 25 cm</t>
  </si>
  <si>
    <t xml:space="preserve"> beton (C30/37) - crveni pigment, d= 20 cm, 25 cm</t>
  </si>
  <si>
    <t xml:space="preserve"> beton (C25/30) - crveni pigment zid garaže, d=15 cm</t>
  </si>
  <si>
    <t>PODRUM -1 - zidovi - 20, 25, 15 cm</t>
  </si>
  <si>
    <t xml:space="preserve"> beton (C25/30) - crveni pigment, d=20cm, 15cm</t>
  </si>
  <si>
    <t xml:space="preserve"> beton (C25/30)- crveni pigment, d=12cm</t>
  </si>
  <si>
    <t>dvostrana oplata</t>
  </si>
  <si>
    <t>PRIZEMLJE - zidovi - složeni 
(8 XPS + 12cm AB crveni pigment)</t>
  </si>
  <si>
    <t>1. KAT - zidovi - složeni 
(8 XPS + 12cm AB crveni pigment)</t>
  </si>
  <si>
    <t>2. KAT / POTKROVLJE - zidovi - složeni 
(8 XPS + 12cm AB crveni pigment)</t>
  </si>
  <si>
    <t xml:space="preserve"> beton (C25/30)- crveni pigment, d= 20 cm</t>
  </si>
  <si>
    <t xml:space="preserve"> beton (C25/30)- crveni pigment, d= 12 cm</t>
  </si>
  <si>
    <t xml:space="preserve"> beton (C25/30) - crni pigment, d= 20 cm</t>
  </si>
  <si>
    <t xml:space="preserve"> beton (C25/30),crni pigment, d= 20 cm</t>
  </si>
  <si>
    <t xml:space="preserve"> beton (C25/30), crni pigment, d= 20 cm</t>
  </si>
  <si>
    <r>
      <t xml:space="preserve">Dobava i ugradnja betona C25/30 za izvedbu </t>
    </r>
    <r>
      <rPr>
        <b/>
        <sz val="10"/>
        <rFont val="Arial"/>
        <family val="2"/>
        <charset val="238"/>
      </rPr>
      <t>AB nosivih stupova</t>
    </r>
    <r>
      <rPr>
        <sz val="10"/>
        <rFont val="Arial"/>
        <family val="2"/>
        <charset val="238"/>
      </rPr>
      <t xml:space="preserve"> dimenzija 75 / 25 cm. Stupovi se izvode u glatkoj oplati (tip kao DOKA), odnosno prema radioničkim nacrtima plana oplate. Debljine zaštitnog sloja betona je prema projektu konstrukcije. Svi stupovi s 3% pigmenta na kol. cementa tip kao BAYER BAYFERROX 330 ili jednakovrijedan.</t>
    </r>
  </si>
  <si>
    <t xml:space="preserve"> beton (C25/30) - crni pigment</t>
  </si>
  <si>
    <t xml:space="preserve"> beton (C25/30), - crni pigment</t>
  </si>
  <si>
    <t xml:space="preserve"> beton (C25/30)- crveni pigment</t>
  </si>
  <si>
    <t xml:space="preserve"> beton (C25/30) </t>
  </si>
  <si>
    <t xml:space="preserve"> beton (C30/37)  - crni pigment</t>
  </si>
  <si>
    <t>Montažni element se koristi kada se na drugačiji način ne može spriječiti toplinski most. Primjena montažnog elementa prikazana u presjeku W-02 (wellness), pozicija označena s oznakom detalja H-D09.</t>
  </si>
  <si>
    <t>1. hidroizolacijska membrana</t>
  </si>
  <si>
    <r>
      <rPr>
        <b/>
        <sz val="10"/>
        <rFont val="Arial"/>
        <family val="2"/>
        <charset val="238"/>
      </rPr>
      <t>Dobava i ugradnja hidroizolacije AB zidova građevine u tlu
1. hidroizolacijskom  membranom –tip kao VOLTEX ili jednakovrijedan.</t>
    </r>
    <r>
      <rPr>
        <sz val="10"/>
        <rFont val="Arial"/>
        <family val="2"/>
        <charset val="238"/>
      </rPr>
      <t xml:space="preserve">
Hidroizolacijske membrane se pričvršćuju na pripremljenu podlogu izbetoniranih zidova. Rubovi membrana se međusobno preklapaju najmanje 10 cm, membrana treba prelaziti najmanje 30 cm iznad susjedne membrane, a rubovi biti odmaknuti najmanje 25 cm od najbližeg radnog prekida u betonu, sve prema uputstvu proizvođača membrane. Svi preklopi, horizontalni i vertikalni, se lijepe neoprenskim ljepilom. Membrana treba preklapati hidroizolacijski premaz na temeljima za 10,0 cm.
</t>
    </r>
    <r>
      <rPr>
        <b/>
        <sz val="10"/>
        <rFont val="Arial"/>
        <family val="2"/>
        <charset val="238"/>
      </rPr>
      <t xml:space="preserve">2. parnom branom </t>
    </r>
    <r>
      <rPr>
        <sz val="10"/>
        <rFont val="Arial"/>
        <family val="2"/>
        <charset val="238"/>
      </rPr>
      <t xml:space="preserve">
Parna brane tip kao AKWAPOR PE ili jednakovrijedan, s toplije strane mineralne vune (između MW i zida pune opeke). Parna brana se postavlja na opeku. Međusobni preklopi traka parne brane i njeni završeci se brtve samoljepljivim trakama.
Obračun po m2 razvijene površine parne brane.
</t>
    </r>
    <r>
      <rPr>
        <b/>
        <sz val="10"/>
        <rFont val="Arial"/>
        <family val="2"/>
        <charset val="238"/>
      </rPr>
      <t>3. toplinskom izolacijom XPS</t>
    </r>
    <r>
      <rPr>
        <sz val="10"/>
        <rFont val="Arial"/>
        <family val="2"/>
        <charset val="238"/>
      </rPr>
      <t xml:space="preserve">
ekstrudirani polistiren (XPS) debljine 8 cm (tip kao URSA XPS N-III-L ili jednakovrijedan), s preklopima spojeva, koeficijent toplinske provodljivosti 0,03 W/mK. XPS se postavlja s vanjske strane hidroizolacije. XPS visoke tlačne čvrstoće. U cijenu je uključen sav rad i materijal, pomoćna sredstva i pomoćni materijali. Obračun po m2  površine.
</t>
    </r>
    <r>
      <rPr>
        <b/>
        <sz val="10"/>
        <rFont val="Arial"/>
        <family val="2"/>
        <charset val="238"/>
      </rPr>
      <t>4. čepastom folijom</t>
    </r>
    <r>
      <rPr>
        <sz val="10"/>
        <rFont val="Arial"/>
        <family val="2"/>
        <charset val="238"/>
      </rPr>
      <t xml:space="preserve">
Dobava i ugradnja čepaste folije kao zaštita XPS-a na čepovi okrenuti prema unutra (prema xps-u). Obračun po m2 razvijene površine čepaste folije.
Obračun po m2 razvijene površine.
</t>
    </r>
  </si>
  <si>
    <t xml:space="preserve">2. parnom branom </t>
  </si>
  <si>
    <t>3. toplinskom izolacijom XPS</t>
  </si>
  <si>
    <t>4. čepastom folijom</t>
  </si>
  <si>
    <r>
      <t xml:space="preserve">Dobava i ugradnja betona C25/30 za izvedbu </t>
    </r>
    <r>
      <rPr>
        <b/>
        <sz val="10"/>
        <rFont val="Arial"/>
        <family val="2"/>
        <charset val="238"/>
      </rPr>
      <t>AB ploča međukatnih konstrukcija.</t>
    </r>
    <r>
      <rPr>
        <sz val="10"/>
        <rFont val="Arial"/>
        <family val="2"/>
        <charset val="238"/>
      </rPr>
      <t xml:space="preserve">  Ploče su debljina 20 cm odnosno 15 cm, u skladu s pozicijama ucrtanim u planu oplate. Ploče od 15 cm sprežu se s drvenim, odnosno čeličnim gredama. Stropne ploče se izvode u glatkoj oplati (tip kao DOKA). Stropne ploče se izvode tako da se oslone na pod prethodne etaže. U stavku su uključeni svi završni detalji prilikom izvedbe ploče, rubovi i lomovi. Armatura se ugrađuje prema planovima armature. U podrumske ploče ugrađuje se beton vodonepropusnosti VDP2. Crni pigment tip kao BAYER BAYFERROX 330 ili jednakovrijedan, 3% cementa.</t>
    </r>
  </si>
  <si>
    <r>
      <t xml:space="preserve">Široki iskop i profiliranje pokosa prema geometriji iskopa i nagibima iz projekta, iskop temelja samaca i temeljnih traka. </t>
    </r>
    <r>
      <rPr>
        <sz val="10"/>
        <rFont val="Arial Narrow"/>
        <family val="2"/>
        <charset val="238"/>
      </rPr>
      <t>Stavka obuhvaća široki strojni iskop u projektiranom nagibu i profiliranje pokosa. Iskop se izvodi strojno, pažljivo kako se postojeći kameni zid i veći dijelovi stijenske mase ne bi odronili. Zahtijeva se postizanje točnosti iskopa od +3,0 cm na 1,0 m duljine. Iskop se izvodi unutar nasipa i crvenice te stijenske mase u podlozi. Tehnologiju izvedbe iskopa potrebno je prilagoditi stanju na terenu. Radovi se izvode prema Općim tehničkim uvjetima za radove na cestama, knjiga II, stavka 2-02 Široki iskop  i stavka 2-03 Iskop stepenica. Obračun iskopanog materijala provest će se na osnovi geodetske snimke prije i nakon iskopa. Utovar i odvoz materijala obračunat je u zasebnoj stavci. 
Sva nasipavanja i planiranja uključena u cijenu.</t>
    </r>
  </si>
  <si>
    <t>KROV anex jug - KOSA ploča - 20 cm</t>
  </si>
  <si>
    <r>
      <t xml:space="preserve">Pažljiva demontaža prozora i vrata </t>
    </r>
    <r>
      <rPr>
        <sz val="10"/>
        <rFont val="Arial"/>
        <family val="2"/>
        <charset val="238"/>
      </rPr>
      <t>u cijeloj zgradi. U cijenu su uključeni po završetku građenja i utovar i odvoz svog materijala na deponij.</t>
    </r>
  </si>
  <si>
    <r>
      <t xml:space="preserve">Pažljivo probijanje postojećih, zazidanih, prozorskih otvora </t>
    </r>
    <r>
      <rPr>
        <sz val="10"/>
        <rFont val="Arial"/>
        <family val="2"/>
        <charset val="238"/>
      </rPr>
      <t>na etaži 1.kata. Na navedenim pozicijama ugrađuju se novi prozori.</t>
    </r>
    <r>
      <rPr>
        <b/>
        <sz val="10"/>
        <rFont val="Arial"/>
        <family val="2"/>
        <charset val="238"/>
      </rPr>
      <t xml:space="preserve"> </t>
    </r>
  </si>
  <si>
    <r>
      <rPr>
        <b/>
        <sz val="10"/>
        <rFont val="Arial"/>
        <family val="2"/>
        <charset val="238"/>
      </rPr>
      <t xml:space="preserve">Pažljivo probijanje otvora u postojećim zidanim kamenim zidovima na mjestima predviđenim projektom. </t>
    </r>
    <r>
      <rPr>
        <sz val="10"/>
        <rFont val="Arial"/>
        <family val="2"/>
        <charset val="238"/>
      </rPr>
      <t>Na pozicijama novoprobijenih otvora ugrađuju se</t>
    </r>
    <r>
      <rPr>
        <b/>
        <sz val="10"/>
        <rFont val="Arial"/>
        <family val="2"/>
        <charset val="238"/>
      </rPr>
      <t xml:space="preserve"> </t>
    </r>
    <r>
      <rPr>
        <sz val="10"/>
        <rFont val="Arial"/>
        <family val="2"/>
        <charset val="238"/>
      </rPr>
      <t>novi otvori. U stavku je uključeno uklanjanje kamene / opečne građe, podupiranje nadvoja - prvo privremeno, a onda čel. I profilom prikladne visine, boje i tona po izboru projektanta. Obračun po komadu probijenog otvora, m3 uklonjene građe, duljini podupiranja nadvoja.</t>
    </r>
  </si>
  <si>
    <t>Pažljiva demontaža svih građevinskih elemenata koji se mogu naknadno iskoristiti a sve prema uputi nadzornog inženjera prije početka radova demontaža i rušenja.</t>
  </si>
  <si>
    <t xml:space="preserve">Dobava i ugradnja horizontalne potkonstrukcije letava presjeka 40/80 mm na međusobnom razmaku oko 25 cm, a između njih se postavljaju tevele od opeke (25x12.5x3), a debljine oko 3 cm. Tavele su boje, obrade i teksture po izboru projektanta te su svojim podgledom vidljive u interijeru. U stavku su uračunati svi prodori dimnjaka i instalacija..Obračun po m2 izvedenog sloja.
</t>
  </si>
  <si>
    <t>Dobava i ugradnja završnog pokrova kupom - kanalicom. Postojeći završni pokrov se obnavlja, a da se pritom koristi postojeća građa kupe/kanalice, koja se na, ukoliko je potrebno, nadopunjuje identičnom / sličnom  tip kao TONDACH Kupa Jadranka ili jednakovrijedan. Pri odabiru crijepa obavezno konzultirati projektanta / glavnog projektanta. 
Protiv klizanja kanalica se na preklopima lijepi jedna na drugu produžnim vapnenim mortom. 
Obračun po m2 postavljenog pokrova.
Obračunata je maksimalna količina pokrova koja će se naknadno uskladiti na licu mjesta - vidi stavku iz grupe radova DEMONTAŽE I RUŠENJA 1.4.1.</t>
  </si>
  <si>
    <t>9A</t>
  </si>
  <si>
    <t>LIMARSKI RADOVI</t>
  </si>
  <si>
    <t>Demontaža postojeće krovne limarije (žljebova, odvodnih cijevi, uvala i svih drugih elemenata) sa spuštanjem na tlo. Prema uPuti nadzornog inženjera zdravi dio krovne limarije s odlaže na gradilištu a onaj koji se ne može upotrijebiti se odvozi na deponij.</t>
  </si>
  <si>
    <t>LIMARSKI RADOVI UKUPNO</t>
  </si>
  <si>
    <t>VIDI GRUPU RADOVA 9A_LIMARSKI RADOVI</t>
  </si>
  <si>
    <t>Rekonstrukcija sustava odvodnje oborinskih voda s krova koja uključuje
izradu, dobavu i montažu horizontalnog visećeg žlijeba od bakrenog lima d=0,6mm, razvijene širine 45cm. Žlijeb okruglog presjeka, dimenzija prema postojećem koji se rekonstruira. U cijenu su uključeni
svi prijelazni i fazonski elementi kao i nosači od AL obujmica sa gumenim umetkom i inox spojnim vijkom, te izrada koljena i priključaka. Cijena uključuje komplet od horizontalnog žlijeba do
ispusta vertikalni žlijeb. 
Obračun po m1 cijevi novog oluka.</t>
  </si>
  <si>
    <t>Rekonstrukcija sustava odvodnje oborinskih voda s krova koja uključuje
izradu, dobavu i montažua vertikalnog oluka iz bakrenog lima d=0,6 mm, razvijene širine cca 60 cm. Oluk okruglog presjeka, dimenzija prema postojećem koji se rekonstruira. U cijenu su uključeni
svi prijelazni i fazonski elementi kao i nosači od AL obujmica sa gumenim umetkom i inox spojnim vijkom, te izrada koljena i priključaka. Cijena uključuje komplet od horizontalnog žlijeba do
ispusta u revizijsko okno. Cijevi oluka duljine 10,65m. Obračun po kom.</t>
  </si>
  <si>
    <t>Izrada i opšivanje zabatnih rubova krova južnog krovišta bakrenim limom debljine 0,60 mm razvijene širine 110 cm. U cijenu su uključene vrijednost svih radova i materijala. Obračun po m'.</t>
  </si>
  <si>
    <t>Dobava i ugradnja limenog opšava atike ravnog krova razvijene širine 60cm od plastificiranog AL lima d=0,55. Plastifican u RAL-u prema odabiru projektanta.
Obračun po m1 postavljenog opšava.</t>
  </si>
  <si>
    <t>Dobava i ugradnja limenog opšava na mjestima prelaska ravnih i kosih kosih krovnih ploha na vertikalne plohe zida. Svi spojevi sa krovnim plohama su od plastificiranog AL lima d=0,55. Plastifican u RAL-u prema odabiru projektanta. Sve izvedeno vodonepropusno. 
Obračun po m1 postavljene uvale / opšava.</t>
  </si>
  <si>
    <t>kvarcni posip</t>
  </si>
  <si>
    <r>
      <t xml:space="preserve">Dobava i ugradnja betona C25/30 u </t>
    </r>
    <r>
      <rPr>
        <b/>
        <sz val="10"/>
        <color indexed="8"/>
        <rFont val="Arial"/>
        <family val="2"/>
        <charset val="238"/>
      </rPr>
      <t>AB ploče na tlu garaže (20 cm), sprinklera -1 (20,0 cm)</t>
    </r>
    <r>
      <rPr>
        <sz val="10"/>
        <color indexed="8"/>
        <rFont val="Arial"/>
        <family val="2"/>
        <charset val="238"/>
      </rPr>
      <t>. Svi betoni su vodonepropusni VDP 2. Armatura  u trakastim temeljima se ugrađuje sa zaštitnim slojem betona debljine prema projektu konstrukcije.
U cijenu uključen posipni materijal u cilju povećanja čvrstoće ploče garaže na habanje tip kao Sikafloor - 3 QuartzTopili jednakovrijednog na suhu i primjereno obrađenu betonsku
podlogu, a prema uputama proizvođača.</t>
    </r>
  </si>
  <si>
    <t xml:space="preserve">
Zidovi izloženi atmosferilijama </t>
  </si>
  <si>
    <r>
      <t xml:space="preserve">NAPOMENA:
Nabava, dobava i ugradnja armirano betonske ploče krova garaže, debljine 15 cm kao nosiva vozna podloga. Beton XC4, C30/37, armatura sintetičkim vlaknima, dio je stavke 9_KROVOVI / 9.35.
</t>
    </r>
    <r>
      <rPr>
        <b/>
        <sz val="10"/>
        <color theme="1"/>
        <rFont val="Arial"/>
        <family val="2"/>
        <charset val="238"/>
      </rPr>
      <t xml:space="preserve">Kod betona u stavkama označenima kao dolje navedeno </t>
    </r>
    <r>
      <rPr>
        <b/>
        <i/>
        <sz val="10"/>
        <color theme="1"/>
        <rFont val="Arial"/>
        <family val="2"/>
        <charset val="238"/>
      </rPr>
      <t>(crveni pigment, crni pigment)</t>
    </r>
    <r>
      <rPr>
        <b/>
        <sz val="10"/>
        <color theme="1"/>
        <rFont val="Arial"/>
        <family val="2"/>
        <charset val="238"/>
      </rPr>
      <t xml:space="preserve"> ponuditi cijenu betona s dodatkom pigmenta i to:</t>
    </r>
    <r>
      <rPr>
        <sz val="10"/>
        <color theme="1"/>
        <rFont val="Arial"/>
        <family val="2"/>
        <charset val="238"/>
      </rPr>
      <t xml:space="preserve">
"</t>
    </r>
    <r>
      <rPr>
        <i/>
        <sz val="10"/>
        <color theme="1"/>
        <rFont val="Arial"/>
        <family val="2"/>
        <charset val="238"/>
      </rPr>
      <t xml:space="preserve">Crveni pigment" </t>
    </r>
    <r>
      <rPr>
        <sz val="10"/>
        <color theme="1"/>
        <rFont val="Arial"/>
        <family val="2"/>
        <charset val="238"/>
      </rPr>
      <t>za zid d=20, d=25cm 
Svi nosivi pigmentirani armirano betonski zidovi 20 i 25 cm debljine se izvode sa sivim cementom i pigmentom tip kao BAYER  BAYFERROX 110 ili jednakovrijedan. Udio pigmenta 3% količine cementa.
"</t>
    </r>
    <r>
      <rPr>
        <i/>
        <sz val="10"/>
        <color theme="1"/>
        <rFont val="Arial"/>
        <family val="2"/>
        <charset val="238"/>
      </rPr>
      <t>Crveni pigment"</t>
    </r>
    <r>
      <rPr>
        <sz val="10"/>
        <color theme="1"/>
        <rFont val="Arial"/>
        <family val="2"/>
        <charset val="238"/>
      </rPr>
      <t xml:space="preserve"> za zid d=12cm
Svi nenosivi pigmentirani armirano betonski zidovi , 12 cm debljine se izvode sa sivim cementom i 2 različita pigmenta tip kao BAYFERROX 110 i 130B. Udio pigmenta 5 i 10 kg  / m3 betona za oba tipa. Rezultat je 4 različita tona zida u jednakim količinskim omjerima.
"</t>
    </r>
    <r>
      <rPr>
        <i/>
        <sz val="10"/>
        <color theme="1"/>
        <rFont val="Arial"/>
        <family val="2"/>
        <charset val="238"/>
      </rPr>
      <t>Crni pigment"</t>
    </r>
    <r>
      <rPr>
        <sz val="10"/>
        <color theme="1"/>
        <rFont val="Arial"/>
        <family val="2"/>
        <charset val="238"/>
      </rPr>
      <t xml:space="preserve"> za zidove d=20, d=25cm - svi vidljivi zidovi
Svi vidljivi nosivi zidovi pigmentiranih armiranih betona 20 i 25 cm debljine se izvode sa sivim cementom i pigmentom tip kao BAYER  BAYFERROX 360 ili jednakovrijedan s primjesom 3% količine cementa.
"</t>
    </r>
    <r>
      <rPr>
        <i/>
        <sz val="10"/>
        <color theme="1"/>
        <rFont val="Arial"/>
        <family val="2"/>
        <charset val="238"/>
      </rPr>
      <t>Crveni pigment"</t>
    </r>
    <r>
      <rPr>
        <sz val="10"/>
        <color theme="1"/>
        <rFont val="Arial"/>
        <family val="2"/>
        <charset val="238"/>
      </rPr>
      <t xml:space="preserve"> za stubišta
Armirano betonski stubišni krakovi s oznakom se izvode  sivim cementom i pigmentom tip kao BAYER  BAYFERROX 110 ili jednakovrijedan. Udio pigmenta 3% količine cementa.
</t>
    </r>
  </si>
  <si>
    <t>Svi fasadni zidovi izloženi atmosferilijama dolaze s premazom paropropusnim vodoodbojnim za fasade na bazi silan-siloksana tip kao SIKAGARD 703W</t>
  </si>
  <si>
    <r>
      <t xml:space="preserve">Dobava i ugradnja betona C25/30 za izvedbu </t>
    </r>
    <r>
      <rPr>
        <b/>
        <sz val="10"/>
        <color indexed="8"/>
        <rFont val="Arial"/>
        <family val="2"/>
        <charset val="238"/>
      </rPr>
      <t>AB nosivih zidova</t>
    </r>
    <r>
      <rPr>
        <sz val="10"/>
        <color indexed="8"/>
        <rFont val="Arial"/>
        <family val="2"/>
        <charset val="238"/>
      </rPr>
      <t xml:space="preserve"> debljine 20, 25 cm i nenosivih AB zidova debljine 12 cm ss umetnutim slojem extrudiranog polistirena od 8 cm. Zidovi se izvode u glatkoj dvostranoj oplati (tip kao DOKA), odnosno prema radioničkim nacrtima plana oplate. Obračun po m2 oplate. Debljina zaštitnog sloja betona je prema projektu konstrukcije. Zidovi prodruma i prizemlja se izvode kao vodonepropusni VDP2. </t>
    </r>
    <r>
      <rPr>
        <b/>
        <sz val="10"/>
        <color indexed="8"/>
        <rFont val="Arial"/>
        <family val="2"/>
        <charset val="238"/>
      </rPr>
      <t>Vidi N</t>
    </r>
    <r>
      <rPr>
        <b/>
        <i/>
        <sz val="10"/>
        <color indexed="8"/>
        <rFont val="Arial"/>
        <family val="2"/>
        <charset val="238"/>
      </rPr>
      <t>apomenu</t>
    </r>
    <r>
      <rPr>
        <b/>
        <sz val="10"/>
        <color indexed="8"/>
        <rFont val="Arial"/>
        <family val="2"/>
        <charset val="238"/>
      </rPr>
      <t xml:space="preserve"> za pigmentiranje</t>
    </r>
  </si>
  <si>
    <t>9.9.</t>
  </si>
  <si>
    <r>
      <rPr>
        <b/>
        <sz val="10"/>
        <color theme="1"/>
        <rFont val="Arial"/>
        <family val="2"/>
        <charset val="238"/>
      </rPr>
      <t>Dobava, nabava i izvođenje paropropusnog vodoodbojni premaz za fasade na bazi silan / siloksana tip kao SIKAGARD 703W</t>
    </r>
    <r>
      <rPr>
        <sz val="10"/>
        <color theme="1"/>
        <rFont val="Arial"/>
        <family val="2"/>
        <charset val="238"/>
      </rPr>
      <t xml:space="preserve"> ili jednakovrijedan. Potrošnja 150-200 g/m2. (Potrebno izvesti probno polje za određivanje stvarne potrošnje). Podloga čvrsta, čista, slobodna od prašine. Pukotine u betonu veće od 200 mikrona moraju se popraviti prije primjene hidrofobnog premaza. Izvođenje prema upuitama proizvođača i tehničkom listu.
</t>
    </r>
  </si>
  <si>
    <t>9.10.</t>
  </si>
  <si>
    <r>
      <rPr>
        <b/>
        <sz val="10"/>
        <color theme="1"/>
        <rFont val="Arial"/>
        <family val="2"/>
        <charset val="238"/>
      </rPr>
      <t>Dobava, nabava i izvođenje impregnacije, smoje na bazi vode za učvršćivanje površine, zaštitu od vlage tip kao SIKAGARD 905W</t>
    </r>
    <r>
      <rPr>
        <sz val="10"/>
        <color theme="1"/>
        <rFont val="Arial"/>
        <family val="2"/>
        <charset val="238"/>
      </rPr>
      <t xml:space="preserve"> ili jednakovrijedan. Potrošnja 0,2 do 0,3 l/m2. (Potrebno izvesti probno polje za određivanje stvarne potrošnje i utjecaj na vizualni izgled površine prije izvođenja). Podlogu očetkati, očistiti sa čistom vodom, površina mora biti suha prije nanošenja). Pukotine u betonu veće od 200 mikrona moraju se popraviti prije primjene hidrofobnog premaza. Izvođenje prema upuitama proizvođača i tehničkom listu.
Napomena: 
Ukoliko se prekriva tapetama, koristiti ljepilo za tapete proizvedeno za neupojne površine.
</t>
    </r>
  </si>
  <si>
    <t>strop</t>
  </si>
  <si>
    <t>9.A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</si>
</sst>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n&quot;_-;\-* #,##0.00\ &quot;kn&quot;_-;_-* &quot;-&quot;??\ &quot;kn&quot;_-;_-@_-"/>
    <numFmt numFmtId="43" formatCode="_-* #,##0.00\ _k_n_-;\-* #,##0.00\ _k_n_-;_-* &quot;-&quot;??\ _k_n_-;_-@_-"/>
    <numFmt numFmtId="164" formatCode="_-* #,##0.00_-;\-* #,##0.00_-;_-* &quot;-&quot;??_-;_-@_-"/>
    <numFmt numFmtId="165" formatCode="_-&quot;kn&quot;\ * #,##0.00_-;\-&quot;kn&quot;\ * #,##0.00_-;_-&quot;kn&quot;\ * &quot;-&quot;??_-;_-@_-"/>
    <numFmt numFmtId="166" formatCode="0.0"/>
    <numFmt numFmtId="167" formatCode="#,##0.00\ &quot;kn&quot;"/>
  </numFmts>
  <fonts count="64" x14ac:knownFonts="1">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Narrow"/>
      <family val="2"/>
      <charset val="238"/>
    </font>
    <font>
      <b/>
      <sz val="10"/>
      <name val="Arial Narrow"/>
      <family val="2"/>
      <charset val="238"/>
    </font>
    <font>
      <b/>
      <sz val="10"/>
      <name val="Arial"/>
      <family val="2"/>
      <charset val="238"/>
    </font>
    <font>
      <sz val="10"/>
      <name val="Arial"/>
      <family val="2"/>
      <charset val="238"/>
    </font>
    <font>
      <b/>
      <sz val="12"/>
      <color theme="0"/>
      <name val="Arial"/>
      <family val="2"/>
      <charset val="238"/>
    </font>
    <font>
      <b/>
      <sz val="12"/>
      <name val="Arial"/>
      <family val="2"/>
      <charset val="238"/>
    </font>
    <font>
      <vertAlign val="superscript"/>
      <sz val="10"/>
      <name val="Arial"/>
      <family val="2"/>
      <charset val="238"/>
    </font>
    <font>
      <sz val="11"/>
      <name val="Arial"/>
      <family val="2"/>
      <charset val="238"/>
    </font>
    <font>
      <b/>
      <i/>
      <sz val="10"/>
      <name val="Arial"/>
      <family val="2"/>
      <charset val="238"/>
    </font>
    <font>
      <b/>
      <sz val="10"/>
      <color theme="1"/>
      <name val="Arial"/>
      <family val="2"/>
      <charset val="238"/>
    </font>
    <font>
      <i/>
      <sz val="10"/>
      <name val="Arial"/>
      <family val="2"/>
      <charset val="238"/>
    </font>
    <font>
      <b/>
      <sz val="10"/>
      <color indexed="8"/>
      <name val="Arial"/>
      <family val="2"/>
      <charset val="238"/>
    </font>
    <font>
      <sz val="10"/>
      <color indexed="8"/>
      <name val="Arial"/>
      <family val="2"/>
      <charset val="238"/>
    </font>
    <font>
      <sz val="10"/>
      <color rgb="FF000000"/>
      <name val="Arial"/>
      <family val="2"/>
      <charset val="238"/>
    </font>
    <font>
      <b/>
      <sz val="10"/>
      <color rgb="FF000000"/>
      <name val="Arial"/>
      <family val="2"/>
      <charset val="238"/>
    </font>
    <font>
      <sz val="11"/>
      <color theme="0"/>
      <name val="Arial Narrow"/>
      <family val="2"/>
      <charset val="238"/>
    </font>
    <font>
      <sz val="11"/>
      <name val="Arial Narrow"/>
      <family val="2"/>
      <charset val="238"/>
    </font>
    <font>
      <b/>
      <sz val="11"/>
      <name val="Arial Narrow"/>
      <family val="2"/>
      <charset val="238"/>
    </font>
    <font>
      <sz val="10"/>
      <name val="Arial"/>
      <family val="2"/>
    </font>
    <font>
      <b/>
      <sz val="10"/>
      <color theme="0"/>
      <name val="Arial"/>
      <family val="2"/>
      <charset val="238"/>
    </font>
    <font>
      <sz val="10"/>
      <color theme="0"/>
      <name val="Arial"/>
      <family val="2"/>
      <charset val="238"/>
    </font>
    <font>
      <b/>
      <i/>
      <sz val="12"/>
      <name val="Arial"/>
      <family val="2"/>
      <charset val="238"/>
    </font>
    <font>
      <sz val="10"/>
      <name val="Tahoma"/>
      <family val="2"/>
    </font>
    <font>
      <b/>
      <sz val="10"/>
      <name val="Tahoma"/>
      <family val="2"/>
    </font>
    <font>
      <sz val="10"/>
      <color indexed="10"/>
      <name val="Arial"/>
      <family val="2"/>
      <charset val="238"/>
    </font>
    <font>
      <b/>
      <sz val="10"/>
      <name val="Calibri"/>
      <family val="2"/>
      <charset val="238"/>
    </font>
    <font>
      <b/>
      <sz val="14"/>
      <name val="Arial"/>
      <family val="2"/>
      <charset val="238"/>
    </font>
    <font>
      <sz val="10"/>
      <name val="Arial Narrow"/>
      <family val="2"/>
    </font>
    <font>
      <b/>
      <sz val="10"/>
      <name val="Arial Narrow"/>
      <family val="2"/>
    </font>
    <font>
      <i/>
      <sz val="10"/>
      <color rgb="FF000000"/>
      <name val="Arial"/>
      <family val="2"/>
      <charset val="238"/>
    </font>
    <font>
      <i/>
      <sz val="10"/>
      <color indexed="8"/>
      <name val="Arial"/>
      <family val="2"/>
      <charset val="238"/>
    </font>
    <font>
      <i/>
      <sz val="10"/>
      <color theme="1"/>
      <name val="Arial"/>
      <family val="2"/>
      <charset val="238"/>
    </font>
    <font>
      <b/>
      <sz val="10"/>
      <color theme="1"/>
      <name val="Arial Narrow"/>
      <family val="2"/>
      <charset val="238"/>
    </font>
    <font>
      <sz val="10"/>
      <color theme="1"/>
      <name val="Arial Narrow"/>
      <family val="2"/>
      <charset val="238"/>
    </font>
    <font>
      <sz val="10"/>
      <color indexed="8"/>
      <name val="Arial Narrow"/>
      <family val="2"/>
      <charset val="238"/>
    </font>
    <font>
      <sz val="10"/>
      <color rgb="FF000000"/>
      <name val="Arial Narrow"/>
      <family val="2"/>
      <charset val="238"/>
    </font>
    <font>
      <b/>
      <sz val="10"/>
      <color rgb="FFFF0000"/>
      <name val="Arial Narrow"/>
      <family val="2"/>
      <charset val="238"/>
    </font>
    <font>
      <vertAlign val="superscript"/>
      <sz val="10"/>
      <name val="Arial Narrow"/>
      <family val="2"/>
      <charset val="238"/>
    </font>
    <font>
      <b/>
      <sz val="11"/>
      <name val="Arial"/>
      <family val="2"/>
      <charset val="238"/>
    </font>
    <font>
      <b/>
      <i/>
      <sz val="10"/>
      <color theme="1"/>
      <name val="Arial"/>
      <family val="2"/>
      <charset val="238"/>
    </font>
    <font>
      <sz val="10"/>
      <name val="Arial CE"/>
      <charset val="238"/>
    </font>
    <font>
      <b/>
      <sz val="11"/>
      <color theme="0"/>
      <name val="Arial"/>
      <family val="2"/>
      <charset val="238"/>
    </font>
    <font>
      <sz val="10"/>
      <name val="Arial"/>
      <family val="2"/>
      <charset val="238"/>
    </font>
    <font>
      <b/>
      <sz val="11"/>
      <color theme="1"/>
      <name val="Calibri"/>
      <family val="2"/>
      <charset val="238"/>
      <scheme val="minor"/>
    </font>
    <font>
      <sz val="11"/>
      <color theme="0"/>
      <name val="Calibri"/>
      <family val="2"/>
      <charset val="238"/>
      <scheme val="minor"/>
    </font>
    <font>
      <i/>
      <sz val="11"/>
      <color theme="1"/>
      <name val="Calibri"/>
      <family val="2"/>
      <charset val="238"/>
      <scheme val="minor"/>
    </font>
    <font>
      <sz val="11"/>
      <name val="Calibri"/>
      <family val="2"/>
      <charset val="238"/>
      <scheme val="minor"/>
    </font>
    <font>
      <b/>
      <i/>
      <sz val="9"/>
      <name val="Arial"/>
      <family val="2"/>
      <charset val="238"/>
    </font>
    <font>
      <b/>
      <vertAlign val="subscript"/>
      <sz val="10"/>
      <color theme="1"/>
      <name val="Arial"/>
      <family val="2"/>
      <charset val="238"/>
    </font>
    <font>
      <sz val="11"/>
      <color theme="1"/>
      <name val="Arial"/>
      <family val="2"/>
      <charset val="238"/>
    </font>
    <font>
      <sz val="9"/>
      <name val="Arial"/>
      <family val="2"/>
      <charset val="238"/>
    </font>
    <font>
      <sz val="10"/>
      <color theme="1"/>
      <name val="Calibri"/>
      <family val="2"/>
      <charset val="238"/>
      <scheme val="minor"/>
    </font>
    <font>
      <sz val="9"/>
      <color rgb="FFFF0000"/>
      <name val="Arial"/>
      <family val="2"/>
      <charset val="238"/>
    </font>
    <font>
      <sz val="8"/>
      <name val="Arial"/>
      <family val="2"/>
      <charset val="238"/>
    </font>
    <font>
      <sz val="8"/>
      <color theme="1"/>
      <name val="Calibri"/>
      <family val="2"/>
      <charset val="238"/>
      <scheme val="minor"/>
    </font>
    <font>
      <sz val="8"/>
      <name val="Arial Narrow"/>
      <family val="2"/>
      <charset val="238"/>
    </font>
    <font>
      <b/>
      <sz val="9"/>
      <name val="Arial Narrow"/>
      <family val="2"/>
    </font>
    <font>
      <sz val="9"/>
      <name val="Arial Narrow"/>
      <family val="2"/>
    </font>
    <font>
      <sz val="10"/>
      <color theme="5"/>
      <name val="Arial Narrow"/>
      <family val="2"/>
      <charset val="238"/>
    </font>
    <font>
      <sz val="10"/>
      <color theme="5"/>
      <name val="Arial"/>
      <family val="2"/>
      <charset val="238"/>
    </font>
    <font>
      <b/>
      <i/>
      <sz val="10"/>
      <color indexed="8"/>
      <name val="Arial"/>
      <family val="2"/>
      <charset val="238"/>
    </font>
  </fonts>
  <fills count="6">
    <fill>
      <patternFill patternType="none"/>
    </fill>
    <fill>
      <patternFill patternType="gray125"/>
    </fill>
    <fill>
      <patternFill patternType="solid">
        <fgColor theme="1"/>
        <bgColor indexed="64"/>
      </patternFill>
    </fill>
    <fill>
      <patternFill patternType="solid">
        <fgColor theme="4" tint="0.79998168889431442"/>
        <bgColor indexed="65"/>
      </patternFill>
    </fill>
    <fill>
      <patternFill patternType="solid">
        <fgColor theme="0"/>
        <bgColor indexed="64"/>
      </patternFill>
    </fill>
    <fill>
      <patternFill patternType="solid">
        <fgColor theme="5"/>
        <bgColor indexed="64"/>
      </patternFill>
    </fill>
  </fills>
  <borders count="7">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8">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0" borderId="0">
      <alignment horizontal="left" vertical="top"/>
    </xf>
    <xf numFmtId="0" fontId="7" fillId="2" borderId="0"/>
    <xf numFmtId="0" fontId="5" fillId="0" borderId="0"/>
    <xf numFmtId="0" fontId="5" fillId="0" borderId="1"/>
    <xf numFmtId="0" fontId="8" fillId="0" borderId="1"/>
    <xf numFmtId="43"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0" fontId="6" fillId="0" borderId="0"/>
    <xf numFmtId="43" fontId="6" fillId="0" borderId="0" applyFont="0" applyFill="0" applyBorder="0" applyAlignment="0" applyProtection="0"/>
    <xf numFmtId="0" fontId="1" fillId="3" borderId="0" applyNumberFormat="0" applyFill="0" applyBorder="0" applyAlignment="0" applyProtection="0"/>
    <xf numFmtId="44" fontId="6" fillId="0" borderId="0" applyFont="0" applyFill="0" applyBorder="0" applyAlignment="0" applyProtection="0"/>
    <xf numFmtId="0" fontId="6" fillId="0" borderId="0">
      <alignment horizontal="left" vertical="justify"/>
    </xf>
    <xf numFmtId="165" fontId="6" fillId="0" borderId="0" applyFont="0" applyFill="0" applyBorder="0" applyAlignment="0" applyProtection="0"/>
    <xf numFmtId="164" fontId="6" fillId="0" borderId="0" applyFont="0" applyFill="0" applyBorder="0" applyAlignment="0" applyProtection="0"/>
    <xf numFmtId="0" fontId="21" fillId="0" borderId="0"/>
    <xf numFmtId="0" fontId="6" fillId="0" borderId="0"/>
    <xf numFmtId="43" fontId="21" fillId="0" borderId="0" applyFont="0" applyFill="0" applyBorder="0" applyAlignment="0" applyProtection="0"/>
    <xf numFmtId="0" fontId="6" fillId="0" borderId="0"/>
    <xf numFmtId="43" fontId="6" fillId="0" borderId="0" applyFont="0" applyFill="0" applyBorder="0" applyAlignment="0" applyProtection="0"/>
    <xf numFmtId="43" fontId="21" fillId="0" borderId="0" applyFont="0" applyFill="0" applyBorder="0" applyAlignment="0" applyProtection="0"/>
    <xf numFmtId="43" fontId="6" fillId="0" borderId="0" applyFont="0" applyFill="0" applyBorder="0" applyAlignment="0" applyProtection="0"/>
    <xf numFmtId="0" fontId="6" fillId="0" borderId="0"/>
    <xf numFmtId="165" fontId="6" fillId="0" borderId="0" applyFont="0" applyFill="0" applyBorder="0" applyAlignment="0" applyProtection="0"/>
    <xf numFmtId="164" fontId="6" fillId="0" borderId="0" applyFont="0" applyFill="0" applyBorder="0" applyAlignment="0" applyProtection="0"/>
    <xf numFmtId="0" fontId="43" fillId="0" borderId="0"/>
    <xf numFmtId="43" fontId="21" fillId="0" borderId="0" applyFont="0" applyFill="0" applyBorder="0" applyAlignment="0" applyProtection="0"/>
    <xf numFmtId="43" fontId="6" fillId="0" borderId="0" applyFont="0" applyFill="0" applyBorder="0" applyAlignment="0" applyProtection="0"/>
    <xf numFmtId="0" fontId="45" fillId="0" borderId="0"/>
    <xf numFmtId="0" fontId="6" fillId="0" borderId="0"/>
    <xf numFmtId="44" fontId="6" fillId="0" borderId="0" applyFont="0" applyFill="0" applyBorder="0" applyAlignment="0" applyProtection="0"/>
    <xf numFmtId="0" fontId="6" fillId="0" borderId="0"/>
    <xf numFmtId="0" fontId="6" fillId="0" borderId="0"/>
    <xf numFmtId="0" fontId="6" fillId="0" borderId="0">
      <alignment horizontal="left" vertical="justify"/>
    </xf>
    <xf numFmtId="0" fontId="21" fillId="0" borderId="0"/>
  </cellStyleXfs>
  <cellXfs count="743">
    <xf numFmtId="0" fontId="0" fillId="0" borderId="0" xfId="0"/>
    <xf numFmtId="0" fontId="3" fillId="0" borderId="0" xfId="0" applyFont="1"/>
    <xf numFmtId="0" fontId="4" fillId="0" borderId="0" xfId="0" applyFont="1"/>
    <xf numFmtId="0" fontId="3" fillId="0" borderId="0" xfId="0" applyFont="1" applyAlignment="1">
      <alignment horizontal="left"/>
    </xf>
    <xf numFmtId="0" fontId="4" fillId="0" borderId="0" xfId="0" applyFont="1" applyAlignment="1">
      <alignment horizontal="left"/>
    </xf>
    <xf numFmtId="0" fontId="6" fillId="0" borderId="0" xfId="3">
      <alignment horizontal="left" vertical="top"/>
    </xf>
    <xf numFmtId="0" fontId="7" fillId="2" borderId="0" xfId="4"/>
    <xf numFmtId="0" fontId="5" fillId="0" borderId="0" xfId="5"/>
    <xf numFmtId="0" fontId="6" fillId="0" borderId="0" xfId="3" applyAlignment="1">
      <alignment vertical="top"/>
    </xf>
    <xf numFmtId="0" fontId="5" fillId="0" borderId="1" xfId="6"/>
    <xf numFmtId="0" fontId="8" fillId="0" borderId="1" xfId="7"/>
    <xf numFmtId="0" fontId="6" fillId="0" borderId="0" xfId="0" applyFont="1" applyAlignment="1">
      <alignment horizontal="left" vertical="top" wrapText="1"/>
    </xf>
    <xf numFmtId="0" fontId="5" fillId="0" borderId="0" xfId="0" applyFont="1" applyAlignment="1">
      <alignment horizontal="left" vertical="top" wrapText="1"/>
    </xf>
    <xf numFmtId="0" fontId="6" fillId="0" borderId="0" xfId="0" applyFont="1" applyFill="1" applyAlignment="1">
      <alignment horizontal="left" vertical="top" wrapText="1"/>
    </xf>
    <xf numFmtId="0" fontId="2" fillId="0" borderId="0" xfId="0" applyFont="1" applyAlignment="1">
      <alignment horizontal="left" vertical="top" wrapText="1"/>
    </xf>
    <xf numFmtId="0" fontId="6" fillId="0" borderId="0" xfId="0" applyFont="1" applyAlignment="1">
      <alignment vertical="top"/>
    </xf>
    <xf numFmtId="0" fontId="6" fillId="0" borderId="0" xfId="0" applyFont="1" applyAlignment="1">
      <alignment horizontal="right" vertical="top"/>
    </xf>
    <xf numFmtId="2" fontId="6" fillId="0" borderId="0" xfId="0" applyNumberFormat="1" applyFont="1" applyAlignment="1">
      <alignment vertical="top"/>
    </xf>
    <xf numFmtId="43" fontId="6" fillId="0" borderId="0" xfId="8" applyFont="1" applyAlignment="1">
      <alignment horizontal="center" vertical="top"/>
    </xf>
    <xf numFmtId="43" fontId="6" fillId="0" borderId="0" xfId="8" applyFont="1" applyAlignment="1">
      <alignment horizontal="right" vertical="top"/>
    </xf>
    <xf numFmtId="44" fontId="6" fillId="0" borderId="0" xfId="8" applyNumberFormat="1" applyFont="1" applyAlignment="1">
      <alignment horizontal="right" vertical="top"/>
    </xf>
    <xf numFmtId="0" fontId="6" fillId="0" borderId="0" xfId="0" applyFont="1" applyFill="1" applyAlignment="1">
      <alignment vertical="top"/>
    </xf>
    <xf numFmtId="0" fontId="6" fillId="0" borderId="0" xfId="0" applyFont="1" applyFill="1" applyAlignment="1">
      <alignment horizontal="right" vertical="top"/>
    </xf>
    <xf numFmtId="43" fontId="6" fillId="0" borderId="0" xfId="8" applyFont="1" applyFill="1" applyAlignment="1">
      <alignment horizontal="right" vertical="top"/>
    </xf>
    <xf numFmtId="0" fontId="6" fillId="0" borderId="0" xfId="0" applyFont="1" applyAlignment="1">
      <alignment horizontal="left" vertical="justify"/>
    </xf>
    <xf numFmtId="44" fontId="6" fillId="0" borderId="0" xfId="8" applyNumberFormat="1" applyFont="1" applyFill="1" applyAlignment="1">
      <alignment horizontal="right" vertical="top"/>
    </xf>
    <xf numFmtId="0" fontId="6" fillId="0" borderId="0" xfId="0" applyFont="1" applyAlignment="1">
      <alignment horizontal="left" vertical="center" wrapText="1"/>
    </xf>
    <xf numFmtId="0" fontId="6" fillId="0" borderId="0" xfId="0" applyFont="1" applyFill="1" applyAlignment="1">
      <alignment horizontal="left" vertical="justify"/>
    </xf>
    <xf numFmtId="44" fontId="6" fillId="0" borderId="0" xfId="8" applyNumberFormat="1" applyFont="1" applyAlignment="1">
      <alignment horizontal="right"/>
    </xf>
    <xf numFmtId="0" fontId="6" fillId="0" borderId="0" xfId="0" applyFont="1" applyFill="1" applyAlignment="1">
      <alignment vertical="top" wrapText="1"/>
    </xf>
    <xf numFmtId="0" fontId="6" fillId="0" borderId="0" xfId="0" applyFont="1" applyFill="1" applyAlignment="1">
      <alignment horizontal="left" vertical="center" wrapText="1"/>
    </xf>
    <xf numFmtId="0" fontId="6" fillId="0" borderId="0" xfId="0" applyFont="1" applyFill="1" applyBorder="1" applyAlignment="1">
      <alignment horizontal="center" vertical="top"/>
    </xf>
    <xf numFmtId="0" fontId="6" fillId="0" borderId="0" xfId="0" applyFont="1" applyFill="1" applyAlignment="1">
      <alignment horizontal="left" vertical="top"/>
    </xf>
    <xf numFmtId="0" fontId="6" fillId="0" borderId="0" xfId="0" applyFont="1" applyFill="1" applyBorder="1" applyAlignment="1">
      <alignment horizontal="left" vertical="center" wrapText="1"/>
    </xf>
    <xf numFmtId="0" fontId="6" fillId="0" borderId="0" xfId="0" applyFont="1" applyBorder="1" applyAlignment="1">
      <alignment horizontal="left" vertical="center" wrapText="1"/>
    </xf>
    <xf numFmtId="44" fontId="6" fillId="0" borderId="0" xfId="2" applyFont="1" applyFill="1" applyBorder="1" applyAlignment="1">
      <alignment vertical="top"/>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justify"/>
    </xf>
    <xf numFmtId="2" fontId="6" fillId="0" borderId="0" xfId="9" applyNumberFormat="1" applyFont="1" applyAlignment="1">
      <alignment horizontal="right" vertical="top"/>
    </xf>
    <xf numFmtId="0" fontId="6" fillId="0" borderId="0" xfId="0" applyFont="1" applyFill="1" applyBorder="1" applyAlignment="1">
      <alignment horizontal="left" vertical="top" wrapText="1"/>
    </xf>
    <xf numFmtId="0" fontId="6" fillId="0" borderId="0" xfId="0" applyFont="1" applyBorder="1" applyAlignment="1">
      <alignment horizontal="right" vertical="justify"/>
    </xf>
    <xf numFmtId="0" fontId="6" fillId="0" borderId="0" xfId="0" applyFont="1" applyBorder="1" applyAlignment="1">
      <alignment horizontal="right"/>
    </xf>
    <xf numFmtId="4" fontId="6" fillId="0" borderId="0" xfId="0" applyNumberFormat="1" applyFont="1" applyBorder="1" applyAlignment="1">
      <alignment horizontal="right"/>
    </xf>
    <xf numFmtId="0" fontId="6" fillId="0" borderId="0" xfId="0" applyFont="1" applyBorder="1" applyAlignment="1">
      <alignment horizontal="left" vertical="justify"/>
    </xf>
    <xf numFmtId="0" fontId="6" fillId="0" borderId="0" xfId="0" applyFont="1" applyFill="1" applyBorder="1" applyAlignment="1">
      <alignment horizontal="left" vertical="top"/>
    </xf>
    <xf numFmtId="0" fontId="6" fillId="0" borderId="0" xfId="0" applyFont="1" applyBorder="1" applyAlignment="1">
      <alignment horizontal="right" vertical="center" wrapText="1"/>
    </xf>
    <xf numFmtId="0" fontId="6" fillId="0" borderId="0" xfId="0" applyFont="1" applyBorder="1" applyAlignment="1">
      <alignment horizontal="right" vertical="top" wrapText="1"/>
    </xf>
    <xf numFmtId="0" fontId="6" fillId="0" borderId="0" xfId="0" applyFont="1" applyAlignment="1">
      <alignment horizontal="right" vertical="justify"/>
    </xf>
    <xf numFmtId="4" fontId="6" fillId="0" borderId="0" xfId="0" applyNumberFormat="1" applyFont="1" applyAlignment="1">
      <alignment horizontal="right"/>
    </xf>
    <xf numFmtId="0" fontId="6" fillId="0" borderId="0" xfId="0" applyNumberFormat="1" applyFont="1" applyFill="1" applyAlignment="1">
      <alignment vertical="top"/>
    </xf>
    <xf numFmtId="0" fontId="6" fillId="0" borderId="0" xfId="0" applyNumberFormat="1" applyFont="1" applyFill="1" applyBorder="1" applyAlignment="1">
      <alignment vertical="top"/>
    </xf>
    <xf numFmtId="2" fontId="6" fillId="0" borderId="0" xfId="0" applyNumberFormat="1" applyFont="1" applyFill="1" applyBorder="1" applyAlignment="1">
      <alignment vertical="top"/>
    </xf>
    <xf numFmtId="0" fontId="6" fillId="0" borderId="0" xfId="0" applyFont="1" applyBorder="1" applyAlignment="1">
      <alignment horizontal="center"/>
    </xf>
    <xf numFmtId="43" fontId="6" fillId="0" borderId="0" xfId="1" applyFont="1" applyFill="1" applyBorder="1" applyAlignment="1"/>
    <xf numFmtId="0" fontId="5" fillId="0" borderId="2" xfId="0" applyFont="1" applyBorder="1" applyAlignment="1">
      <alignment horizontal="left" vertical="top" wrapText="1"/>
    </xf>
    <xf numFmtId="0" fontId="5" fillId="0" borderId="0" xfId="0" applyFont="1" applyBorder="1" applyAlignment="1">
      <alignment horizontal="left" vertical="top" wrapText="1"/>
    </xf>
    <xf numFmtId="0" fontId="6" fillId="0" borderId="0" xfId="0" applyFont="1" applyAlignment="1">
      <alignment horizontal="justify" wrapText="1"/>
    </xf>
    <xf numFmtId="0" fontId="6" fillId="0" borderId="0" xfId="0" applyFont="1" applyBorder="1" applyAlignment="1">
      <alignment horizontal="left" vertical="top" wrapText="1"/>
    </xf>
    <xf numFmtId="0" fontId="6" fillId="0" borderId="0" xfId="0" applyFont="1" applyFill="1" applyAlignment="1">
      <alignment horizontal="center"/>
    </xf>
    <xf numFmtId="0" fontId="11" fillId="0" borderId="0" xfId="0" applyFont="1" applyBorder="1" applyAlignment="1">
      <alignment horizontal="left" vertical="justify"/>
    </xf>
    <xf numFmtId="0" fontId="6" fillId="0" borderId="0" xfId="0" applyFont="1" applyBorder="1" applyAlignment="1">
      <alignment wrapText="1"/>
    </xf>
    <xf numFmtId="0" fontId="11" fillId="0" borderId="0" xfId="0" applyFont="1" applyBorder="1" applyAlignment="1">
      <alignment horizontal="left" vertical="top" wrapText="1"/>
    </xf>
    <xf numFmtId="0" fontId="2" fillId="0" borderId="0" xfId="0" applyFont="1"/>
    <xf numFmtId="0" fontId="12" fillId="0" borderId="0" xfId="0" applyFont="1"/>
    <xf numFmtId="0" fontId="2" fillId="0" borderId="0" xfId="0" applyFont="1" applyAlignment="1">
      <alignment horizontal="center"/>
    </xf>
    <xf numFmtId="0" fontId="2" fillId="0" borderId="0" xfId="0" applyFont="1" applyAlignment="1">
      <alignment wrapText="1"/>
    </xf>
    <xf numFmtId="0" fontId="6" fillId="0" borderId="0" xfId="0" applyFont="1" applyFill="1" applyBorder="1" applyAlignment="1">
      <alignment vertical="top" wrapText="1"/>
    </xf>
    <xf numFmtId="0" fontId="6" fillId="0" borderId="0" xfId="0" applyFont="1" applyBorder="1" applyAlignment="1">
      <alignment horizontal="center" vertical="top"/>
    </xf>
    <xf numFmtId="2" fontId="6" fillId="0" borderId="0" xfId="1" applyNumberFormat="1" applyFont="1" applyBorder="1" applyAlignment="1">
      <alignment vertical="top"/>
    </xf>
    <xf numFmtId="0" fontId="5" fillId="0" borderId="2" xfId="0" applyFont="1" applyBorder="1" applyAlignment="1">
      <alignment horizontal="left" vertical="center" wrapText="1"/>
    </xf>
    <xf numFmtId="0" fontId="12" fillId="0" borderId="0" xfId="0" applyFont="1" applyAlignment="1">
      <alignment wrapText="1"/>
    </xf>
    <xf numFmtId="0" fontId="12" fillId="0" borderId="0" xfId="0" applyFont="1" applyAlignment="1">
      <alignment horizontal="left"/>
    </xf>
    <xf numFmtId="0" fontId="2" fillId="0" borderId="0" xfId="0" applyFont="1" applyAlignment="1">
      <alignment horizontal="left"/>
    </xf>
    <xf numFmtId="0" fontId="11" fillId="0" borderId="0" xfId="0" applyFont="1" applyBorder="1" applyAlignment="1">
      <alignment horizontal="left" vertical="center" wrapText="1"/>
    </xf>
    <xf numFmtId="4" fontId="6" fillId="0" borderId="0" xfId="0" applyNumberFormat="1" applyFont="1" applyAlignment="1">
      <alignment vertical="top"/>
    </xf>
    <xf numFmtId="0" fontId="6" fillId="0" borderId="0" xfId="0" applyFont="1" applyAlignment="1">
      <alignment vertical="top" wrapText="1"/>
    </xf>
    <xf numFmtId="0" fontId="6" fillId="0" borderId="0" xfId="0" applyFont="1" applyAlignment="1">
      <alignment horizontal="center" vertical="top"/>
    </xf>
    <xf numFmtId="2" fontId="6" fillId="0" borderId="0" xfId="1" applyNumberFormat="1" applyFont="1" applyFill="1" applyBorder="1" applyAlignment="1">
      <alignment horizontal="right" vertical="top"/>
    </xf>
    <xf numFmtId="165" fontId="6" fillId="0" borderId="0" xfId="2" applyNumberFormat="1" applyFont="1" applyFill="1" applyBorder="1" applyAlignment="1">
      <alignment vertical="top"/>
    </xf>
    <xf numFmtId="0" fontId="6" fillId="0" borderId="0" xfId="0" applyFont="1" applyBorder="1" applyAlignment="1">
      <alignment vertical="top"/>
    </xf>
    <xf numFmtId="2" fontId="6" fillId="0" borderId="0" xfId="0" applyNumberFormat="1" applyFont="1" applyBorder="1" applyAlignment="1">
      <alignment horizontal="right" vertical="top"/>
    </xf>
    <xf numFmtId="2" fontId="6" fillId="0" borderId="0" xfId="0" applyNumberFormat="1" applyFont="1" applyBorder="1" applyAlignment="1">
      <alignment vertical="top"/>
    </xf>
    <xf numFmtId="165" fontId="6" fillId="0" borderId="0" xfId="0" applyNumberFormat="1" applyFont="1" applyBorder="1" applyAlignment="1">
      <alignment vertical="top"/>
    </xf>
    <xf numFmtId="2" fontId="6" fillId="0" borderId="0" xfId="0" applyNumberFormat="1" applyFont="1" applyFill="1" applyBorder="1" applyAlignment="1">
      <alignment horizontal="right" vertical="top"/>
    </xf>
    <xf numFmtId="0" fontId="13" fillId="0" borderId="0" xfId="0" applyFont="1" applyFill="1" applyBorder="1" applyAlignment="1">
      <alignment horizontal="left" vertical="center" wrapText="1"/>
    </xf>
    <xf numFmtId="0" fontId="5" fillId="0" borderId="2" xfId="0" applyFont="1" applyFill="1" applyBorder="1" applyAlignment="1">
      <alignment vertical="top" wrapText="1"/>
    </xf>
    <xf numFmtId="165" fontId="6" fillId="0" borderId="0" xfId="0" applyNumberFormat="1" applyFont="1" applyAlignment="1">
      <alignment vertical="top"/>
    </xf>
    <xf numFmtId="0" fontId="5" fillId="0" borderId="0" xfId="0" applyFont="1" applyFill="1" applyAlignment="1">
      <alignment vertical="top" wrapText="1"/>
    </xf>
    <xf numFmtId="44" fontId="5" fillId="0" borderId="1" xfId="6" applyNumberFormat="1"/>
    <xf numFmtId="44" fontId="6" fillId="0" borderId="0" xfId="3" applyNumberFormat="1" applyAlignment="1">
      <alignment vertical="top"/>
    </xf>
    <xf numFmtId="0" fontId="6" fillId="0" borderId="0" xfId="3" applyBorder="1" applyAlignment="1">
      <alignment horizontal="center" vertical="center" wrapText="1"/>
    </xf>
    <xf numFmtId="0" fontId="5" fillId="0" borderId="0" xfId="6" applyBorder="1"/>
    <xf numFmtId="0" fontId="0" fillId="0" borderId="0" xfId="0" applyFont="1"/>
    <xf numFmtId="44" fontId="2" fillId="0" borderId="0" xfId="0" applyNumberFormat="1" applyFont="1"/>
    <xf numFmtId="0" fontId="0" fillId="0" borderId="0" xfId="0" applyFont="1" applyAlignment="1">
      <alignment horizontal="left" vertical="top"/>
    </xf>
    <xf numFmtId="0" fontId="2" fillId="0" borderId="0" xfId="0" applyFont="1" applyAlignment="1">
      <alignment horizontal="left" vertical="top"/>
    </xf>
    <xf numFmtId="0" fontId="7" fillId="0" borderId="0" xfId="4" applyFill="1"/>
    <xf numFmtId="0" fontId="6" fillId="0" borderId="0" xfId="0" applyFont="1" applyAlignment="1">
      <alignment horizontal="right" vertical="center" wrapText="1"/>
    </xf>
    <xf numFmtId="0" fontId="0" fillId="0" borderId="0" xfId="0" applyAlignment="1">
      <alignment horizontal="right" vertical="center"/>
    </xf>
    <xf numFmtId="0" fontId="6" fillId="0" borderId="0" xfId="0" applyFont="1" applyBorder="1" applyAlignment="1">
      <alignment horizontal="right" vertical="center"/>
    </xf>
    <xf numFmtId="0" fontId="6" fillId="0" borderId="0" xfId="0" applyFont="1" applyBorder="1" applyAlignment="1">
      <alignment horizontal="center" vertical="center"/>
    </xf>
    <xf numFmtId="0" fontId="6" fillId="0" borderId="0" xfId="0" applyFont="1" applyBorder="1" applyAlignment="1">
      <alignment vertical="center" wrapText="1"/>
    </xf>
    <xf numFmtId="0" fontId="5" fillId="0" borderId="2" xfId="0" applyFont="1" applyFill="1" applyBorder="1" applyAlignment="1">
      <alignment horizontal="left" vertical="top" wrapText="1"/>
    </xf>
    <xf numFmtId="0" fontId="2" fillId="0" borderId="0" xfId="0" applyFont="1" applyFill="1"/>
    <xf numFmtId="0" fontId="0" fillId="0" borderId="1" xfId="0" applyBorder="1"/>
    <xf numFmtId="0" fontId="2" fillId="0" borderId="0" xfId="13" applyFont="1" applyFill="1" applyBorder="1" applyAlignment="1">
      <alignment horizontal="left" vertical="top" wrapText="1"/>
    </xf>
    <xf numFmtId="0" fontId="16" fillId="0" borderId="0" xfId="13" applyFont="1" applyFill="1" applyBorder="1" applyAlignment="1">
      <alignment horizontal="left" vertical="top" wrapText="1"/>
    </xf>
    <xf numFmtId="0" fontId="2" fillId="0" borderId="0" xfId="13" applyFont="1" applyFill="1" applyBorder="1" applyAlignment="1">
      <alignment horizontal="left" vertical="center" wrapText="1"/>
    </xf>
    <xf numFmtId="167" fontId="5" fillId="0" borderId="1" xfId="6" applyNumberFormat="1"/>
    <xf numFmtId="0" fontId="6" fillId="0" borderId="0" xfId="11"/>
    <xf numFmtId="0" fontId="18" fillId="2" borderId="0" xfId="15" applyFont="1" applyFill="1" applyAlignment="1">
      <alignment horizontal="left" vertical="top" wrapText="1"/>
    </xf>
    <xf numFmtId="165" fontId="18" fillId="2" borderId="0" xfId="15" applyNumberFormat="1" applyFont="1" applyFill="1" applyAlignment="1">
      <alignment vertical="top" wrapText="1"/>
    </xf>
    <xf numFmtId="0" fontId="3" fillId="0" borderId="0" xfId="15" applyFont="1" applyAlignment="1">
      <alignment horizontal="left" vertical="top" wrapText="1"/>
    </xf>
    <xf numFmtId="44" fontId="3" fillId="0" borderId="0" xfId="8" applyNumberFormat="1" applyFont="1" applyAlignment="1">
      <alignment horizontal="right" vertical="top"/>
    </xf>
    <xf numFmtId="165" fontId="3" fillId="0" borderId="0" xfId="15" applyNumberFormat="1" applyFont="1" applyAlignment="1">
      <alignment vertical="top" wrapText="1"/>
    </xf>
    <xf numFmtId="0" fontId="3" fillId="0" borderId="3" xfId="15" applyFont="1" applyBorder="1" applyAlignment="1">
      <alignment horizontal="left" vertical="top"/>
    </xf>
    <xf numFmtId="0" fontId="3" fillId="0" borderId="0" xfId="15" applyFont="1" applyAlignment="1">
      <alignment horizontal="left" vertical="top"/>
    </xf>
    <xf numFmtId="0" fontId="3" fillId="0" borderId="0" xfId="11" applyFont="1"/>
    <xf numFmtId="0" fontId="3" fillId="0" borderId="0" xfId="11" applyFont="1" applyAlignment="1">
      <alignment horizontal="left"/>
    </xf>
    <xf numFmtId="0" fontId="6" fillId="0" borderId="0" xfId="11" applyAlignment="1">
      <alignment horizontal="left"/>
    </xf>
    <xf numFmtId="0" fontId="6" fillId="0" borderId="0" xfId="11" applyFont="1" applyBorder="1"/>
    <xf numFmtId="0" fontId="6" fillId="0" borderId="0" xfId="4" applyFont="1" applyFill="1"/>
    <xf numFmtId="0" fontId="5" fillId="0" borderId="1" xfId="6" applyBorder="1"/>
    <xf numFmtId="0" fontId="6" fillId="0" borderId="1" xfId="3" applyBorder="1">
      <alignment horizontal="left" vertical="top"/>
    </xf>
    <xf numFmtId="0" fontId="5" fillId="0" borderId="1" xfId="5" applyBorder="1"/>
    <xf numFmtId="44" fontId="6" fillId="0" borderId="0" xfId="3" applyNumberFormat="1" applyAlignment="1">
      <alignment horizontal="right" vertical="top"/>
    </xf>
    <xf numFmtId="0" fontId="6" fillId="0" borderId="0" xfId="3" applyAlignment="1">
      <alignment horizontal="right" vertical="top"/>
    </xf>
    <xf numFmtId="44" fontId="6" fillId="0" borderId="0" xfId="3" applyNumberFormat="1" applyAlignment="1">
      <alignment horizontal="right"/>
    </xf>
    <xf numFmtId="0" fontId="0" fillId="0" borderId="3" xfId="0" applyBorder="1" applyAlignment="1">
      <alignment wrapText="1"/>
    </xf>
    <xf numFmtId="0" fontId="0" fillId="0" borderId="0" xfId="0" applyAlignment="1">
      <alignment wrapText="1"/>
    </xf>
    <xf numFmtId="0" fontId="6" fillId="0" borderId="0" xfId="3" applyAlignment="1">
      <alignment horizontal="left" vertical="top" wrapText="1"/>
    </xf>
    <xf numFmtId="0" fontId="6" fillId="0" borderId="3" xfId="3" applyBorder="1" applyAlignment="1">
      <alignment horizontal="left" vertical="top" wrapText="1"/>
    </xf>
    <xf numFmtId="0" fontId="0" fillId="0" borderId="3" xfId="0" applyFont="1" applyBorder="1" applyAlignment="1">
      <alignment wrapText="1"/>
    </xf>
    <xf numFmtId="0" fontId="6" fillId="0" borderId="3" xfId="3" applyFont="1" applyBorder="1" applyAlignment="1">
      <alignment horizontal="left" vertical="top" wrapText="1"/>
    </xf>
    <xf numFmtId="0" fontId="24" fillId="0" borderId="0" xfId="5" applyFont="1" applyAlignment="1">
      <alignment wrapText="1"/>
    </xf>
    <xf numFmtId="0" fontId="0" fillId="0" borderId="0" xfId="0" applyBorder="1" applyAlignment="1">
      <alignment wrapText="1"/>
    </xf>
    <xf numFmtId="0" fontId="6" fillId="0" borderId="0" xfId="3" applyBorder="1" applyAlignment="1">
      <alignment horizontal="left" vertical="top" wrapText="1"/>
    </xf>
    <xf numFmtId="0" fontId="5" fillId="0" borderId="0" xfId="5" applyBorder="1"/>
    <xf numFmtId="0" fontId="2" fillId="0" borderId="0" xfId="0" applyFont="1" applyAlignment="1">
      <alignment horizontal="justify" vertical="center"/>
    </xf>
    <xf numFmtId="0" fontId="5" fillId="0" borderId="0" xfId="11" applyFont="1" applyAlignment="1">
      <alignment horizontal="left" vertical="top"/>
    </xf>
    <xf numFmtId="0" fontId="5" fillId="0" borderId="0" xfId="11" applyFont="1" applyAlignment="1">
      <alignment horizontal="left" vertical="center" wrapText="1"/>
    </xf>
    <xf numFmtId="0" fontId="6" fillId="0" borderId="0" xfId="11" applyFont="1" applyAlignment="1">
      <alignment horizontal="left" vertical="center" wrapText="1"/>
    </xf>
    <xf numFmtId="0" fontId="6" fillId="0" borderId="0" xfId="11" applyFont="1" applyAlignment="1">
      <alignment horizontal="right" vertical="center" wrapText="1"/>
    </xf>
    <xf numFmtId="0" fontId="6" fillId="0" borderId="0" xfId="11" applyFont="1" applyAlignment="1">
      <alignment horizontal="left" vertical="top"/>
    </xf>
    <xf numFmtId="2" fontId="6" fillId="0" borderId="0" xfId="12" applyNumberFormat="1" applyFont="1" applyAlignment="1">
      <alignment horizontal="right" vertical="center" wrapText="1"/>
    </xf>
    <xf numFmtId="0" fontId="5" fillId="0" borderId="0" xfId="11" applyFont="1" applyAlignment="1">
      <alignment horizontal="left" wrapText="1"/>
    </xf>
    <xf numFmtId="0" fontId="6" fillId="0" borderId="0" xfId="11" applyFont="1"/>
    <xf numFmtId="0" fontId="6" fillId="0" borderId="0" xfId="11" applyFont="1" applyAlignment="1">
      <alignment horizontal="left" vertical="top" wrapText="1"/>
    </xf>
    <xf numFmtId="0" fontId="6" fillId="0" borderId="0" xfId="11" applyFont="1" applyBorder="1" applyAlignment="1">
      <alignment horizontal="left" vertical="center" wrapText="1"/>
    </xf>
    <xf numFmtId="0" fontId="5" fillId="0" borderId="0" xfId="11" applyFont="1" applyAlignment="1" applyProtection="1">
      <alignment vertical="top" wrapText="1"/>
      <protection locked="0"/>
    </xf>
    <xf numFmtId="0" fontId="5" fillId="0" borderId="0" xfId="11" applyFont="1" applyAlignment="1">
      <alignment horizontal="right" vertical="center" wrapText="1"/>
    </xf>
    <xf numFmtId="0" fontId="25" fillId="0" borderId="0" xfId="11" applyFont="1" applyAlignment="1">
      <alignment horizontal="left" vertical="top"/>
    </xf>
    <xf numFmtId="0" fontId="25" fillId="0" borderId="0" xfId="11" applyFont="1" applyAlignment="1">
      <alignment horizontal="left" vertical="center" wrapText="1"/>
    </xf>
    <xf numFmtId="2" fontId="25" fillId="0" borderId="0" xfId="12" applyNumberFormat="1" applyFont="1" applyAlignment="1">
      <alignment horizontal="right" vertical="center" wrapText="1"/>
    </xf>
    <xf numFmtId="0" fontId="25" fillId="0" borderId="0" xfId="11" applyFont="1" applyAlignment="1">
      <alignment horizontal="right" vertical="center" wrapText="1"/>
    </xf>
    <xf numFmtId="0" fontId="26" fillId="0" borderId="0" xfId="11" applyFont="1" applyAlignment="1">
      <alignment horizontal="left" vertical="top"/>
    </xf>
    <xf numFmtId="0" fontId="26" fillId="0" borderId="0" xfId="11" applyFont="1" applyAlignment="1">
      <alignment horizontal="right" vertical="center" wrapText="1"/>
    </xf>
    <xf numFmtId="0" fontId="21" fillId="0" borderId="0" xfId="11" applyFont="1" applyAlignment="1">
      <alignment horizontal="right"/>
    </xf>
    <xf numFmtId="0" fontId="26" fillId="0" borderId="0" xfId="11" applyFont="1" applyAlignment="1">
      <alignment horizontal="left" vertical="center" wrapText="1"/>
    </xf>
    <xf numFmtId="0" fontId="27" fillId="0" borderId="0" xfId="11" applyFont="1" applyAlignment="1">
      <alignment horizontal="left" vertical="top"/>
    </xf>
    <xf numFmtId="0" fontId="27" fillId="0" borderId="0" xfId="11" applyFont="1" applyAlignment="1">
      <alignment horizontal="left" vertical="center" wrapText="1"/>
    </xf>
    <xf numFmtId="0" fontId="27" fillId="0" borderId="0" xfId="11" applyFont="1" applyAlignment="1">
      <alignment horizontal="right" vertical="center" wrapText="1"/>
    </xf>
    <xf numFmtId="0" fontId="5" fillId="0" borderId="0" xfId="6" applyFont="1" applyBorder="1"/>
    <xf numFmtId="44" fontId="6" fillId="0" borderId="0" xfId="3" applyNumberFormat="1">
      <alignment horizontal="left" vertical="top"/>
    </xf>
    <xf numFmtId="0" fontId="14" fillId="0" borderId="0" xfId="0" applyFont="1" applyFill="1" applyAlignment="1">
      <alignment horizontal="left" vertical="top" wrapText="1"/>
    </xf>
    <xf numFmtId="0" fontId="22" fillId="2" borderId="0" xfId="11" applyFont="1" applyFill="1" applyAlignment="1">
      <alignment horizontal="left" vertical="center" wrapText="1"/>
    </xf>
    <xf numFmtId="0" fontId="23" fillId="2" borderId="0" xfId="11" applyFont="1" applyFill="1" applyAlignment="1">
      <alignment horizontal="left" vertical="center" wrapText="1"/>
    </xf>
    <xf numFmtId="0" fontId="23" fillId="2" borderId="0" xfId="11" applyFont="1" applyFill="1" applyAlignment="1">
      <alignment horizontal="right" vertical="center" wrapText="1"/>
    </xf>
    <xf numFmtId="0" fontId="7" fillId="2" borderId="0" xfId="11" applyFont="1" applyFill="1" applyAlignment="1">
      <alignment horizontal="left" vertical="top"/>
    </xf>
    <xf numFmtId="0" fontId="7" fillId="2" borderId="0" xfId="11" applyFont="1" applyFill="1" applyAlignment="1">
      <alignment horizontal="left" vertical="center"/>
    </xf>
    <xf numFmtId="0" fontId="29" fillId="0" borderId="0" xfId="11" applyFont="1" applyAlignment="1">
      <alignment horizontal="left" vertical="top" wrapText="1"/>
    </xf>
    <xf numFmtId="0" fontId="30" fillId="0" borderId="0" xfId="11" applyFont="1" applyAlignment="1">
      <alignment horizontal="left" vertical="top" wrapText="1"/>
    </xf>
    <xf numFmtId="49" fontId="6" fillId="0" borderId="0" xfId="11" applyNumberFormat="1" applyFont="1" applyAlignment="1">
      <alignment horizontal="left" vertical="top" wrapText="1"/>
    </xf>
    <xf numFmtId="49" fontId="5" fillId="0" borderId="0" xfId="11" applyNumberFormat="1" applyFont="1" applyAlignment="1">
      <alignment horizontal="left" vertical="top" wrapText="1"/>
    </xf>
    <xf numFmtId="0" fontId="8" fillId="0" borderId="0" xfId="11" applyFont="1" applyAlignment="1">
      <alignment horizontal="left" vertical="top" wrapText="1"/>
    </xf>
    <xf numFmtId="0" fontId="31" fillId="0" borderId="0" xfId="11" applyFont="1" applyAlignment="1">
      <alignment horizontal="left" vertical="top" wrapText="1"/>
    </xf>
    <xf numFmtId="0" fontId="5" fillId="0" borderId="0" xfId="11" applyFont="1" applyAlignment="1">
      <alignment horizontal="left" vertical="top" wrapText="1"/>
    </xf>
    <xf numFmtId="49" fontId="5" fillId="0" borderId="0" xfId="11" applyNumberFormat="1" applyFont="1" applyAlignment="1">
      <alignment horizontal="right" vertical="top" wrapText="1"/>
    </xf>
    <xf numFmtId="49" fontId="5" fillId="0" borderId="0" xfId="11" applyNumberFormat="1" applyFont="1" applyAlignment="1">
      <alignment horizontal="center" vertical="top" wrapText="1"/>
    </xf>
    <xf numFmtId="49" fontId="30" fillId="0" borderId="0" xfId="11" applyNumberFormat="1" applyFont="1" applyAlignment="1">
      <alignment horizontal="left" vertical="top" wrapText="1"/>
    </xf>
    <xf numFmtId="2" fontId="6" fillId="0" borderId="0" xfId="1" applyNumberFormat="1" applyFont="1" applyAlignment="1">
      <alignment vertical="top"/>
    </xf>
    <xf numFmtId="0" fontId="6" fillId="0" borderId="0" xfId="13" applyFont="1" applyFill="1" applyBorder="1" applyAlignment="1">
      <alignment horizontal="left" vertical="top" wrapText="1"/>
    </xf>
    <xf numFmtId="0" fontId="5" fillId="0" borderId="0" xfId="0" applyFont="1" applyBorder="1" applyAlignment="1">
      <alignment horizontal="left" vertical="center" wrapText="1"/>
    </xf>
    <xf numFmtId="0" fontId="5" fillId="0" borderId="1" xfId="6" applyFont="1" applyBorder="1"/>
    <xf numFmtId="44" fontId="5" fillId="0" borderId="1" xfId="6" applyNumberFormat="1" applyFont="1" applyBorder="1"/>
    <xf numFmtId="0" fontId="3" fillId="0" borderId="0" xfId="11" applyFont="1" applyBorder="1"/>
    <xf numFmtId="0" fontId="6" fillId="0" borderId="0" xfId="0" applyFont="1" applyAlignment="1">
      <alignment horizontal="right"/>
    </xf>
    <xf numFmtId="0" fontId="13" fillId="0" borderId="0" xfId="0" applyFont="1" applyAlignment="1">
      <alignment horizontal="left" vertical="top" wrapText="1"/>
    </xf>
    <xf numFmtId="2" fontId="6" fillId="0" borderId="0" xfId="0" applyNumberFormat="1" applyFont="1"/>
    <xf numFmtId="0" fontId="6" fillId="0" borderId="0" xfId="0" applyFont="1" applyAlignment="1">
      <alignment horizontal="right" vertical="top" wrapText="1"/>
    </xf>
    <xf numFmtId="0" fontId="12" fillId="0" borderId="0" xfId="13" applyFont="1" applyFill="1" applyBorder="1" applyAlignment="1">
      <alignment horizontal="left" vertical="top" wrapText="1"/>
    </xf>
    <xf numFmtId="0" fontId="6" fillId="0" borderId="0" xfId="0" applyFont="1" applyAlignment="1">
      <alignment horizontal="right" wrapText="1"/>
    </xf>
    <xf numFmtId="2" fontId="6" fillId="0" borderId="0" xfId="0" applyNumberFormat="1" applyFont="1" applyAlignment="1">
      <alignment horizontal="right"/>
    </xf>
    <xf numFmtId="44" fontId="6" fillId="0" borderId="0" xfId="8" applyNumberFormat="1" applyFont="1" applyAlignment="1">
      <alignment horizontal="center"/>
    </xf>
    <xf numFmtId="0" fontId="13" fillId="0" borderId="0" xfId="0" applyFont="1" applyAlignment="1">
      <alignment horizontal="left" vertical="center" wrapText="1"/>
    </xf>
    <xf numFmtId="0" fontId="2" fillId="0" borderId="0" xfId="0" applyFont="1" applyBorder="1"/>
    <xf numFmtId="2" fontId="6" fillId="0" borderId="0" xfId="0" applyNumberFormat="1" applyFont="1" applyAlignment="1">
      <alignment horizontal="right" vertical="top"/>
    </xf>
    <xf numFmtId="43" fontId="6" fillId="0" borderId="0" xfId="1" applyFont="1" applyFill="1" applyAlignment="1">
      <alignment vertical="top"/>
    </xf>
    <xf numFmtId="2" fontId="18" fillId="2" borderId="0" xfId="16" applyNumberFormat="1" applyFont="1" applyFill="1" applyAlignment="1">
      <alignment vertical="top" wrapText="1"/>
    </xf>
    <xf numFmtId="2" fontId="3" fillId="0" borderId="0" xfId="16" applyNumberFormat="1" applyFont="1" applyAlignment="1">
      <alignment vertical="top" wrapText="1"/>
    </xf>
    <xf numFmtId="44" fontId="6" fillId="0" borderId="3" xfId="8" applyNumberFormat="1" applyFont="1" applyFill="1" applyBorder="1" applyAlignment="1">
      <alignment horizontal="right" vertical="top"/>
    </xf>
    <xf numFmtId="0" fontId="19" fillId="0" borderId="0" xfId="11" applyFont="1" applyBorder="1"/>
    <xf numFmtId="0" fontId="10" fillId="0" borderId="0" xfId="11" applyFont="1" applyBorder="1"/>
    <xf numFmtId="44" fontId="5" fillId="0" borderId="0" xfId="11" applyNumberFormat="1" applyFont="1" applyBorder="1"/>
    <xf numFmtId="0" fontId="2" fillId="0" borderId="0" xfId="0" applyFont="1" applyAlignment="1">
      <alignment horizontal="left" wrapText="1"/>
    </xf>
    <xf numFmtId="44" fontId="6" fillId="0" borderId="0" xfId="3" quotePrefix="1" applyNumberFormat="1" applyAlignment="1">
      <alignment horizontal="right" vertical="top"/>
    </xf>
    <xf numFmtId="0" fontId="35" fillId="0" borderId="0" xfId="11" applyFont="1"/>
    <xf numFmtId="0" fontId="3" fillId="0" borderId="0" xfId="11" applyFont="1" applyAlignment="1">
      <alignment horizontal="left" vertical="top"/>
    </xf>
    <xf numFmtId="0" fontId="3" fillId="0" borderId="0" xfId="11" applyFont="1" applyAlignment="1">
      <alignment horizontal="left" vertical="center" wrapText="1"/>
    </xf>
    <xf numFmtId="2" fontId="3" fillId="0" borderId="0" xfId="12" applyNumberFormat="1" applyFont="1" applyAlignment="1">
      <alignment horizontal="right" vertical="center" wrapText="1"/>
    </xf>
    <xf numFmtId="0" fontId="36" fillId="0" borderId="0" xfId="11" applyFont="1" applyAlignment="1">
      <alignment vertical="top" wrapText="1"/>
    </xf>
    <xf numFmtId="0" fontId="3" fillId="0" borderId="0" xfId="11" applyFont="1" applyAlignment="1" applyProtection="1">
      <alignment horizontal="left" vertical="top" wrapText="1"/>
      <protection locked="0"/>
    </xf>
    <xf numFmtId="0" fontId="36" fillId="0" borderId="0" xfId="13" applyFont="1" applyFill="1" applyAlignment="1">
      <alignment horizontal="right" vertical="center" wrapText="1"/>
    </xf>
    <xf numFmtId="0" fontId="3" fillId="0" borderId="0" xfId="11" applyFont="1" applyAlignment="1">
      <alignment horizontal="right" vertical="center" wrapText="1"/>
    </xf>
    <xf numFmtId="0" fontId="39" fillId="0" borderId="0" xfId="11" applyFont="1" applyAlignment="1">
      <alignment horizontal="left" vertical="top" wrapText="1"/>
    </xf>
    <xf numFmtId="0" fontId="3" fillId="0" borderId="1" xfId="11" applyFont="1" applyBorder="1" applyAlignment="1">
      <alignment horizontal="left" vertical="top"/>
    </xf>
    <xf numFmtId="0" fontId="4" fillId="0" borderId="1" xfId="11" applyFont="1" applyBorder="1" applyAlignment="1">
      <alignment horizontal="left" vertical="center"/>
    </xf>
    <xf numFmtId="0" fontId="3" fillId="0" borderId="1" xfId="11" applyFont="1" applyBorder="1" applyAlignment="1">
      <alignment horizontal="left" vertical="center" wrapText="1"/>
    </xf>
    <xf numFmtId="2" fontId="3" fillId="0" borderId="1" xfId="12" applyNumberFormat="1" applyFont="1" applyBorder="1" applyAlignment="1">
      <alignment horizontal="right" vertical="center" wrapText="1"/>
    </xf>
    <xf numFmtId="0" fontId="3" fillId="0" borderId="0" xfId="11" applyFont="1" applyAlignment="1">
      <alignment vertical="top"/>
    </xf>
    <xf numFmtId="0" fontId="37" fillId="0" borderId="0" xfId="11" applyFont="1" applyAlignment="1">
      <alignment vertical="top" wrapText="1"/>
    </xf>
    <xf numFmtId="0" fontId="38" fillId="0" borderId="0" xfId="0" applyFont="1" applyAlignment="1">
      <alignment vertical="top" wrapText="1"/>
    </xf>
    <xf numFmtId="0" fontId="4" fillId="0" borderId="0" xfId="11" applyFont="1" applyFill="1" applyBorder="1" applyAlignment="1">
      <alignment horizontal="justify" vertical="top" wrapText="1"/>
    </xf>
    <xf numFmtId="0" fontId="3" fillId="0" borderId="0" xfId="11" applyFont="1" applyFill="1" applyBorder="1" applyAlignment="1">
      <alignment horizontal="center"/>
    </xf>
    <xf numFmtId="4" fontId="3" fillId="0" borderId="0" xfId="11" applyNumberFormat="1" applyFont="1" applyFill="1" applyBorder="1" applyAlignment="1">
      <alignment horizontal="center"/>
    </xf>
    <xf numFmtId="4" fontId="3" fillId="0" borderId="0" xfId="11" applyNumberFormat="1" applyFont="1" applyFill="1" applyBorder="1" applyAlignment="1">
      <alignment horizontal="right"/>
    </xf>
    <xf numFmtId="0" fontId="3" fillId="0" borderId="0" xfId="11" applyFont="1" applyFill="1" applyBorder="1" applyAlignment="1">
      <alignment horizontal="justify" vertical="top" wrapText="1"/>
    </xf>
    <xf numFmtId="2" fontId="4" fillId="0" borderId="0" xfId="11" applyNumberFormat="1" applyFont="1" applyFill="1" applyBorder="1" applyAlignment="1">
      <alignment horizontal="center" wrapText="1"/>
    </xf>
    <xf numFmtId="4" fontId="4" fillId="0" borderId="0" xfId="23" applyNumberFormat="1" applyFont="1" applyFill="1" applyBorder="1" applyAlignment="1">
      <alignment horizontal="center" wrapText="1"/>
    </xf>
    <xf numFmtId="4" fontId="4" fillId="0" borderId="0" xfId="11" applyNumberFormat="1" applyFont="1" applyFill="1" applyBorder="1" applyAlignment="1" applyProtection="1">
      <alignment horizontal="right" wrapText="1"/>
      <protection locked="0"/>
    </xf>
    <xf numFmtId="4" fontId="3" fillId="0" borderId="0" xfId="11" applyNumberFormat="1" applyFont="1" applyBorder="1" applyAlignment="1">
      <alignment horizontal="right"/>
    </xf>
    <xf numFmtId="0" fontId="13" fillId="0" borderId="0" xfId="0" applyFont="1" applyAlignment="1">
      <alignment horizontal="right" vertical="top"/>
    </xf>
    <xf numFmtId="0" fontId="6" fillId="0" borderId="0" xfId="25" applyFont="1" applyFill="1" applyAlignment="1">
      <alignment vertical="top"/>
    </xf>
    <xf numFmtId="0" fontId="6" fillId="0" borderId="0" xfId="25" applyAlignment="1">
      <alignment vertical="top"/>
    </xf>
    <xf numFmtId="0" fontId="6" fillId="0" borderId="0" xfId="25" applyFont="1" applyFill="1"/>
    <xf numFmtId="0" fontId="6" fillId="0" borderId="0" xfId="25"/>
    <xf numFmtId="0" fontId="22" fillId="2" borderId="0" xfId="25" applyFont="1" applyFill="1" applyAlignment="1">
      <alignment horizontal="left" vertical="top"/>
    </xf>
    <xf numFmtId="0" fontId="22" fillId="2" borderId="0" xfId="25" applyFont="1" applyFill="1" applyAlignment="1">
      <alignment horizontal="left" vertical="center" wrapText="1"/>
    </xf>
    <xf numFmtId="0" fontId="22" fillId="2" borderId="0" xfId="25" applyFont="1" applyFill="1" applyAlignment="1">
      <alignment horizontal="right" vertical="center" wrapText="1"/>
    </xf>
    <xf numFmtId="0" fontId="23" fillId="2" borderId="0" xfId="25" applyFont="1" applyFill="1" applyAlignment="1">
      <alignment vertical="top"/>
    </xf>
    <xf numFmtId="0" fontId="6" fillId="0" borderId="0" xfId="25" applyFont="1" applyFill="1" applyAlignment="1">
      <alignment vertical="top" wrapText="1"/>
    </xf>
    <xf numFmtId="0" fontId="6" fillId="0" borderId="0" xfId="25" applyFont="1" applyFill="1" applyAlignment="1">
      <alignment horizontal="left" vertical="center" wrapText="1"/>
    </xf>
    <xf numFmtId="0" fontId="6" fillId="0" borderId="0" xfId="25" applyFont="1" applyFill="1" applyAlignment="1">
      <alignment horizontal="right" vertical="center" wrapText="1"/>
    </xf>
    <xf numFmtId="0" fontId="6" fillId="0" borderId="0" xfId="25" applyFont="1" applyAlignment="1">
      <alignment horizontal="left" vertical="center" wrapText="1"/>
    </xf>
    <xf numFmtId="0" fontId="6" fillId="0" borderId="0" xfId="25" applyFont="1" applyFill="1" applyAlignment="1">
      <alignment horizontal="center" vertical="top"/>
    </xf>
    <xf numFmtId="164" fontId="6" fillId="0" borderId="0" xfId="27" applyFont="1" applyFill="1" applyAlignment="1">
      <alignment vertical="top"/>
    </xf>
    <xf numFmtId="0" fontId="6" fillId="0" borderId="0" xfId="25" applyFont="1" applyFill="1" applyAlignment="1">
      <alignment horizontal="left" vertical="top" wrapText="1"/>
    </xf>
    <xf numFmtId="0" fontId="6" fillId="0" borderId="0" xfId="25" applyFont="1" applyAlignment="1">
      <alignment horizontal="left" vertical="top"/>
    </xf>
    <xf numFmtId="0" fontId="6" fillId="0" borderId="0" xfId="25" applyFont="1" applyAlignment="1">
      <alignment horizontal="right" vertical="center" wrapText="1"/>
    </xf>
    <xf numFmtId="2" fontId="6" fillId="0" borderId="0" xfId="25" applyNumberFormat="1" applyFont="1" applyAlignment="1">
      <alignment horizontal="right" vertical="center" wrapText="1"/>
    </xf>
    <xf numFmtId="2" fontId="15" fillId="0" borderId="0" xfId="27" applyNumberFormat="1" applyFont="1" applyAlignment="1">
      <alignment horizontal="right" vertical="center" wrapText="1"/>
    </xf>
    <xf numFmtId="0" fontId="6" fillId="0" borderId="0" xfId="25" applyFont="1" applyFill="1" applyAlignment="1">
      <alignment horizontal="right" vertical="top"/>
    </xf>
    <xf numFmtId="0" fontId="6" fillId="0" borderId="0" xfId="25" applyFont="1"/>
    <xf numFmtId="0" fontId="6" fillId="0" borderId="0" xfId="25" applyFont="1" applyAlignment="1">
      <alignment vertical="top"/>
    </xf>
    <xf numFmtId="0" fontId="6" fillId="0" borderId="0" xfId="25" applyFont="1" applyAlignment="1">
      <alignment vertical="top" wrapText="1"/>
    </xf>
    <xf numFmtId="0" fontId="6" fillId="0" borderId="1" xfId="25" applyFont="1" applyFill="1" applyBorder="1" applyAlignment="1">
      <alignment vertical="top" wrapText="1"/>
    </xf>
    <xf numFmtId="0" fontId="5" fillId="0" borderId="1" xfId="25" applyFont="1" applyBorder="1" applyAlignment="1">
      <alignment horizontal="left" vertical="center" wrapText="1"/>
    </xf>
    <xf numFmtId="0" fontId="5" fillId="0" borderId="1" xfId="25" applyFont="1" applyBorder="1" applyAlignment="1">
      <alignment horizontal="right" vertical="center" wrapText="1"/>
    </xf>
    <xf numFmtId="0" fontId="6" fillId="0" borderId="1" xfId="25" applyFont="1" applyFill="1" applyBorder="1" applyAlignment="1">
      <alignment horizontal="center" vertical="top"/>
    </xf>
    <xf numFmtId="164" fontId="6" fillId="0" borderId="1" xfId="27" applyFont="1" applyFill="1" applyBorder="1" applyAlignment="1">
      <alignment vertical="top"/>
    </xf>
    <xf numFmtId="0" fontId="6" fillId="0" borderId="0" xfId="25" applyAlignment="1">
      <alignment vertical="top" wrapText="1"/>
    </xf>
    <xf numFmtId="0" fontId="21" fillId="0" borderId="0" xfId="25" applyFont="1" applyAlignment="1" applyProtection="1">
      <alignment horizontal="justify" vertical="top" wrapText="1"/>
      <protection hidden="1"/>
    </xf>
    <xf numFmtId="0" fontId="6" fillId="0" borderId="0" xfId="25" applyAlignment="1">
      <alignment horizontal="left" vertical="center" wrapText="1"/>
    </xf>
    <xf numFmtId="0" fontId="6" fillId="0" borderId="0" xfId="25" applyFont="1" applyAlignment="1">
      <alignment horizontal="left" vertical="top" wrapText="1"/>
    </xf>
    <xf numFmtId="0" fontId="6" fillId="0" borderId="0" xfId="25" applyFont="1" applyFill="1" applyAlignment="1">
      <alignment horizontal="left" wrapText="1"/>
    </xf>
    <xf numFmtId="0" fontId="5" fillId="0" borderId="0" xfId="25" applyFont="1" applyFill="1" applyAlignment="1">
      <alignment vertical="top"/>
    </xf>
    <xf numFmtId="0" fontId="5" fillId="0" borderId="0" xfId="0" applyFont="1" applyFill="1" applyBorder="1" applyAlignment="1">
      <alignment horizontal="left" vertical="justify"/>
    </xf>
    <xf numFmtId="43" fontId="6" fillId="0" borderId="0" xfId="1" applyFont="1" applyFill="1" applyBorder="1" applyAlignment="1">
      <alignment horizontal="right"/>
    </xf>
    <xf numFmtId="0" fontId="6" fillId="0" borderId="0" xfId="0" applyNumberFormat="1" applyFont="1" applyFill="1" applyBorder="1" applyAlignment="1"/>
    <xf numFmtId="0" fontId="6" fillId="0" borderId="0" xfId="0" applyFont="1" applyFill="1" applyAlignment="1">
      <alignment horizontal="left" wrapText="1"/>
    </xf>
    <xf numFmtId="166" fontId="6" fillId="0" borderId="0" xfId="0" applyNumberFormat="1" applyFont="1" applyFill="1" applyBorder="1" applyAlignment="1">
      <alignment horizontal="right"/>
    </xf>
    <xf numFmtId="0" fontId="6" fillId="0" borderId="0" xfId="0" applyFont="1" applyFill="1" applyBorder="1" applyAlignment="1">
      <alignment horizontal="center"/>
    </xf>
    <xf numFmtId="2" fontId="6" fillId="0" borderId="0" xfId="0" applyNumberFormat="1" applyFont="1" applyFill="1" applyBorder="1" applyAlignment="1"/>
    <xf numFmtId="0" fontId="0" fillId="0" borderId="0" xfId="0" applyAlignment="1"/>
    <xf numFmtId="165" fontId="6" fillId="0" borderId="0" xfId="10" applyFont="1" applyFill="1" applyBorder="1" applyAlignment="1"/>
    <xf numFmtId="0" fontId="6" fillId="0" borderId="0" xfId="0" applyFont="1" applyFill="1" applyBorder="1" applyAlignment="1">
      <alignment horizontal="left" wrapText="1"/>
    </xf>
    <xf numFmtId="0" fontId="6" fillId="0" borderId="0" xfId="0" applyFont="1" applyBorder="1" applyAlignment="1">
      <alignment horizontal="left" wrapText="1"/>
    </xf>
    <xf numFmtId="44" fontId="6" fillId="0" borderId="0" xfId="8" applyNumberFormat="1" applyFont="1" applyFill="1" applyAlignment="1">
      <alignment horizontal="right"/>
    </xf>
    <xf numFmtId="0" fontId="6" fillId="0" borderId="0" xfId="0" applyFont="1" applyBorder="1" applyAlignment="1">
      <alignment horizontal="left" vertical="center"/>
    </xf>
    <xf numFmtId="0" fontId="3" fillId="0" borderId="0" xfId="15" applyFont="1" applyBorder="1" applyAlignment="1">
      <alignment horizontal="left" vertical="top"/>
    </xf>
    <xf numFmtId="44" fontId="3" fillId="0" borderId="0" xfId="8" applyNumberFormat="1" applyFont="1" applyBorder="1" applyAlignment="1">
      <alignment horizontal="right" vertical="top"/>
    </xf>
    <xf numFmtId="0" fontId="3" fillId="0" borderId="0" xfId="0" applyFont="1" applyAlignment="1">
      <alignment horizontal="left" vertical="top" wrapText="1"/>
    </xf>
    <xf numFmtId="44" fontId="3" fillId="0" borderId="0" xfId="0" applyNumberFormat="1" applyFont="1" applyAlignment="1">
      <alignment horizontal="right" vertical="top"/>
    </xf>
    <xf numFmtId="0" fontId="6" fillId="0" borderId="0" xfId="0" applyFont="1"/>
    <xf numFmtId="44" fontId="6" fillId="0" borderId="0" xfId="0" applyNumberFormat="1" applyFont="1" applyAlignment="1">
      <alignment horizontal="right" vertical="top"/>
    </xf>
    <xf numFmtId="0" fontId="3" fillId="0" borderId="0" xfId="11" applyFont="1" applyBorder="1" applyAlignment="1">
      <alignment vertical="top"/>
    </xf>
    <xf numFmtId="0" fontId="5" fillId="0" borderId="5" xfId="0" applyFont="1" applyBorder="1" applyAlignment="1">
      <alignment horizontal="left" vertical="top" wrapText="1"/>
    </xf>
    <xf numFmtId="0" fontId="2" fillId="0" borderId="0" xfId="0" applyFont="1" applyBorder="1" applyAlignment="1">
      <alignment horizontal="left"/>
    </xf>
    <xf numFmtId="0" fontId="2" fillId="0" borderId="0" xfId="0" applyFont="1" applyBorder="1" applyAlignment="1">
      <alignment horizontal="right"/>
    </xf>
    <xf numFmtId="2" fontId="2" fillId="0" borderId="0" xfId="0" applyNumberFormat="1" applyFont="1" applyBorder="1" applyAlignment="1">
      <alignment horizontal="right"/>
    </xf>
    <xf numFmtId="167" fontId="2" fillId="0" borderId="0" xfId="0" applyNumberFormat="1" applyFont="1" applyBorder="1" applyAlignment="1">
      <alignment horizontal="right"/>
    </xf>
    <xf numFmtId="0" fontId="5" fillId="0" borderId="0" xfId="6" applyFont="1" applyBorder="1" applyAlignment="1">
      <alignment horizontal="left"/>
    </xf>
    <xf numFmtId="0" fontId="5" fillId="0" borderId="0" xfId="6" applyFont="1" applyBorder="1" applyAlignment="1">
      <alignment horizontal="right"/>
    </xf>
    <xf numFmtId="2" fontId="5" fillId="0" borderId="0" xfId="6" applyNumberFormat="1" applyFont="1" applyBorder="1" applyAlignment="1">
      <alignment horizontal="right"/>
    </xf>
    <xf numFmtId="167" fontId="5" fillId="0" borderId="0" xfId="6" applyNumberFormat="1" applyFont="1" applyBorder="1" applyAlignment="1">
      <alignment horizontal="right"/>
    </xf>
    <xf numFmtId="44" fontId="5" fillId="0" borderId="0" xfId="6" applyNumberFormat="1" applyFont="1" applyBorder="1" applyAlignment="1">
      <alignment horizontal="right"/>
    </xf>
    <xf numFmtId="0" fontId="2" fillId="0" borderId="0" xfId="0" applyFont="1" applyBorder="1" applyAlignment="1">
      <alignment horizontal="left" vertical="top" wrapText="1"/>
    </xf>
    <xf numFmtId="0" fontId="2" fillId="0" borderId="0" xfId="0" applyFont="1" applyAlignment="1">
      <alignment horizontal="right"/>
    </xf>
    <xf numFmtId="2" fontId="2" fillId="0" borderId="0" xfId="0" applyNumberFormat="1" applyFont="1" applyAlignment="1">
      <alignment horizontal="right"/>
    </xf>
    <xf numFmtId="167" fontId="2" fillId="0" borderId="0" xfId="0" applyNumberFormat="1" applyFont="1" applyAlignment="1">
      <alignment horizontal="right"/>
    </xf>
    <xf numFmtId="0" fontId="0" fillId="0" borderId="0" xfId="0" applyAlignment="1">
      <alignment horizontal="right"/>
    </xf>
    <xf numFmtId="0" fontId="2" fillId="0" borderId="0" xfId="0" applyFont="1" applyAlignment="1">
      <alignment horizontal="left" vertical="center" wrapText="1"/>
    </xf>
    <xf numFmtId="2" fontId="6" fillId="0" borderId="0" xfId="0" applyNumberFormat="1" applyFont="1" applyBorder="1" applyAlignment="1">
      <alignment horizontal="right"/>
    </xf>
    <xf numFmtId="0" fontId="5" fillId="0" borderId="0" xfId="0" applyFont="1" applyFill="1" applyBorder="1" applyAlignment="1">
      <alignment vertical="top" wrapText="1"/>
    </xf>
    <xf numFmtId="0" fontId="2" fillId="0" borderId="1" xfId="0" applyFont="1" applyBorder="1"/>
    <xf numFmtId="0" fontId="3" fillId="0" borderId="0" xfId="11" applyFont="1" applyBorder="1" applyAlignment="1">
      <alignment horizontal="center"/>
    </xf>
    <xf numFmtId="0" fontId="3" fillId="0" borderId="0" xfId="11" applyFont="1" applyBorder="1" applyAlignment="1">
      <alignment horizontal="right"/>
    </xf>
    <xf numFmtId="0" fontId="3" fillId="0" borderId="0" xfId="11" applyFont="1" applyFill="1" applyBorder="1" applyAlignment="1">
      <alignment vertical="top"/>
    </xf>
    <xf numFmtId="0" fontId="3" fillId="0" borderId="0" xfId="11" applyFont="1" applyFill="1" applyBorder="1"/>
    <xf numFmtId="0" fontId="3" fillId="0" borderId="0" xfId="11" applyFont="1" applyFill="1" applyBorder="1" applyAlignment="1">
      <alignment horizontal="right"/>
    </xf>
    <xf numFmtId="0" fontId="4" fillId="0" borderId="0" xfId="11" applyFont="1" applyFill="1" applyBorder="1" applyAlignment="1">
      <alignment wrapText="1"/>
    </xf>
    <xf numFmtId="0" fontId="3" fillId="0" borderId="0" xfId="11" applyFont="1" applyFill="1" applyBorder="1" applyAlignment="1">
      <alignment wrapText="1"/>
    </xf>
    <xf numFmtId="2" fontId="4" fillId="0" borderId="0" xfId="11" applyNumberFormat="1" applyFont="1" applyFill="1" applyBorder="1" applyAlignment="1">
      <alignment horizontal="left" vertical="top"/>
    </xf>
    <xf numFmtId="0" fontId="4" fillId="0" borderId="0" xfId="28" applyFont="1" applyFill="1" applyBorder="1" applyAlignment="1" applyProtection="1">
      <alignment horizontal="left" vertical="center" wrapText="1"/>
      <protection hidden="1"/>
    </xf>
    <xf numFmtId="0" fontId="20" fillId="0" borderId="0" xfId="11" applyFont="1" applyFill="1" applyBorder="1" applyAlignment="1">
      <alignment horizontal="center" vertical="top"/>
    </xf>
    <xf numFmtId="0" fontId="20" fillId="0" borderId="0" xfId="11" applyFont="1" applyFill="1" applyBorder="1" applyAlignment="1">
      <alignment horizontal="left" vertical="top"/>
    </xf>
    <xf numFmtId="0" fontId="19" fillId="0" borderId="0" xfId="11" applyFont="1" applyFill="1" applyBorder="1" applyAlignment="1">
      <alignment horizontal="center"/>
    </xf>
    <xf numFmtId="0" fontId="19" fillId="0" borderId="0" xfId="11" applyFont="1" applyFill="1" applyBorder="1" applyAlignment="1">
      <alignment horizontal="right"/>
    </xf>
    <xf numFmtId="0" fontId="19" fillId="0" borderId="0" xfId="11" applyFont="1" applyFill="1" applyBorder="1"/>
    <xf numFmtId="0" fontId="19" fillId="0" borderId="0" xfId="11" applyFont="1" applyFill="1" applyBorder="1" applyAlignment="1">
      <alignment vertical="top"/>
    </xf>
    <xf numFmtId="0" fontId="20" fillId="0" borderId="0" xfId="11" applyFont="1" applyFill="1" applyBorder="1"/>
    <xf numFmtId="0" fontId="3" fillId="0" borderId="0" xfId="11" applyFont="1" applyAlignment="1">
      <alignment horizontal="center"/>
    </xf>
    <xf numFmtId="0" fontId="3" fillId="0" borderId="0" xfId="11" applyFont="1" applyAlignment="1">
      <alignment horizontal="right"/>
    </xf>
    <xf numFmtId="0" fontId="7" fillId="2" borderId="0" xfId="11" applyFont="1" applyFill="1" applyAlignment="1">
      <alignment vertical="top"/>
    </xf>
    <xf numFmtId="0" fontId="7" fillId="2" borderId="0" xfId="11" applyFont="1" applyFill="1"/>
    <xf numFmtId="0" fontId="44" fillId="2" borderId="0" xfId="11" applyFont="1" applyFill="1" applyAlignment="1">
      <alignment horizontal="center"/>
    </xf>
    <xf numFmtId="0" fontId="44" fillId="2" borderId="0" xfId="11" applyFont="1" applyFill="1" applyAlignment="1">
      <alignment horizontal="right"/>
    </xf>
    <xf numFmtId="0" fontId="44" fillId="2" borderId="0" xfId="11" applyFont="1" applyFill="1"/>
    <xf numFmtId="0" fontId="6" fillId="0" borderId="0" xfId="11" applyFont="1" applyBorder="1" applyAlignment="1">
      <alignment vertical="top"/>
    </xf>
    <xf numFmtId="0" fontId="6" fillId="0" borderId="0" xfId="11" applyFont="1" applyBorder="1" applyAlignment="1">
      <alignment horizontal="center"/>
    </xf>
    <xf numFmtId="2" fontId="6" fillId="0" borderId="0" xfId="11" applyNumberFormat="1" applyFont="1" applyBorder="1" applyAlignment="1">
      <alignment horizontal="right"/>
    </xf>
    <xf numFmtId="0" fontId="6" fillId="0" borderId="0" xfId="11" applyFont="1" applyBorder="1" applyAlignment="1">
      <alignment wrapText="1"/>
    </xf>
    <xf numFmtId="0" fontId="8" fillId="0" borderId="0" xfId="11" applyFont="1" applyBorder="1" applyAlignment="1">
      <alignment vertical="top"/>
    </xf>
    <xf numFmtId="0" fontId="6" fillId="0" borderId="0" xfId="11" applyFont="1" applyBorder="1" applyAlignment="1">
      <alignment horizontal="right"/>
    </xf>
    <xf numFmtId="0" fontId="6" fillId="0" borderId="0" xfId="11" applyFont="1" applyBorder="1" applyAlignment="1">
      <alignment horizontal="center" vertical="center" wrapText="1"/>
    </xf>
    <xf numFmtId="44" fontId="6" fillId="0" borderId="0" xfId="8" applyNumberFormat="1" applyFont="1" applyBorder="1" applyAlignment="1">
      <alignment horizontal="right" vertical="top"/>
    </xf>
    <xf numFmtId="0" fontId="6" fillId="0" borderId="0" xfId="11" applyFont="1" applyBorder="1" applyAlignment="1">
      <alignment horizontal="left" vertical="top" wrapText="1"/>
    </xf>
    <xf numFmtId="0" fontId="6" fillId="0" borderId="0" xfId="11" applyFont="1" applyBorder="1" applyAlignment="1">
      <alignment horizontal="center" vertical="top"/>
    </xf>
    <xf numFmtId="2" fontId="6" fillId="0" borderId="0" xfId="11" applyNumberFormat="1" applyFont="1" applyBorder="1" applyAlignment="1">
      <alignment horizontal="right" vertical="top"/>
    </xf>
    <xf numFmtId="0" fontId="6" fillId="0" borderId="0" xfId="11" applyFont="1" applyBorder="1" applyAlignment="1">
      <alignment vertical="center" wrapText="1"/>
    </xf>
    <xf numFmtId="0" fontId="6" fillId="0" borderId="0" xfId="11" applyFont="1" applyBorder="1" applyAlignment="1">
      <alignment horizontal="right" wrapText="1"/>
    </xf>
    <xf numFmtId="43" fontId="6" fillId="0" borderId="0" xfId="8" applyFont="1" applyBorder="1" applyAlignment="1">
      <alignment horizontal="right" vertical="top"/>
    </xf>
    <xf numFmtId="0" fontId="6" fillId="0" borderId="6" xfId="11" applyFont="1" applyBorder="1" applyAlignment="1">
      <alignment vertical="top"/>
    </xf>
    <xf numFmtId="0" fontId="5" fillId="0" borderId="6" xfId="11" applyFont="1" applyBorder="1" applyAlignment="1">
      <alignment horizontal="left" vertical="top" wrapText="1"/>
    </xf>
    <xf numFmtId="0" fontId="5" fillId="0" borderId="6" xfId="11" applyFont="1" applyBorder="1" applyAlignment="1">
      <alignment horizontal="center" vertical="top"/>
    </xf>
    <xf numFmtId="43" fontId="5" fillId="0" borderId="6" xfId="8" applyFont="1" applyBorder="1" applyAlignment="1">
      <alignment horizontal="right" vertical="top"/>
    </xf>
    <xf numFmtId="0" fontId="20" fillId="0" borderId="6" xfId="11" applyFont="1" applyBorder="1"/>
    <xf numFmtId="0" fontId="19" fillId="0" borderId="6" xfId="11" applyFont="1" applyBorder="1"/>
    <xf numFmtId="44" fontId="5" fillId="0" borderId="6" xfId="11" applyNumberFormat="1" applyFont="1" applyBorder="1"/>
    <xf numFmtId="0" fontId="18" fillId="0" borderId="0" xfId="15" applyFont="1" applyFill="1" applyAlignment="1">
      <alignment horizontal="left" vertical="top" wrapText="1"/>
    </xf>
    <xf numFmtId="2" fontId="18" fillId="0" borderId="0" xfId="16" applyNumberFormat="1" applyFont="1" applyFill="1" applyAlignment="1">
      <alignment vertical="top" wrapText="1"/>
    </xf>
    <xf numFmtId="165" fontId="18" fillId="0" borderId="0" xfId="15" applyNumberFormat="1" applyFont="1" applyFill="1" applyAlignment="1">
      <alignment vertical="top" wrapText="1"/>
    </xf>
    <xf numFmtId="44" fontId="6" fillId="0" borderId="0" xfId="25" applyNumberFormat="1" applyAlignment="1">
      <alignment vertical="top"/>
    </xf>
    <xf numFmtId="44" fontId="6" fillId="0" borderId="0" xfId="25" applyNumberFormat="1"/>
    <xf numFmtId="44" fontId="6" fillId="0" borderId="0" xfId="25" applyNumberFormat="1" applyFont="1" applyFill="1" applyAlignment="1">
      <alignment horizontal="center" vertical="top"/>
    </xf>
    <xf numFmtId="0" fontId="12" fillId="0" borderId="0" xfId="0" applyFont="1" applyAlignment="1">
      <alignment vertical="top" wrapText="1"/>
    </xf>
    <xf numFmtId="0" fontId="5" fillId="0" borderId="0" xfId="5" applyAlignment="1">
      <alignment vertical="top"/>
    </xf>
    <xf numFmtId="0" fontId="3" fillId="0" borderId="0" xfId="11" applyFont="1" applyFill="1" applyBorder="1" applyAlignment="1">
      <alignment horizontal="left" wrapText="1"/>
    </xf>
    <xf numFmtId="0" fontId="3" fillId="0" borderId="0" xfId="11" applyFont="1" applyAlignment="1">
      <alignment horizontal="center" wrapText="1"/>
    </xf>
    <xf numFmtId="0" fontId="3" fillId="0" borderId="0" xfId="11" applyFont="1" applyBorder="1" applyAlignment="1">
      <alignment horizontal="justify" wrapText="1"/>
    </xf>
    <xf numFmtId="2" fontId="3" fillId="0" borderId="0" xfId="11" applyNumberFormat="1" applyFont="1" applyAlignment="1">
      <alignment horizontal="right" wrapText="1"/>
    </xf>
    <xf numFmtId="0" fontId="6" fillId="0" borderId="3" xfId="0" applyFont="1" applyFill="1" applyBorder="1" applyAlignment="1">
      <alignment horizontal="left" vertical="top" wrapText="1"/>
    </xf>
    <xf numFmtId="2" fontId="6" fillId="0" borderId="0" xfId="11" applyNumberFormat="1" applyFont="1" applyBorder="1" applyAlignment="1"/>
    <xf numFmtId="0" fontId="6" fillId="0" borderId="0" xfId="11" applyFont="1" applyBorder="1" applyAlignment="1"/>
    <xf numFmtId="43" fontId="6" fillId="0" borderId="0" xfId="1" applyFont="1" applyFill="1" applyBorder="1" applyAlignment="1">
      <alignment horizontal="right" wrapText="1"/>
    </xf>
    <xf numFmtId="0" fontId="12" fillId="0" borderId="0" xfId="0" applyFont="1" applyAlignment="1">
      <alignment horizontal="left" wrapText="1"/>
    </xf>
    <xf numFmtId="44" fontId="6" fillId="0" borderId="0" xfId="8" applyNumberFormat="1" applyFont="1" applyFill="1" applyBorder="1" applyAlignment="1">
      <alignment horizontal="right" vertical="top"/>
    </xf>
    <xf numFmtId="0" fontId="3" fillId="0" borderId="0" xfId="0" applyFont="1" applyBorder="1" applyAlignment="1">
      <alignment horizontal="left" vertical="top"/>
    </xf>
    <xf numFmtId="44" fontId="3" fillId="0" borderId="0" xfId="0" applyNumberFormat="1" applyFont="1" applyBorder="1" applyAlignment="1">
      <alignment horizontal="right" vertical="top"/>
    </xf>
    <xf numFmtId="0" fontId="3" fillId="0" borderId="0" xfId="15" applyFont="1" applyFill="1" applyAlignment="1">
      <alignment horizontal="right" wrapText="1"/>
    </xf>
    <xf numFmtId="2" fontId="3" fillId="0" borderId="0" xfId="16" applyNumberFormat="1" applyFont="1" applyBorder="1" applyAlignment="1">
      <alignment horizontal="right" wrapText="1"/>
    </xf>
    <xf numFmtId="164" fontId="3" fillId="0" borderId="3" xfId="17" applyFont="1" applyFill="1" applyBorder="1" applyAlignment="1">
      <alignment horizontal="right" wrapText="1"/>
    </xf>
    <xf numFmtId="164" fontId="3" fillId="0" borderId="0" xfId="17" applyFont="1" applyFill="1" applyBorder="1" applyAlignment="1">
      <alignment horizontal="right" wrapText="1"/>
    </xf>
    <xf numFmtId="164" fontId="3" fillId="0" borderId="0" xfId="17" applyFont="1" applyFill="1" applyAlignment="1">
      <alignment horizontal="right" wrapText="1"/>
    </xf>
    <xf numFmtId="0" fontId="3" fillId="0" borderId="0" xfId="0" applyFont="1" applyAlignment="1">
      <alignment horizontal="right" wrapText="1"/>
    </xf>
    <xf numFmtId="164" fontId="3" fillId="0" borderId="0" xfId="0" applyNumberFormat="1" applyFont="1" applyBorder="1" applyAlignment="1">
      <alignment horizontal="right" wrapText="1"/>
    </xf>
    <xf numFmtId="2" fontId="0" fillId="0" borderId="0" xfId="0" applyNumberFormat="1"/>
    <xf numFmtId="2" fontId="6" fillId="0" borderId="0" xfId="25" applyNumberFormat="1"/>
    <xf numFmtId="43" fontId="0" fillId="0" borderId="0" xfId="0" applyNumberFormat="1"/>
    <xf numFmtId="0" fontId="2" fillId="0" borderId="0" xfId="0" applyFont="1" applyBorder="1" applyAlignment="1">
      <alignment horizontal="right" vertical="top" wrapText="1"/>
    </xf>
    <xf numFmtId="167" fontId="0" fillId="0" borderId="0" xfId="0" applyNumberFormat="1"/>
    <xf numFmtId="44" fontId="0" fillId="0" borderId="0" xfId="0" applyNumberFormat="1"/>
    <xf numFmtId="2" fontId="6" fillId="0" borderId="0" xfId="25" applyNumberFormat="1" applyFont="1"/>
    <xf numFmtId="2" fontId="3" fillId="0" borderId="0" xfId="11" applyNumberFormat="1" applyFont="1" applyFill="1" applyBorder="1" applyAlignment="1">
      <alignment horizontal="right"/>
    </xf>
    <xf numFmtId="44" fontId="3" fillId="0" borderId="0" xfId="11" applyNumberFormat="1" applyFont="1"/>
    <xf numFmtId="44" fontId="6" fillId="0" borderId="0" xfId="0" applyNumberFormat="1" applyFont="1" applyBorder="1" applyAlignment="1">
      <alignment horizontal="right"/>
    </xf>
    <xf numFmtId="0" fontId="6" fillId="0" borderId="0" xfId="0" applyFont="1" applyAlignment="1">
      <alignment horizontal="left" wrapText="1"/>
    </xf>
    <xf numFmtId="0" fontId="5" fillId="0" borderId="0" xfId="0" applyFont="1" applyAlignment="1">
      <alignment horizontal="left" wrapText="1"/>
    </xf>
    <xf numFmtId="0" fontId="4" fillId="0" borderId="0" xfId="11" applyNumberFormat="1" applyFont="1" applyFill="1" applyBorder="1" applyAlignment="1">
      <alignment horizontal="left" vertical="top" wrapText="1"/>
    </xf>
    <xf numFmtId="0" fontId="3" fillId="0" borderId="0" xfId="11" applyNumberFormat="1" applyFont="1" applyFill="1" applyBorder="1" applyAlignment="1">
      <alignment horizontal="left" vertical="top"/>
    </xf>
    <xf numFmtId="0" fontId="3" fillId="0" borderId="0" xfId="11" applyNumberFormat="1" applyFont="1" applyFill="1" applyBorder="1" applyAlignment="1">
      <alignment horizontal="left" vertical="center" wrapText="1"/>
    </xf>
    <xf numFmtId="0" fontId="3" fillId="0" borderId="0" xfId="11" applyNumberFormat="1" applyFont="1" applyBorder="1" applyAlignment="1">
      <alignment horizontal="left" vertical="top"/>
    </xf>
    <xf numFmtId="0" fontId="3" fillId="0" borderId="0" xfId="11" applyFont="1" applyBorder="1" applyAlignment="1">
      <alignment horizontal="left" vertical="top"/>
    </xf>
    <xf numFmtId="0" fontId="3" fillId="0" borderId="0" xfId="11" applyNumberFormat="1" applyFont="1" applyFill="1" applyBorder="1" applyAlignment="1">
      <alignment horizontal="left"/>
    </xf>
    <xf numFmtId="0" fontId="6" fillId="0" borderId="0" xfId="0" applyFont="1" applyAlignment="1">
      <alignment horizontal="left" vertical="top"/>
    </xf>
    <xf numFmtId="0" fontId="0" fillId="0" borderId="0" xfId="0" applyAlignment="1">
      <alignment horizontal="left"/>
    </xf>
    <xf numFmtId="16" fontId="6" fillId="0" borderId="0" xfId="0" applyNumberFormat="1" applyFont="1" applyFill="1" applyAlignment="1">
      <alignment horizontal="left" vertical="top"/>
    </xf>
    <xf numFmtId="0" fontId="7" fillId="2" borderId="0" xfId="4" applyAlignment="1">
      <alignment horizontal="right"/>
    </xf>
    <xf numFmtId="44" fontId="7" fillId="2" borderId="0" xfId="4" applyNumberFormat="1"/>
    <xf numFmtId="0" fontId="48" fillId="0" borderId="0" xfId="0" applyFont="1" applyAlignment="1">
      <alignment wrapText="1"/>
    </xf>
    <xf numFmtId="0" fontId="6" fillId="4" borderId="0" xfId="0" applyFont="1" applyFill="1" applyBorder="1" applyAlignment="1">
      <alignment vertical="top" wrapText="1"/>
    </xf>
    <xf numFmtId="0" fontId="6" fillId="4" borderId="0" xfId="0" applyFont="1" applyFill="1" applyBorder="1" applyAlignment="1">
      <alignment horizontal="left" vertical="top" wrapText="1"/>
    </xf>
    <xf numFmtId="0" fontId="6" fillId="4" borderId="0" xfId="0" applyFont="1" applyFill="1" applyAlignment="1">
      <alignment horizontal="right" vertical="top"/>
    </xf>
    <xf numFmtId="0" fontId="6" fillId="4" borderId="0" xfId="0" applyFont="1" applyFill="1" applyAlignment="1">
      <alignment vertical="top"/>
    </xf>
    <xf numFmtId="44" fontId="6" fillId="4" borderId="0" xfId="0" applyNumberFormat="1" applyFont="1" applyFill="1" applyAlignment="1">
      <alignment vertical="top"/>
    </xf>
    <xf numFmtId="0" fontId="0" fillId="4" borderId="0" xfId="0" applyFill="1"/>
    <xf numFmtId="2" fontId="6" fillId="4" borderId="0" xfId="0" applyNumberFormat="1" applyFont="1" applyFill="1" applyAlignment="1">
      <alignment vertical="top"/>
    </xf>
    <xf numFmtId="0" fontId="2" fillId="4" borderId="0" xfId="0" applyFont="1" applyFill="1" applyAlignment="1">
      <alignment horizontal="left" wrapText="1"/>
    </xf>
    <xf numFmtId="0" fontId="6" fillId="4" borderId="0" xfId="0" applyFont="1" applyFill="1" applyBorder="1" applyAlignment="1">
      <alignment horizontal="right" vertical="top"/>
    </xf>
    <xf numFmtId="2" fontId="6" fillId="4" borderId="0" xfId="1" applyNumberFormat="1" applyFont="1" applyFill="1" applyBorder="1" applyAlignment="1">
      <alignment vertical="top"/>
    </xf>
    <xf numFmtId="44" fontId="6" fillId="4" borderId="0" xfId="8" applyNumberFormat="1" applyFont="1" applyFill="1" applyAlignment="1">
      <alignment horizontal="right" vertical="top"/>
    </xf>
    <xf numFmtId="44" fontId="2" fillId="4" borderId="0" xfId="0" applyNumberFormat="1" applyFont="1" applyFill="1"/>
    <xf numFmtId="44" fontId="6" fillId="0" borderId="0" xfId="0" applyNumberFormat="1" applyFont="1" applyAlignment="1">
      <alignment vertical="top"/>
    </xf>
    <xf numFmtId="0" fontId="6" fillId="0" borderId="0" xfId="0" applyFont="1" applyBorder="1" applyAlignment="1">
      <alignment horizontal="right" vertical="top"/>
    </xf>
    <xf numFmtId="0" fontId="2" fillId="0" borderId="0" xfId="0" applyFont="1" applyFill="1" applyAlignment="1">
      <alignment horizontal="left"/>
    </xf>
    <xf numFmtId="0" fontId="6" fillId="0" borderId="0" xfId="0" applyFont="1" applyFill="1" applyBorder="1" applyAlignment="1">
      <alignment horizontal="right" vertical="top"/>
    </xf>
    <xf numFmtId="2" fontId="6" fillId="0" borderId="0" xfId="1" applyNumberFormat="1" applyFont="1" applyFill="1" applyBorder="1" applyAlignment="1">
      <alignment vertical="top"/>
    </xf>
    <xf numFmtId="0" fontId="0" fillId="0" borderId="0" xfId="0" applyFill="1"/>
    <xf numFmtId="0" fontId="6" fillId="0" borderId="0" xfId="0" applyFont="1" applyFill="1" applyAlignment="1">
      <alignment horizontal="left"/>
    </xf>
    <xf numFmtId="44" fontId="6" fillId="5" borderId="0" xfId="8" applyNumberFormat="1" applyFont="1" applyFill="1" applyAlignment="1">
      <alignment horizontal="right" vertical="top"/>
    </xf>
    <xf numFmtId="0" fontId="49" fillId="5" borderId="0" xfId="0" applyFont="1" applyFill="1"/>
    <xf numFmtId="0" fontId="2" fillId="4" borderId="0" xfId="0" applyFont="1" applyFill="1" applyAlignment="1">
      <alignment horizontal="left" vertical="top" wrapText="1"/>
    </xf>
    <xf numFmtId="0" fontId="2" fillId="0" borderId="0" xfId="0" applyFont="1" applyAlignment="1">
      <alignment horizontal="right" vertical="top"/>
    </xf>
    <xf numFmtId="44" fontId="2" fillId="0" borderId="0" xfId="0" applyNumberFormat="1" applyFont="1" applyAlignment="1">
      <alignment horizontal="left" vertical="top"/>
    </xf>
    <xf numFmtId="0" fontId="22" fillId="2" borderId="0" xfId="0" applyFont="1" applyFill="1" applyBorder="1" applyAlignment="1">
      <alignment vertical="top" wrapText="1"/>
    </xf>
    <xf numFmtId="0" fontId="22" fillId="2" borderId="2" xfId="0" applyFont="1" applyFill="1" applyBorder="1" applyAlignment="1">
      <alignment horizontal="left" vertical="center" wrapText="1"/>
    </xf>
    <xf numFmtId="0" fontId="47" fillId="2" borderId="0" xfId="0" applyFont="1" applyFill="1" applyAlignment="1">
      <alignment horizontal="right"/>
    </xf>
    <xf numFmtId="0" fontId="47" fillId="2" borderId="0" xfId="0" applyFont="1" applyFill="1"/>
    <xf numFmtId="44" fontId="47" fillId="2" borderId="0" xfId="0" applyNumberFormat="1" applyFont="1" applyFill="1"/>
    <xf numFmtId="0" fontId="2" fillId="0" borderId="0" xfId="0" applyFont="1" applyFill="1" applyAlignment="1">
      <alignment horizontal="right"/>
    </xf>
    <xf numFmtId="44" fontId="2" fillId="0" borderId="0" xfId="0" applyNumberFormat="1" applyFont="1" applyFill="1"/>
    <xf numFmtId="0" fontId="0" fillId="0" borderId="0" xfId="0" applyFont="1" applyFill="1" applyAlignment="1">
      <alignment horizontal="left" vertical="top"/>
    </xf>
    <xf numFmtId="0" fontId="2" fillId="0" borderId="0" xfId="0" applyFont="1" applyFill="1" applyAlignment="1">
      <alignment horizontal="left" vertical="top" wrapText="1"/>
    </xf>
    <xf numFmtId="0" fontId="2" fillId="0" borderId="0" xfId="0" applyFont="1" applyFill="1" applyAlignment="1">
      <alignment horizontal="right" vertical="top"/>
    </xf>
    <xf numFmtId="0" fontId="2" fillId="0" borderId="0" xfId="0" applyFont="1" applyFill="1" applyAlignment="1">
      <alignment horizontal="left" vertical="top"/>
    </xf>
    <xf numFmtId="44" fontId="2" fillId="0" borderId="0" xfId="0" applyNumberFormat="1" applyFont="1" applyFill="1" applyAlignment="1">
      <alignment horizontal="left" vertical="top"/>
    </xf>
    <xf numFmtId="0" fontId="0" fillId="0" borderId="0" xfId="0" applyFont="1" applyFill="1"/>
    <xf numFmtId="0" fontId="12" fillId="0" borderId="0" xfId="0" applyFont="1" applyFill="1" applyAlignment="1">
      <alignment horizontal="left"/>
    </xf>
    <xf numFmtId="0" fontId="6" fillId="0" borderId="0" xfId="0" applyFont="1" applyFill="1" applyBorder="1" applyAlignment="1">
      <alignment horizontal="right"/>
    </xf>
    <xf numFmtId="0" fontId="5" fillId="0" borderId="1" xfId="6" applyAlignment="1">
      <alignment horizontal="right"/>
    </xf>
    <xf numFmtId="4" fontId="0" fillId="0" borderId="0" xfId="0" applyNumberFormat="1" applyFill="1"/>
    <xf numFmtId="44" fontId="0" fillId="0" borderId="0" xfId="0" applyNumberFormat="1" applyFill="1"/>
    <xf numFmtId="4" fontId="7" fillId="0" borderId="0" xfId="4" applyNumberFormat="1" applyFill="1"/>
    <xf numFmtId="44" fontId="7" fillId="0" borderId="0" xfId="4" applyNumberFormat="1" applyFill="1"/>
    <xf numFmtId="0" fontId="50" fillId="0" borderId="0" xfId="4" applyFont="1" applyFill="1" applyAlignment="1">
      <alignment horizontal="left" vertical="center" wrapText="1"/>
    </xf>
    <xf numFmtId="0" fontId="12" fillId="0" borderId="0" xfId="0" applyFont="1" applyFill="1"/>
    <xf numFmtId="0" fontId="5" fillId="0" borderId="2" xfId="0" applyFont="1" applyFill="1" applyBorder="1" applyAlignment="1">
      <alignment horizontal="left" vertical="center" wrapText="1"/>
    </xf>
    <xf numFmtId="0" fontId="2" fillId="0" borderId="0" xfId="0" applyFont="1" applyFill="1" applyAlignment="1">
      <alignment horizontal="center"/>
    </xf>
    <xf numFmtId="4" fontId="2" fillId="0" borderId="0" xfId="0" applyNumberFormat="1" applyFont="1" applyFill="1"/>
    <xf numFmtId="0" fontId="2" fillId="0" borderId="0" xfId="0" applyFont="1" applyFill="1" applyAlignment="1">
      <alignment wrapText="1"/>
    </xf>
    <xf numFmtId="4" fontId="6" fillId="0" borderId="0" xfId="1" applyNumberFormat="1" applyFont="1" applyFill="1" applyBorder="1" applyAlignment="1">
      <alignment vertical="top"/>
    </xf>
    <xf numFmtId="4" fontId="6" fillId="0" borderId="0" xfId="1" applyNumberFormat="1" applyFont="1" applyFill="1" applyBorder="1" applyAlignment="1">
      <alignment horizontal="right" wrapText="1"/>
    </xf>
    <xf numFmtId="0" fontId="2" fillId="0" borderId="0" xfId="0" applyFont="1" applyFill="1" applyAlignment="1">
      <alignment horizontal="left" vertical="center" wrapText="1"/>
    </xf>
    <xf numFmtId="0" fontId="2" fillId="0" borderId="0" xfId="0" applyFont="1" applyFill="1" applyAlignment="1">
      <alignment horizontal="left" wrapText="1"/>
    </xf>
    <xf numFmtId="4" fontId="6" fillId="0" borderId="0" xfId="1" applyNumberFormat="1" applyFont="1" applyFill="1" applyBorder="1" applyAlignment="1"/>
    <xf numFmtId="44" fontId="2" fillId="0" borderId="0" xfId="0" applyNumberFormat="1" applyFont="1" applyFill="1" applyAlignment="1"/>
    <xf numFmtId="0" fontId="0" fillId="0" borderId="0" xfId="0" applyFill="1" applyAlignment="1">
      <alignment horizontal="left" vertical="top"/>
    </xf>
    <xf numFmtId="0" fontId="6" fillId="0" borderId="0" xfId="0" applyFont="1" applyFill="1"/>
    <xf numFmtId="44" fontId="6" fillId="0" borderId="0" xfId="0" applyNumberFormat="1" applyFont="1" applyFill="1" applyAlignment="1"/>
    <xf numFmtId="44" fontId="6" fillId="0" borderId="0" xfId="0" applyNumberFormat="1" applyFont="1" applyFill="1"/>
    <xf numFmtId="0" fontId="49" fillId="0" borderId="0" xfId="0" applyFont="1" applyFill="1" applyAlignment="1">
      <alignment horizontal="left" vertical="top"/>
    </xf>
    <xf numFmtId="4" fontId="2" fillId="0" borderId="0" xfId="0" applyNumberFormat="1" applyFont="1"/>
    <xf numFmtId="0" fontId="12" fillId="0" borderId="0" xfId="0" applyFont="1" applyFill="1" applyAlignment="1">
      <alignment horizontal="left" wrapText="1"/>
    </xf>
    <xf numFmtId="0" fontId="0" fillId="0" borderId="0" xfId="0" applyFill="1" applyAlignment="1"/>
    <xf numFmtId="4" fontId="6" fillId="0" borderId="0" xfId="0" applyNumberFormat="1" applyFont="1" applyFill="1" applyAlignment="1">
      <alignment vertical="top"/>
    </xf>
    <xf numFmtId="44" fontId="6" fillId="0" borderId="0" xfId="0" applyNumberFormat="1" applyFont="1" applyFill="1" applyAlignment="1">
      <alignment vertical="top"/>
    </xf>
    <xf numFmtId="4" fontId="6" fillId="0" borderId="0" xfId="1" applyNumberFormat="1" applyFont="1" applyBorder="1" applyAlignment="1">
      <alignment vertical="top"/>
    </xf>
    <xf numFmtId="4" fontId="0" fillId="0" borderId="0" xfId="0" applyNumberFormat="1"/>
    <xf numFmtId="0" fontId="12" fillId="0" borderId="0" xfId="0" applyFont="1" applyAlignment="1">
      <alignment horizontal="left" vertical="top" wrapText="1"/>
    </xf>
    <xf numFmtId="0" fontId="22" fillId="2" borderId="0" xfId="0" applyFont="1" applyFill="1"/>
    <xf numFmtId="4" fontId="47" fillId="2" borderId="0" xfId="0" applyNumberFormat="1" applyFont="1" applyFill="1"/>
    <xf numFmtId="0" fontId="23" fillId="2" borderId="0" xfId="0" applyFont="1" applyFill="1"/>
    <xf numFmtId="4" fontId="2" fillId="0" borderId="0" xfId="0" applyNumberFormat="1" applyFont="1" applyAlignment="1">
      <alignment horizontal="left" vertical="top"/>
    </xf>
    <xf numFmtId="44" fontId="10" fillId="0" borderId="0" xfId="0" applyNumberFormat="1" applyFont="1" applyBorder="1" applyAlignment="1">
      <alignment horizontal="left" vertical="justify"/>
    </xf>
    <xf numFmtId="0" fontId="12" fillId="0" borderId="0" xfId="0" applyFont="1" applyBorder="1"/>
    <xf numFmtId="0" fontId="0" fillId="0" borderId="0" xfId="0" applyBorder="1"/>
    <xf numFmtId="4" fontId="0" fillId="0" borderId="0" xfId="0" applyNumberFormat="1" applyBorder="1"/>
    <xf numFmtId="44" fontId="0" fillId="0" borderId="0" xfId="0" applyNumberFormat="1" applyBorder="1"/>
    <xf numFmtId="0" fontId="5" fillId="0" borderId="3" xfId="0" applyFont="1" applyBorder="1" applyAlignment="1">
      <alignment horizontal="left" vertical="center" wrapText="1"/>
    </xf>
    <xf numFmtId="4" fontId="5" fillId="0" borderId="1" xfId="6" applyNumberFormat="1"/>
    <xf numFmtId="0" fontId="7" fillId="2" borderId="0" xfId="4" applyFont="1" applyFill="1"/>
    <xf numFmtId="4" fontId="7" fillId="2" borderId="0" xfId="4" applyNumberFormat="1" applyFont="1" applyFill="1"/>
    <xf numFmtId="44" fontId="7" fillId="2" borderId="0" xfId="4" applyNumberFormat="1" applyFont="1" applyFill="1"/>
    <xf numFmtId="0" fontId="7" fillId="2" borderId="0" xfId="4" applyAlignment="1">
      <alignment horizontal="left"/>
    </xf>
    <xf numFmtId="0" fontId="42" fillId="0" borderId="0" xfId="13" applyFont="1" applyFill="1" applyBorder="1" applyAlignment="1">
      <alignment horizontal="right" vertical="center" wrapText="1"/>
    </xf>
    <xf numFmtId="0" fontId="6" fillId="4" borderId="0" xfId="0" applyFont="1" applyFill="1" applyAlignment="1">
      <alignment horizontal="left" vertical="top"/>
    </xf>
    <xf numFmtId="0" fontId="6" fillId="4" borderId="0" xfId="0" applyFont="1" applyFill="1" applyAlignment="1">
      <alignment horizontal="right" vertical="center" wrapText="1"/>
    </xf>
    <xf numFmtId="16" fontId="6" fillId="0" borderId="0" xfId="0" applyNumberFormat="1" applyFont="1" applyAlignment="1">
      <alignment horizontal="left" vertical="top"/>
    </xf>
    <xf numFmtId="4" fontId="6" fillId="4" borderId="0" xfId="0" applyNumberFormat="1" applyFont="1" applyFill="1" applyAlignment="1">
      <alignment vertical="top"/>
    </xf>
    <xf numFmtId="4" fontId="6" fillId="0" borderId="0" xfId="0" applyNumberFormat="1" applyFont="1" applyAlignment="1"/>
    <xf numFmtId="4" fontId="5" fillId="0" borderId="1" xfId="6" applyNumberFormat="1" applyFont="1" applyBorder="1"/>
    <xf numFmtId="4" fontId="22" fillId="2" borderId="0" xfId="4" applyNumberFormat="1" applyFont="1"/>
    <xf numFmtId="44" fontId="5" fillId="0" borderId="0" xfId="6" applyNumberFormat="1" applyFont="1" applyBorder="1"/>
    <xf numFmtId="44" fontId="0" fillId="0" borderId="1" xfId="0" applyNumberFormat="1" applyBorder="1"/>
    <xf numFmtId="44" fontId="23" fillId="2" borderId="0" xfId="25" applyNumberFormat="1" applyFont="1" applyFill="1" applyAlignment="1">
      <alignment vertical="top"/>
    </xf>
    <xf numFmtId="44" fontId="6" fillId="0" borderId="0" xfId="25" applyNumberFormat="1" applyFont="1" applyFill="1"/>
    <xf numFmtId="44" fontId="6" fillId="0" borderId="1" xfId="25" applyNumberFormat="1" applyFont="1" applyFill="1" applyBorder="1" applyAlignment="1">
      <alignment horizontal="center" vertical="top"/>
    </xf>
    <xf numFmtId="44" fontId="6" fillId="0" borderId="0" xfId="25" applyNumberFormat="1" applyFont="1"/>
    <xf numFmtId="0" fontId="6" fillId="0" borderId="0" xfId="25" applyFont="1" applyAlignment="1">
      <alignment horizontal="right" wrapText="1"/>
    </xf>
    <xf numFmtId="44" fontId="0" fillId="0" borderId="0" xfId="0" applyNumberFormat="1" applyAlignment="1">
      <alignment horizontal="right"/>
    </xf>
    <xf numFmtId="0" fontId="13" fillId="0" borderId="0" xfId="0" applyFont="1" applyAlignment="1">
      <alignment horizontal="left" wrapText="1"/>
    </xf>
    <xf numFmtId="0" fontId="5" fillId="0" borderId="0" xfId="0" applyFont="1" applyAlignment="1">
      <alignment horizontal="right" vertical="top"/>
    </xf>
    <xf numFmtId="0" fontId="6" fillId="0" borderId="0" xfId="0" applyFont="1" applyFill="1" applyBorder="1" applyAlignment="1">
      <alignment horizontal="right" vertical="top" wrapText="1"/>
    </xf>
    <xf numFmtId="0" fontId="6" fillId="0" borderId="0" xfId="0" applyNumberFormat="1" applyFont="1" applyFill="1" applyBorder="1" applyAlignment="1">
      <alignment horizontal="right" vertical="top"/>
    </xf>
    <xf numFmtId="0" fontId="11" fillId="0" borderId="0" xfId="0" applyFont="1" applyBorder="1" applyAlignment="1">
      <alignment horizontal="left" vertical="justify" wrapText="1"/>
    </xf>
    <xf numFmtId="0" fontId="2" fillId="0" borderId="0" xfId="0" applyFont="1" applyBorder="1" applyAlignment="1">
      <alignment horizontal="right" vertical="top"/>
    </xf>
    <xf numFmtId="165" fontId="6" fillId="0" borderId="0" xfId="0" applyNumberFormat="1" applyFont="1" applyBorder="1" applyAlignment="1">
      <alignment horizontal="right" vertical="center"/>
    </xf>
    <xf numFmtId="0" fontId="53" fillId="0" borderId="0" xfId="0" applyFont="1" applyFill="1" applyBorder="1" applyAlignment="1">
      <alignment horizontal="left" vertical="top" wrapText="1"/>
    </xf>
    <xf numFmtId="0" fontId="6" fillId="0" borderId="0" xfId="0" applyFont="1" applyFill="1" applyBorder="1" applyAlignment="1">
      <alignment horizontal="right" vertical="center"/>
    </xf>
    <xf numFmtId="0" fontId="53" fillId="0" borderId="0" xfId="0" applyFont="1" applyBorder="1" applyAlignment="1">
      <alignment horizontal="left" vertical="top" wrapText="1"/>
    </xf>
    <xf numFmtId="44" fontId="6" fillId="0" borderId="0" xfId="8" applyNumberFormat="1" applyFont="1" applyBorder="1" applyAlignment="1">
      <alignment horizontal="right" vertical="center"/>
    </xf>
    <xf numFmtId="0" fontId="53" fillId="0" borderId="0" xfId="0" applyFont="1" applyBorder="1" applyAlignment="1">
      <alignment horizontal="left" vertical="justify" wrapText="1"/>
    </xf>
    <xf numFmtId="0" fontId="53" fillId="0" borderId="0" xfId="0" applyFont="1" applyBorder="1" applyAlignment="1">
      <alignment horizontal="right" vertical="center" wrapText="1"/>
    </xf>
    <xf numFmtId="4" fontId="55" fillId="0" borderId="0" xfId="0" applyNumberFormat="1" applyFont="1" applyBorder="1" applyAlignment="1"/>
    <xf numFmtId="165" fontId="6" fillId="0" borderId="0" xfId="0" applyNumberFormat="1" applyFont="1" applyBorder="1" applyAlignment="1">
      <alignment horizontal="right"/>
    </xf>
    <xf numFmtId="165" fontId="6" fillId="0" borderId="0" xfId="2" applyNumberFormat="1" applyFont="1" applyFill="1" applyBorder="1" applyAlignment="1">
      <alignment horizontal="right"/>
    </xf>
    <xf numFmtId="44" fontId="6" fillId="0" borderId="0" xfId="8" applyNumberFormat="1" applyFont="1" applyBorder="1" applyAlignment="1">
      <alignment horizontal="right"/>
    </xf>
    <xf numFmtId="44" fontId="53" fillId="0" borderId="0" xfId="8" applyNumberFormat="1" applyFont="1" applyBorder="1" applyAlignment="1">
      <alignment horizontal="right"/>
    </xf>
    <xf numFmtId="0" fontId="7" fillId="2" borderId="0" xfId="4" applyAlignment="1">
      <alignment horizontal="right" vertical="center"/>
    </xf>
    <xf numFmtId="0" fontId="5" fillId="0" borderId="1" xfId="6" applyAlignment="1">
      <alignment horizontal="right" vertical="center"/>
    </xf>
    <xf numFmtId="0" fontId="6" fillId="0" borderId="0" xfId="0" applyFont="1" applyFill="1" applyBorder="1" applyAlignment="1">
      <alignment horizontal="right" vertical="justify"/>
    </xf>
    <xf numFmtId="0" fontId="5" fillId="0" borderId="0" xfId="0" applyFont="1" applyAlignment="1">
      <alignment horizontal="right" vertical="center"/>
    </xf>
    <xf numFmtId="0" fontId="6" fillId="0" borderId="0" xfId="0" applyFont="1" applyAlignment="1">
      <alignment horizontal="right" vertical="center"/>
    </xf>
    <xf numFmtId="0" fontId="6" fillId="0" borderId="0" xfId="0" applyFont="1" applyFill="1" applyBorder="1" applyAlignment="1">
      <alignment horizontal="right" vertical="center" wrapText="1"/>
    </xf>
    <xf numFmtId="0" fontId="6" fillId="0" borderId="0" xfId="0" applyNumberFormat="1" applyFont="1" applyFill="1" applyBorder="1" applyAlignment="1">
      <alignment horizontal="right" vertical="center"/>
    </xf>
    <xf numFmtId="0" fontId="5" fillId="0" borderId="0" xfId="0" applyNumberFormat="1" applyFont="1" applyFill="1" applyBorder="1" applyAlignment="1">
      <alignment horizontal="right" vertical="center"/>
    </xf>
    <xf numFmtId="0" fontId="2" fillId="0" borderId="0" xfId="0" applyFont="1" applyBorder="1" applyAlignment="1">
      <alignment horizontal="right" vertical="center"/>
    </xf>
    <xf numFmtId="1" fontId="54" fillId="0" borderId="0" xfId="0" applyNumberFormat="1" applyFont="1" applyBorder="1" applyAlignment="1">
      <alignment horizontal="right" vertical="center"/>
    </xf>
    <xf numFmtId="1" fontId="2" fillId="0" borderId="0" xfId="0" applyNumberFormat="1" applyFont="1" applyFill="1" applyBorder="1" applyAlignment="1">
      <alignment horizontal="right" vertical="center"/>
    </xf>
    <xf numFmtId="0" fontId="0" fillId="0" borderId="0" xfId="0" applyBorder="1" applyAlignment="1">
      <alignment horizontal="right" vertical="center"/>
    </xf>
    <xf numFmtId="0" fontId="10" fillId="0" borderId="0" xfId="0" applyFont="1" applyFill="1" applyBorder="1" applyAlignment="1">
      <alignment horizontal="right" vertical="center"/>
    </xf>
    <xf numFmtId="0" fontId="41" fillId="0" borderId="0" xfId="0" applyFont="1" applyFill="1" applyBorder="1" applyAlignment="1">
      <alignment horizontal="right" vertical="center"/>
    </xf>
    <xf numFmtId="44" fontId="7" fillId="2" borderId="0" xfId="4" applyNumberFormat="1" applyAlignment="1">
      <alignment horizontal="right"/>
    </xf>
    <xf numFmtId="44" fontId="6" fillId="0" borderId="0" xfId="0" applyNumberFormat="1" applyFont="1" applyFill="1" applyAlignment="1">
      <alignment horizontal="right"/>
    </xf>
    <xf numFmtId="44" fontId="6" fillId="0" borderId="0" xfId="0" applyNumberFormat="1" applyFont="1" applyFill="1" applyBorder="1" applyAlignment="1">
      <alignment horizontal="right"/>
    </xf>
    <xf numFmtId="44" fontId="6" fillId="0" borderId="0" xfId="0" applyNumberFormat="1" applyFont="1" applyBorder="1" applyAlignment="1">
      <alignment horizontal="right" vertical="center"/>
    </xf>
    <xf numFmtId="44" fontId="6" fillId="0" borderId="0" xfId="0" applyNumberFormat="1" applyFont="1" applyFill="1" applyBorder="1" applyAlignment="1">
      <alignment horizontal="right" vertical="center"/>
    </xf>
    <xf numFmtId="44" fontId="5" fillId="0" borderId="1" xfId="6" applyNumberFormat="1" applyAlignment="1">
      <alignment horizontal="right"/>
    </xf>
    <xf numFmtId="0" fontId="56" fillId="0" borderId="2" xfId="3" applyFont="1" applyBorder="1" applyAlignment="1">
      <alignment horizontal="center" vertical="center" wrapText="1"/>
    </xf>
    <xf numFmtId="0" fontId="5" fillId="0" borderId="0" xfId="0" applyFont="1" applyBorder="1" applyAlignment="1">
      <alignment horizontal="center" vertical="center"/>
    </xf>
    <xf numFmtId="44" fontId="5" fillId="0" borderId="0" xfId="8" applyNumberFormat="1" applyFont="1" applyAlignment="1">
      <alignment horizontal="right"/>
    </xf>
    <xf numFmtId="0" fontId="46" fillId="0" borderId="0" xfId="0" applyFont="1"/>
    <xf numFmtId="0" fontId="5" fillId="0" borderId="0" xfId="0" applyFont="1" applyBorder="1" applyAlignment="1">
      <alignment horizontal="left" vertical="center"/>
    </xf>
    <xf numFmtId="44" fontId="5" fillId="0" borderId="0" xfId="0" applyNumberFormat="1" applyFont="1" applyFill="1" applyBorder="1" applyAlignment="1">
      <alignment horizontal="right"/>
    </xf>
    <xf numFmtId="165" fontId="5" fillId="0" borderId="0" xfId="0" applyNumberFormat="1" applyFont="1" applyBorder="1" applyAlignment="1">
      <alignment horizontal="right"/>
    </xf>
    <xf numFmtId="16" fontId="6" fillId="0" borderId="0" xfId="0" applyNumberFormat="1" applyFont="1" applyAlignment="1">
      <alignment vertical="top"/>
    </xf>
    <xf numFmtId="49" fontId="6" fillId="0" borderId="0" xfId="0" applyNumberFormat="1" applyFont="1" applyFill="1" applyBorder="1" applyAlignment="1">
      <alignment horizontal="left" vertical="center" wrapText="1"/>
    </xf>
    <xf numFmtId="0" fontId="6" fillId="0" borderId="0" xfId="3" applyFont="1" applyBorder="1" applyAlignment="1">
      <alignment horizontal="center" vertical="center" wrapText="1"/>
    </xf>
    <xf numFmtId="0" fontId="6" fillId="0" borderId="0" xfId="3" applyFont="1">
      <alignment horizontal="left" vertical="top"/>
    </xf>
    <xf numFmtId="0" fontId="5" fillId="0" borderId="2" xfId="6" applyFont="1" applyBorder="1"/>
    <xf numFmtId="0" fontId="5" fillId="0" borderId="1" xfId="6" applyFont="1"/>
    <xf numFmtId="0" fontId="22" fillId="2" borderId="0" xfId="4" applyFont="1"/>
    <xf numFmtId="0" fontId="6" fillId="0" borderId="0" xfId="3" applyBorder="1" applyAlignment="1">
      <alignment horizontal="right" vertical="center" wrapText="1"/>
    </xf>
    <xf numFmtId="0" fontId="6" fillId="0" borderId="0" xfId="0" applyFont="1" applyFill="1" applyAlignment="1">
      <alignment horizontal="right" vertical="justify"/>
    </xf>
    <xf numFmtId="0" fontId="57" fillId="0" borderId="0" xfId="0" applyFont="1"/>
    <xf numFmtId="0" fontId="58" fillId="0" borderId="2" xfId="11" applyFont="1" applyFill="1" applyBorder="1" applyAlignment="1" applyProtection="1">
      <alignment horizontal="center" wrapText="1"/>
    </xf>
    <xf numFmtId="0" fontId="56" fillId="0" borderId="0" xfId="11" applyFont="1"/>
    <xf numFmtId="0" fontId="56" fillId="0" borderId="2" xfId="3" applyFont="1" applyFill="1" applyBorder="1" applyAlignment="1">
      <alignment horizontal="center" vertical="center" wrapText="1"/>
    </xf>
    <xf numFmtId="4" fontId="56" fillId="0" borderId="2" xfId="3" applyNumberFormat="1" applyFont="1" applyFill="1" applyBorder="1" applyAlignment="1">
      <alignment horizontal="center" vertical="center" wrapText="1"/>
    </xf>
    <xf numFmtId="44" fontId="56" fillId="0" borderId="2" xfId="3" applyNumberFormat="1" applyFont="1" applyFill="1" applyBorder="1" applyAlignment="1">
      <alignment horizontal="center" vertical="center" wrapText="1"/>
    </xf>
    <xf numFmtId="0" fontId="57" fillId="0" borderId="0" xfId="0" applyFont="1" applyFill="1"/>
    <xf numFmtId="0" fontId="56" fillId="0" borderId="2" xfId="3" applyFont="1" applyBorder="1" applyAlignment="1">
      <alignment horizontal="right" vertical="center" wrapText="1"/>
    </xf>
    <xf numFmtId="44" fontId="56" fillId="0" borderId="2" xfId="3" applyNumberFormat="1" applyFont="1" applyBorder="1" applyAlignment="1">
      <alignment horizontal="center" vertical="center" wrapText="1"/>
    </xf>
    <xf numFmtId="2" fontId="56" fillId="0" borderId="2" xfId="11" applyNumberFormat="1" applyFont="1" applyFill="1" applyBorder="1" applyAlignment="1" applyProtection="1">
      <alignment horizontal="center" vertical="center" wrapText="1"/>
    </xf>
    <xf numFmtId="0" fontId="56" fillId="0" borderId="2" xfId="11" applyFont="1" applyFill="1" applyBorder="1" applyAlignment="1" applyProtection="1">
      <alignment horizontal="center" vertical="center" wrapText="1"/>
    </xf>
    <xf numFmtId="0" fontId="56" fillId="0" borderId="2" xfId="11" applyFont="1" applyFill="1" applyBorder="1" applyAlignment="1" applyProtection="1">
      <alignment horizontal="right" vertical="center" wrapText="1"/>
    </xf>
    <xf numFmtId="0" fontId="58" fillId="0" borderId="0" xfId="11" applyFont="1"/>
    <xf numFmtId="0" fontId="56" fillId="0" borderId="0" xfId="25" applyFont="1" applyAlignment="1">
      <alignment vertical="top"/>
    </xf>
    <xf numFmtId="4" fontId="56" fillId="0" borderId="2" xfId="3" applyNumberFormat="1" applyFont="1" applyBorder="1" applyAlignment="1">
      <alignment horizontal="center" vertical="center" wrapText="1"/>
    </xf>
    <xf numFmtId="0" fontId="56" fillId="0" borderId="2" xfId="11" applyFont="1" applyBorder="1" applyAlignment="1">
      <alignment horizontal="center" vertical="top" wrapText="1"/>
    </xf>
    <xf numFmtId="0" fontId="56" fillId="0" borderId="2" xfId="11" applyFont="1" applyBorder="1" applyAlignment="1">
      <alignment horizontal="center" vertical="center" wrapText="1"/>
    </xf>
    <xf numFmtId="0" fontId="56" fillId="0" borderId="4" xfId="11" applyFont="1" applyBorder="1" applyAlignment="1">
      <alignment horizontal="center" vertical="center" wrapText="1"/>
    </xf>
    <xf numFmtId="0" fontId="56" fillId="0" borderId="0" xfId="11" applyFont="1" applyAlignment="1">
      <alignment horizontal="left" vertical="center" wrapText="1"/>
    </xf>
    <xf numFmtId="44" fontId="5" fillId="0" borderId="6" xfId="11" applyNumberFormat="1" applyFont="1" applyBorder="1" applyAlignment="1"/>
    <xf numFmtId="44" fontId="6" fillId="0" borderId="0" xfId="0" applyNumberFormat="1" applyFont="1" applyFill="1" applyBorder="1" applyAlignment="1">
      <alignment horizontal="center" vertical="top"/>
    </xf>
    <xf numFmtId="44" fontId="6" fillId="0" borderId="0" xfId="0" applyNumberFormat="1" applyFont="1" applyBorder="1" applyAlignment="1">
      <alignment vertical="top"/>
    </xf>
    <xf numFmtId="44" fontId="6" fillId="0" borderId="0" xfId="0" applyNumberFormat="1" applyFont="1" applyFill="1" applyBorder="1" applyAlignment="1">
      <alignment vertical="top"/>
    </xf>
    <xf numFmtId="44" fontId="2" fillId="0" borderId="0" xfId="0" applyNumberFormat="1" applyFont="1" applyBorder="1" applyAlignment="1">
      <alignment horizontal="right"/>
    </xf>
    <xf numFmtId="44" fontId="2" fillId="0" borderId="0" xfId="0" applyNumberFormat="1" applyFont="1" applyAlignment="1">
      <alignment horizontal="right"/>
    </xf>
    <xf numFmtId="44" fontId="6" fillId="0" borderId="0" xfId="2" applyNumberFormat="1" applyFont="1" applyBorder="1" applyAlignment="1">
      <alignment horizontal="right" vertical="top"/>
    </xf>
    <xf numFmtId="44" fontId="10" fillId="0" borderId="6" xfId="11" applyNumberFormat="1" applyFont="1" applyBorder="1"/>
    <xf numFmtId="0" fontId="6" fillId="0" borderId="0" xfId="0" applyNumberFormat="1" applyFont="1" applyFill="1" applyBorder="1" applyAlignment="1">
      <alignment horizontal="left" vertical="top"/>
    </xf>
    <xf numFmtId="0" fontId="5" fillId="0" borderId="1" xfId="6" applyAlignment="1">
      <alignment horizontal="left"/>
    </xf>
    <xf numFmtId="0" fontId="7" fillId="2" borderId="0" xfId="4" applyFont="1" applyFill="1" applyAlignment="1">
      <alignment horizontal="right" vertical="top"/>
    </xf>
    <xf numFmtId="0" fontId="5" fillId="0" borderId="1" xfId="6" applyFont="1" applyFill="1" applyAlignment="1">
      <alignment horizontal="right" vertical="top"/>
    </xf>
    <xf numFmtId="0" fontId="52" fillId="0" borderId="0" xfId="0" applyFont="1" applyFill="1" applyAlignment="1">
      <alignment horizontal="right" vertical="top"/>
    </xf>
    <xf numFmtId="0" fontId="44" fillId="2" borderId="0" xfId="15" applyFont="1" applyFill="1" applyBorder="1" applyAlignment="1">
      <alignment horizontal="right" vertical="top"/>
    </xf>
    <xf numFmtId="0" fontId="44" fillId="0" borderId="0" xfId="15" applyFont="1" applyFill="1" applyBorder="1" applyAlignment="1">
      <alignment horizontal="right" vertical="top"/>
    </xf>
    <xf numFmtId="0" fontId="6" fillId="0" borderId="0" xfId="15" applyFont="1" applyAlignment="1">
      <alignment horizontal="right" vertical="top" wrapText="1"/>
    </xf>
    <xf numFmtId="16" fontId="6" fillId="0" borderId="0" xfId="15" applyNumberFormat="1" applyFont="1" applyAlignment="1">
      <alignment horizontal="right" vertical="top" wrapText="1"/>
    </xf>
    <xf numFmtId="0" fontId="6" fillId="0" borderId="0" xfId="15" applyFont="1" applyBorder="1" applyAlignment="1">
      <alignment horizontal="right" vertical="top" wrapText="1"/>
    </xf>
    <xf numFmtId="0" fontId="6" fillId="0" borderId="3" xfId="15" applyFont="1" applyBorder="1" applyAlignment="1">
      <alignment horizontal="right" vertical="top" wrapText="1"/>
    </xf>
    <xf numFmtId="0" fontId="6" fillId="0" borderId="0" xfId="15" applyFont="1" applyAlignment="1">
      <alignment horizontal="right" vertical="top"/>
    </xf>
    <xf numFmtId="0" fontId="6" fillId="0" borderId="0" xfId="15" applyFont="1" applyBorder="1" applyAlignment="1">
      <alignment horizontal="right" vertical="top"/>
    </xf>
    <xf numFmtId="0" fontId="6" fillId="0" borderId="0" xfId="11" applyFont="1" applyAlignment="1">
      <alignment horizontal="right"/>
    </xf>
    <xf numFmtId="0" fontId="6" fillId="0" borderId="0" xfId="15" applyFont="1" applyAlignment="1">
      <alignment horizontal="left" vertical="top" wrapText="1"/>
    </xf>
    <xf numFmtId="0" fontId="44" fillId="2" borderId="0" xfId="15" applyNumberFormat="1" applyFont="1" applyFill="1" applyBorder="1" applyAlignment="1">
      <alignment horizontal="left" vertical="top"/>
    </xf>
    <xf numFmtId="0" fontId="44" fillId="0" borderId="0" xfId="15" applyNumberFormat="1" applyFont="1" applyFill="1" applyBorder="1" applyAlignment="1">
      <alignment horizontal="left" vertical="top"/>
    </xf>
    <xf numFmtId="0" fontId="6" fillId="0" borderId="0" xfId="15" applyNumberFormat="1" applyFont="1" applyAlignment="1">
      <alignment horizontal="left" vertical="top" wrapText="1"/>
    </xf>
    <xf numFmtId="0" fontId="6" fillId="0" borderId="0" xfId="15" applyNumberFormat="1" applyFont="1" applyBorder="1" applyAlignment="1">
      <alignment horizontal="left" vertical="top" wrapText="1"/>
    </xf>
    <xf numFmtId="0" fontId="6" fillId="0" borderId="3" xfId="15" applyNumberFormat="1" applyFont="1" applyBorder="1" applyAlignment="1">
      <alignment horizontal="left" vertical="top" wrapText="1"/>
    </xf>
    <xf numFmtId="0" fontId="6" fillId="0" borderId="0" xfId="15" applyNumberFormat="1" applyFont="1" applyFill="1" applyAlignment="1">
      <alignment horizontal="left" vertical="top" wrapText="1"/>
    </xf>
    <xf numFmtId="0" fontId="6" fillId="0" borderId="0" xfId="15" applyNumberFormat="1" applyFont="1" applyBorder="1" applyAlignment="1">
      <alignment horizontal="left" vertical="top"/>
    </xf>
    <xf numFmtId="0" fontId="6" fillId="0" borderId="0" xfId="11" applyNumberFormat="1" applyFont="1" applyBorder="1" applyAlignment="1">
      <alignment horizontal="left"/>
    </xf>
    <xf numFmtId="0" fontId="6" fillId="0" borderId="0" xfId="11" applyNumberFormat="1" applyFont="1" applyAlignment="1">
      <alignment horizontal="left"/>
    </xf>
    <xf numFmtId="0" fontId="44" fillId="2" borderId="0" xfId="15" applyFont="1" applyFill="1" applyAlignment="1">
      <alignment horizontal="left" vertical="center" wrapText="1"/>
    </xf>
    <xf numFmtId="0" fontId="44" fillId="0" borderId="0" xfId="15" applyFont="1" applyFill="1" applyAlignment="1">
      <alignment horizontal="left" vertical="center" wrapText="1"/>
    </xf>
    <xf numFmtId="0" fontId="13" fillId="0" borderId="0" xfId="11" applyFont="1" applyAlignment="1">
      <alignment horizontal="left" vertical="center" wrapText="1"/>
    </xf>
    <xf numFmtId="0" fontId="6" fillId="0" borderId="0" xfId="15" applyFont="1" applyBorder="1" applyAlignment="1">
      <alignment horizontal="left" vertical="center" wrapText="1"/>
    </xf>
    <xf numFmtId="0" fontId="5" fillId="0" borderId="0" xfId="15" applyFont="1" applyBorder="1" applyAlignment="1">
      <alignment horizontal="left" vertical="center" wrapText="1"/>
    </xf>
    <xf numFmtId="0" fontId="41" fillId="0" borderId="0" xfId="11" applyFont="1" applyBorder="1"/>
    <xf numFmtId="16" fontId="2" fillId="0" borderId="0" xfId="0" applyNumberFormat="1" applyFont="1" applyBorder="1" applyAlignment="1">
      <alignment horizontal="left" vertical="top"/>
    </xf>
    <xf numFmtId="0" fontId="56" fillId="0" borderId="2" xfId="3" applyNumberFormat="1" applyFont="1" applyBorder="1" applyAlignment="1">
      <alignment horizontal="center" vertical="center" wrapText="1"/>
    </xf>
    <xf numFmtId="0" fontId="7" fillId="2" borderId="0" xfId="4" applyNumberFormat="1"/>
    <xf numFmtId="0" fontId="2" fillId="0" borderId="0" xfId="0" applyNumberFormat="1" applyFont="1" applyBorder="1" applyAlignment="1">
      <alignment horizontal="left"/>
    </xf>
    <xf numFmtId="0" fontId="5" fillId="0" borderId="1" xfId="0" applyNumberFormat="1" applyFont="1" applyBorder="1" applyAlignment="1">
      <alignment horizontal="left" vertical="top"/>
    </xf>
    <xf numFmtId="0" fontId="5" fillId="0" borderId="0" xfId="6" applyNumberFormat="1" applyFont="1" applyBorder="1" applyAlignment="1">
      <alignment horizontal="left"/>
    </xf>
    <xf numFmtId="0" fontId="2" fillId="0" borderId="0" xfId="0" applyNumberFormat="1" applyFont="1" applyBorder="1" applyAlignment="1">
      <alignment horizontal="left" vertical="top"/>
    </xf>
    <xf numFmtId="0" fontId="2" fillId="0" borderId="0" xfId="0" applyNumberFormat="1" applyFont="1" applyAlignment="1">
      <alignment horizontal="left"/>
    </xf>
    <xf numFmtId="0" fontId="3" fillId="0" borderId="6" xfId="11" applyNumberFormat="1" applyFont="1" applyBorder="1"/>
    <xf numFmtId="0" fontId="0" fillId="0" borderId="0" xfId="0" applyNumberFormat="1"/>
    <xf numFmtId="0" fontId="5" fillId="0" borderId="4" xfId="0" applyFont="1" applyBorder="1" applyAlignment="1">
      <alignment horizontal="right" vertical="top"/>
    </xf>
    <xf numFmtId="0" fontId="3" fillId="0" borderId="6" xfId="11" applyFont="1" applyBorder="1" applyAlignment="1">
      <alignment horizontal="right"/>
    </xf>
    <xf numFmtId="0" fontId="6" fillId="0" borderId="0" xfId="0" applyFont="1" applyFill="1" applyAlignment="1">
      <alignment horizontal="right" vertical="top" wrapText="1"/>
    </xf>
    <xf numFmtId="0" fontId="59" fillId="0" borderId="0" xfId="0" applyFont="1" applyFill="1" applyBorder="1" applyAlignment="1">
      <alignment horizontal="justify" vertical="top" wrapText="1"/>
    </xf>
    <xf numFmtId="0" fontId="60" fillId="0" borderId="0" xfId="0" applyFont="1" applyFill="1" applyBorder="1" applyAlignment="1">
      <alignment horizontal="center"/>
    </xf>
    <xf numFmtId="4" fontId="60" fillId="0" borderId="0" xfId="0" applyNumberFormat="1" applyFont="1" applyFill="1" applyBorder="1" applyAlignment="1">
      <alignment horizontal="center"/>
    </xf>
    <xf numFmtId="0" fontId="60" fillId="0" borderId="0" xfId="0" applyFont="1" applyBorder="1" applyAlignment="1">
      <alignment vertical="top"/>
    </xf>
    <xf numFmtId="0" fontId="60" fillId="0" borderId="0" xfId="0" applyNumberFormat="1" applyFont="1" applyFill="1" applyBorder="1" applyAlignment="1">
      <alignment horizontal="center" vertical="top"/>
    </xf>
    <xf numFmtId="0" fontId="60" fillId="0" borderId="0" xfId="21" applyFont="1" applyFill="1" applyBorder="1" applyAlignment="1">
      <alignment horizontal="justify" vertical="top" wrapText="1"/>
    </xf>
    <xf numFmtId="0" fontId="60" fillId="0" borderId="0" xfId="21" applyFont="1" applyFill="1" applyBorder="1" applyAlignment="1">
      <alignment horizontal="center"/>
    </xf>
    <xf numFmtId="4" fontId="60" fillId="0" borderId="0" xfId="21" applyNumberFormat="1" applyFont="1" applyFill="1" applyBorder="1" applyAlignment="1">
      <alignment horizontal="center"/>
    </xf>
    <xf numFmtId="0" fontId="60" fillId="0" borderId="0" xfId="0" applyFont="1" applyBorder="1" applyAlignment="1">
      <alignment horizontal="center" vertical="top"/>
    </xf>
    <xf numFmtId="0" fontId="60" fillId="0" borderId="0" xfId="0" applyNumberFormat="1" applyFont="1" applyFill="1" applyBorder="1" applyAlignment="1">
      <alignment horizontal="center" vertical="top" wrapText="1"/>
    </xf>
    <xf numFmtId="0" fontId="60" fillId="0" borderId="0" xfId="0" applyFont="1" applyFill="1" applyBorder="1" applyAlignment="1">
      <alignment horizontal="justify" vertical="top" wrapText="1"/>
    </xf>
    <xf numFmtId="4" fontId="60" fillId="0" borderId="0" xfId="20" applyNumberFormat="1" applyFont="1" applyFill="1" applyBorder="1" applyAlignment="1">
      <alignment horizontal="center"/>
    </xf>
    <xf numFmtId="0" fontId="60" fillId="0" borderId="0" xfId="0" applyFont="1" applyFill="1" applyBorder="1" applyAlignment="1">
      <alignment vertical="top"/>
    </xf>
    <xf numFmtId="0" fontId="60" fillId="0" borderId="0" xfId="0" applyNumberFormat="1" applyFont="1" applyBorder="1" applyAlignment="1">
      <alignment horizontal="center" vertical="top"/>
    </xf>
    <xf numFmtId="0" fontId="60" fillId="0" borderId="0" xfId="0" applyFont="1" applyBorder="1" applyAlignment="1">
      <alignment horizontal="justify" vertical="top" wrapText="1"/>
    </xf>
    <xf numFmtId="0" fontId="59" fillId="0" borderId="0" xfId="0" applyNumberFormat="1" applyFont="1" applyFill="1" applyBorder="1" applyAlignment="1">
      <alignment horizontal="center" vertical="top" wrapText="1"/>
    </xf>
    <xf numFmtId="0" fontId="31" fillId="0" borderId="0" xfId="0" applyFont="1" applyFill="1" applyBorder="1" applyAlignment="1">
      <alignment horizontal="justify" vertical="top" wrapText="1"/>
    </xf>
    <xf numFmtId="0" fontId="59" fillId="0" borderId="0" xfId="0" applyFont="1" applyFill="1" applyBorder="1" applyAlignment="1">
      <alignment horizontal="center"/>
    </xf>
    <xf numFmtId="4" fontId="59" fillId="0" borderId="0" xfId="0" applyNumberFormat="1" applyFont="1" applyFill="1" applyBorder="1" applyAlignment="1">
      <alignment horizontal="center"/>
    </xf>
    <xf numFmtId="14" fontId="2" fillId="0" borderId="0" xfId="0" applyNumberFormat="1" applyFont="1"/>
    <xf numFmtId="14" fontId="6" fillId="0" borderId="0" xfId="0" applyNumberFormat="1" applyFont="1" applyFill="1" applyBorder="1" applyAlignment="1">
      <alignment horizontal="left" wrapText="1"/>
    </xf>
    <xf numFmtId="0" fontId="23" fillId="2" borderId="0" xfId="0" applyNumberFormat="1" applyFont="1" applyFill="1" applyBorder="1" applyAlignment="1"/>
    <xf numFmtId="0" fontId="23" fillId="2" borderId="0" xfId="0" applyFont="1" applyFill="1" applyBorder="1" applyAlignment="1">
      <alignment horizontal="center"/>
    </xf>
    <xf numFmtId="4" fontId="23" fillId="2" borderId="0" xfId="1" applyNumberFormat="1" applyFont="1" applyFill="1" applyBorder="1" applyAlignment="1">
      <alignment horizontal="right" wrapText="1"/>
    </xf>
    <xf numFmtId="44" fontId="23" fillId="2" borderId="0" xfId="8" applyNumberFormat="1" applyFont="1" applyFill="1" applyBorder="1" applyAlignment="1">
      <alignment horizontal="right" vertical="top"/>
    </xf>
    <xf numFmtId="0" fontId="22" fillId="2" borderId="0" xfId="0" applyFont="1" applyFill="1" applyBorder="1" applyAlignment="1">
      <alignment horizontal="left" wrapText="1"/>
    </xf>
    <xf numFmtId="44" fontId="56" fillId="0" borderId="2" xfId="11" applyNumberFormat="1" applyFont="1" applyFill="1" applyBorder="1" applyAlignment="1" applyProtection="1">
      <alignment horizontal="center" vertical="center" wrapText="1"/>
      <protection locked="0"/>
    </xf>
    <xf numFmtId="44" fontId="23" fillId="2" borderId="0" xfId="11" applyNumberFormat="1" applyFont="1" applyFill="1" applyAlignment="1">
      <alignment horizontal="left" vertical="center" wrapText="1"/>
    </xf>
    <xf numFmtId="44" fontId="6" fillId="0" borderId="0" xfId="11" applyNumberFormat="1" applyFont="1" applyAlignment="1">
      <alignment horizontal="left" vertical="center" wrapText="1"/>
    </xf>
    <xf numFmtId="44" fontId="3" fillId="0" borderId="0" xfId="11" applyNumberFormat="1" applyFont="1" applyAlignment="1">
      <alignment horizontal="left" vertical="center" wrapText="1"/>
    </xf>
    <xf numFmtId="44" fontId="3" fillId="0" borderId="0" xfId="11" applyNumberFormat="1" applyFont="1" applyAlignment="1" applyProtection="1">
      <alignment vertical="top" wrapText="1"/>
      <protection locked="0"/>
    </xf>
    <xf numFmtId="44" fontId="3" fillId="0" borderId="0" xfId="11" applyNumberFormat="1" applyFont="1" applyFill="1" applyBorder="1" applyAlignment="1">
      <alignment horizontal="right"/>
    </xf>
    <xf numFmtId="44" fontId="3" fillId="0" borderId="0" xfId="8" applyNumberFormat="1" applyFont="1" applyAlignment="1">
      <alignment horizontal="right"/>
    </xf>
    <xf numFmtId="44" fontId="3" fillId="0" borderId="0" xfId="11" applyNumberFormat="1" applyFont="1" applyAlignment="1">
      <alignment horizontal="right" vertical="center" wrapText="1"/>
    </xf>
    <xf numFmtId="44" fontId="60" fillId="0" borderId="0" xfId="0" applyNumberFormat="1" applyFont="1" applyFill="1" applyBorder="1" applyAlignment="1">
      <alignment horizontal="right"/>
    </xf>
    <xf numFmtId="44" fontId="60" fillId="0" borderId="0" xfId="22" applyNumberFormat="1" applyFont="1" applyFill="1" applyBorder="1" applyAlignment="1">
      <alignment horizontal="right"/>
    </xf>
    <xf numFmtId="44" fontId="60" fillId="0" borderId="0" xfId="20" applyNumberFormat="1" applyFont="1" applyFill="1" applyBorder="1" applyAlignment="1">
      <alignment horizontal="right"/>
    </xf>
    <xf numFmtId="44" fontId="60" fillId="0" borderId="0" xfId="0" applyNumberFormat="1" applyFont="1" applyBorder="1" applyAlignment="1">
      <alignment horizontal="right"/>
    </xf>
    <xf numFmtId="44" fontId="31" fillId="0" borderId="0" xfId="0" applyNumberFormat="1" applyFont="1" applyFill="1" applyBorder="1" applyAlignment="1">
      <alignment horizontal="right"/>
    </xf>
    <xf numFmtId="44" fontId="3" fillId="0" borderId="0" xfId="11" applyNumberFormat="1" applyFont="1" applyAlignment="1">
      <alignment horizontal="left" vertical="top" wrapText="1"/>
    </xf>
    <xf numFmtId="44" fontId="3" fillId="0" borderId="1" xfId="11" applyNumberFormat="1" applyFont="1" applyBorder="1" applyAlignment="1">
      <alignment horizontal="right" vertical="center" wrapText="1"/>
    </xf>
    <xf numFmtId="44" fontId="25" fillId="0" borderId="0" xfId="11" applyNumberFormat="1" applyFont="1" applyAlignment="1">
      <alignment horizontal="left" vertical="center" wrapText="1"/>
    </xf>
    <xf numFmtId="44" fontId="26" fillId="0" borderId="0" xfId="11" applyNumberFormat="1" applyFont="1" applyAlignment="1">
      <alignment horizontal="left" vertical="center" wrapText="1"/>
    </xf>
    <xf numFmtId="44" fontId="27" fillId="0" borderId="0" xfId="11" applyNumberFormat="1" applyFont="1" applyAlignment="1">
      <alignment horizontal="left" vertical="center" wrapText="1"/>
    </xf>
    <xf numFmtId="4" fontId="6" fillId="0" borderId="0" xfId="1" applyNumberFormat="1" applyFont="1" applyFill="1" applyBorder="1" applyAlignment="1">
      <alignment horizontal="right"/>
    </xf>
    <xf numFmtId="0" fontId="56" fillId="0" borderId="2" xfId="3" applyFont="1" applyBorder="1" applyAlignment="1">
      <alignment horizontal="right" vertical="top" wrapText="1"/>
    </xf>
    <xf numFmtId="0" fontId="56" fillId="0" borderId="2" xfId="3" applyFont="1" applyBorder="1" applyAlignment="1">
      <alignment horizontal="left" vertical="top" wrapText="1"/>
    </xf>
    <xf numFmtId="0" fontId="7" fillId="2" borderId="0" xfId="4" applyAlignment="1">
      <alignment horizontal="right" vertical="top"/>
    </xf>
    <xf numFmtId="0" fontId="7" fillId="2" borderId="0" xfId="4" applyAlignment="1">
      <alignment horizontal="left" vertical="top"/>
    </xf>
    <xf numFmtId="0" fontId="5" fillId="0" borderId="1" xfId="6" applyFont="1" applyBorder="1" applyAlignment="1">
      <alignment horizontal="right" vertical="top"/>
    </xf>
    <xf numFmtId="0" fontId="5" fillId="0" borderId="1" xfId="6" applyFont="1" applyBorder="1" applyAlignment="1">
      <alignment horizontal="left" vertical="top"/>
    </xf>
    <xf numFmtId="0" fontId="0" fillId="0" borderId="0" xfId="0" applyAlignment="1">
      <alignment horizontal="right" vertical="top"/>
    </xf>
    <xf numFmtId="0" fontId="0" fillId="0" borderId="0" xfId="0" applyAlignment="1">
      <alignment horizontal="left" vertical="top"/>
    </xf>
    <xf numFmtId="4" fontId="56" fillId="0" borderId="2" xfId="3" applyNumberFormat="1" applyFont="1" applyBorder="1" applyAlignment="1">
      <alignment horizontal="right" vertical="center" wrapText="1"/>
    </xf>
    <xf numFmtId="4" fontId="22" fillId="2" borderId="0" xfId="4" applyNumberFormat="1" applyFont="1" applyAlignment="1">
      <alignment horizontal="right"/>
    </xf>
    <xf numFmtId="4" fontId="2" fillId="0" borderId="0" xfId="0" applyNumberFormat="1" applyFont="1" applyAlignment="1">
      <alignment horizontal="right"/>
    </xf>
    <xf numFmtId="4" fontId="6" fillId="0" borderId="0" xfId="1" applyNumberFormat="1" applyFont="1" applyFill="1" applyAlignment="1">
      <alignment horizontal="right"/>
    </xf>
    <xf numFmtId="4" fontId="5" fillId="0" borderId="0" xfId="0" applyNumberFormat="1" applyFont="1" applyBorder="1" applyAlignment="1">
      <alignment horizontal="right"/>
    </xf>
    <xf numFmtId="4" fontId="5" fillId="0" borderId="0" xfId="1" applyNumberFormat="1" applyFont="1" applyFill="1" applyBorder="1" applyAlignment="1">
      <alignment horizontal="right"/>
    </xf>
    <xf numFmtId="4" fontId="5" fillId="0" borderId="1" xfId="6" applyNumberFormat="1" applyFont="1" applyAlignment="1">
      <alignment horizontal="right"/>
    </xf>
    <xf numFmtId="44" fontId="6" fillId="0" borderId="0" xfId="0" applyNumberFormat="1" applyFont="1" applyAlignment="1">
      <alignment horizontal="right"/>
    </xf>
    <xf numFmtId="44" fontId="6" fillId="0" borderId="0" xfId="0" applyNumberFormat="1" applyFont="1" applyFill="1" applyBorder="1" applyAlignment="1">
      <alignment horizontal="right" vertical="top"/>
    </xf>
    <xf numFmtId="44" fontId="6" fillId="0" borderId="0" xfId="3" applyNumberFormat="1" applyBorder="1" applyAlignment="1">
      <alignment horizontal="right" vertical="center" wrapText="1"/>
    </xf>
    <xf numFmtId="44" fontId="6" fillId="0" borderId="0" xfId="0" applyNumberFormat="1" applyFont="1" applyAlignment="1">
      <alignment horizontal="right" vertical="justify"/>
    </xf>
    <xf numFmtId="0" fontId="7" fillId="2" borderId="0" xfId="4" applyBorder="1" applyAlignment="1">
      <alignment horizontal="right"/>
    </xf>
    <xf numFmtId="0" fontId="0" fillId="0" borderId="0" xfId="0" applyBorder="1" applyAlignment="1">
      <alignment horizontal="right"/>
    </xf>
    <xf numFmtId="44" fontId="5" fillId="0" borderId="0" xfId="8" applyNumberFormat="1" applyFont="1" applyBorder="1" applyAlignment="1">
      <alignment horizontal="right"/>
    </xf>
    <xf numFmtId="167" fontId="5" fillId="0" borderId="0" xfId="6" applyNumberFormat="1" applyBorder="1" applyAlignment="1">
      <alignment horizontal="right"/>
    </xf>
    <xf numFmtId="0" fontId="5" fillId="0" borderId="0" xfId="0" applyFont="1" applyBorder="1" applyAlignment="1">
      <alignment horizontal="left" vertical="justify"/>
    </xf>
    <xf numFmtId="44" fontId="44" fillId="2" borderId="0" xfId="11" applyNumberFormat="1" applyFont="1" applyFill="1"/>
    <xf numFmtId="44" fontId="3" fillId="0" borderId="0" xfId="11" applyNumberFormat="1" applyFont="1" applyBorder="1"/>
    <xf numFmtId="44" fontId="6" fillId="0" borderId="0" xfId="11" applyNumberFormat="1" applyFont="1" applyBorder="1"/>
    <xf numFmtId="44" fontId="6" fillId="0" borderId="0" xfId="8" applyNumberFormat="1" applyFont="1" applyBorder="1" applyAlignment="1">
      <alignment horizontal="center" vertical="top"/>
    </xf>
    <xf numFmtId="44" fontId="5" fillId="0" borderId="6" xfId="8" applyNumberFormat="1" applyFont="1" applyBorder="1" applyAlignment="1">
      <alignment vertical="top"/>
    </xf>
    <xf numFmtId="44" fontId="3" fillId="0" borderId="0" xfId="11" applyNumberFormat="1" applyFont="1" applyFill="1" applyBorder="1"/>
    <xf numFmtId="44" fontId="19" fillId="0" borderId="0" xfId="11" applyNumberFormat="1" applyFont="1" applyFill="1" applyBorder="1"/>
    <xf numFmtId="0" fontId="13" fillId="0" borderId="0" xfId="0" applyFont="1" applyAlignment="1">
      <alignment wrapText="1"/>
    </xf>
    <xf numFmtId="2" fontId="6" fillId="0" borderId="0" xfId="0" applyNumberFormat="1" applyFont="1" applyAlignment="1"/>
    <xf numFmtId="0" fontId="6" fillId="0" borderId="0" xfId="0" applyFont="1" applyFill="1" applyAlignment="1">
      <alignment horizontal="right"/>
    </xf>
    <xf numFmtId="0" fontId="56" fillId="0" borderId="2" xfId="3" applyFont="1" applyBorder="1" applyAlignment="1">
      <alignment horizontal="center" wrapText="1"/>
    </xf>
    <xf numFmtId="0" fontId="7" fillId="2" borderId="0" xfId="4" applyAlignment="1"/>
    <xf numFmtId="43" fontId="6" fillId="0" borderId="0" xfId="8" applyFont="1" applyAlignment="1">
      <alignment horizontal="center"/>
    </xf>
    <xf numFmtId="43" fontId="6" fillId="0" borderId="0" xfId="8" applyFont="1" applyAlignment="1">
      <alignment horizontal="right"/>
    </xf>
    <xf numFmtId="2" fontId="15" fillId="0" borderId="0" xfId="27" applyNumberFormat="1" applyFont="1" applyAlignment="1">
      <alignment horizontal="right" wrapText="1"/>
    </xf>
    <xf numFmtId="44" fontId="5" fillId="0" borderId="1" xfId="6" applyNumberFormat="1" applyAlignment="1"/>
    <xf numFmtId="49" fontId="3" fillId="0" borderId="0" xfId="11" applyNumberFormat="1" applyFont="1" applyFill="1" applyBorder="1" applyAlignment="1">
      <alignment horizontal="justify" vertical="top" wrapText="1"/>
    </xf>
    <xf numFmtId="0" fontId="61" fillId="0" borderId="0" xfId="11" applyFont="1" applyAlignment="1">
      <alignment horizontal="left" vertical="top"/>
    </xf>
    <xf numFmtId="0" fontId="61" fillId="0" borderId="0" xfId="11" applyFont="1" applyAlignment="1">
      <alignment horizontal="left" vertical="center" wrapText="1"/>
    </xf>
    <xf numFmtId="2" fontId="61" fillId="0" borderId="0" xfId="12" applyNumberFormat="1" applyFont="1" applyAlignment="1">
      <alignment horizontal="right" vertical="center" wrapText="1"/>
    </xf>
    <xf numFmtId="44" fontId="61" fillId="0" borderId="0" xfId="11" applyNumberFormat="1" applyFont="1" applyAlignment="1">
      <alignment horizontal="left" vertical="center" wrapText="1"/>
    </xf>
    <xf numFmtId="0" fontId="62" fillId="0" borderId="0" xfId="11" applyFont="1" applyAlignment="1">
      <alignment horizontal="left" vertical="center" wrapText="1"/>
    </xf>
    <xf numFmtId="0" fontId="3" fillId="0" borderId="0" xfId="11" applyFont="1" applyAlignment="1">
      <alignment vertical="top" wrapText="1"/>
    </xf>
    <xf numFmtId="0" fontId="5" fillId="0" borderId="0" xfId="11" applyFont="1" applyBorder="1" applyAlignment="1">
      <alignment wrapText="1"/>
    </xf>
    <xf numFmtId="0" fontId="7" fillId="0" borderId="0" xfId="4" applyFill="1" applyAlignment="1"/>
    <xf numFmtId="0" fontId="8" fillId="0" borderId="0" xfId="4" applyFont="1" applyFill="1"/>
    <xf numFmtId="0" fontId="5" fillId="0" borderId="0" xfId="4" applyFont="1" applyFill="1"/>
    <xf numFmtId="0" fontId="6" fillId="0" borderId="0" xfId="4" applyFont="1" applyFill="1" applyAlignment="1">
      <alignment wrapText="1"/>
    </xf>
    <xf numFmtId="0" fontId="6" fillId="0" borderId="0" xfId="0" applyFont="1" applyAlignment="1">
      <alignment wrapText="1"/>
    </xf>
    <xf numFmtId="0" fontId="0" fillId="0" borderId="0" xfId="0" applyAlignment="1">
      <alignment vertical="top"/>
    </xf>
    <xf numFmtId="0" fontId="7" fillId="2" borderId="0" xfId="4" applyAlignment="1">
      <alignment vertical="top"/>
    </xf>
    <xf numFmtId="0" fontId="7" fillId="0" borderId="0" xfId="4" applyFill="1" applyAlignment="1">
      <alignment horizontal="right" vertical="top"/>
    </xf>
    <xf numFmtId="0" fontId="7" fillId="0" borderId="0" xfId="4" applyFill="1" applyAlignment="1">
      <alignment vertical="top"/>
    </xf>
    <xf numFmtId="4" fontId="22" fillId="0" borderId="0" xfId="4" applyNumberFormat="1" applyFont="1" applyFill="1" applyAlignment="1">
      <alignment horizontal="right"/>
    </xf>
    <xf numFmtId="44" fontId="7" fillId="0" borderId="0" xfId="4" applyNumberFormat="1" applyFill="1" applyAlignment="1">
      <alignment horizontal="right"/>
    </xf>
    <xf numFmtId="0" fontId="7" fillId="0" borderId="0" xfId="4" applyFill="1" applyBorder="1" applyAlignment="1">
      <alignment horizontal="right"/>
    </xf>
    <xf numFmtId="0" fontId="5" fillId="0" borderId="0" xfId="4" applyFont="1" applyFill="1" applyAlignment="1">
      <alignment wrapText="1"/>
    </xf>
    <xf numFmtId="0" fontId="7" fillId="2" borderId="0" xfId="4" applyAlignment="1">
      <alignment wrapText="1"/>
    </xf>
    <xf numFmtId="0" fontId="5" fillId="0" borderId="1" xfId="6" applyFont="1" applyBorder="1" applyAlignment="1">
      <alignment wrapText="1"/>
    </xf>
    <xf numFmtId="0" fontId="2" fillId="0" borderId="0" xfId="0" applyFont="1" applyAlignment="1">
      <alignment vertical="top" wrapText="1"/>
    </xf>
    <xf numFmtId="0" fontId="56" fillId="0" borderId="4" xfId="3" applyFont="1" applyBorder="1" applyAlignment="1">
      <alignment horizontal="center" vertical="center" wrapText="1"/>
    </xf>
    <xf numFmtId="0" fontId="56" fillId="0" borderId="5" xfId="3" applyFont="1" applyBorder="1" applyAlignment="1">
      <alignment horizontal="center" vertical="center" wrapText="1"/>
    </xf>
    <xf numFmtId="0" fontId="56" fillId="0" borderId="4" xfId="3" applyFont="1" applyBorder="1" applyAlignment="1">
      <alignment horizontal="right" vertical="center" wrapText="1"/>
    </xf>
    <xf numFmtId="0" fontId="56" fillId="0" borderId="5" xfId="3" applyFont="1" applyBorder="1" applyAlignment="1">
      <alignment horizontal="right" vertical="center" wrapText="1"/>
    </xf>
    <xf numFmtId="0" fontId="56" fillId="0" borderId="4" xfId="3" applyFont="1" applyBorder="1" applyAlignment="1">
      <alignment vertical="top" wrapText="1"/>
    </xf>
    <xf numFmtId="0" fontId="56" fillId="0" borderId="5" xfId="3" applyFont="1" applyBorder="1" applyAlignment="1">
      <alignment vertical="top" wrapText="1"/>
    </xf>
    <xf numFmtId="0" fontId="56" fillId="0" borderId="4" xfId="3" applyFont="1" applyFill="1" applyBorder="1" applyAlignment="1">
      <alignment horizontal="center" vertical="center" wrapText="1"/>
    </xf>
    <xf numFmtId="0" fontId="56" fillId="0" borderId="5" xfId="3" applyFont="1" applyFill="1" applyBorder="1" applyAlignment="1">
      <alignment horizontal="center" vertical="center" wrapText="1"/>
    </xf>
    <xf numFmtId="2" fontId="56" fillId="0" borderId="4" xfId="11" applyNumberFormat="1" applyFont="1" applyFill="1" applyBorder="1" applyAlignment="1" applyProtection="1">
      <alignment horizontal="right" vertical="top" wrapText="1"/>
    </xf>
    <xf numFmtId="2" fontId="56" fillId="0" borderId="5" xfId="11" applyNumberFormat="1" applyFont="1" applyFill="1" applyBorder="1" applyAlignment="1" applyProtection="1">
      <alignment horizontal="right" vertical="top" wrapText="1"/>
    </xf>
  </cellXfs>
  <cellStyles count="38">
    <cellStyle name="20% - Accent1 2" xfId="13"/>
    <cellStyle name="Comma" xfId="1" builtinId="3"/>
    <cellStyle name="Comma 2" xfId="12"/>
    <cellStyle name="Comma 2 2" xfId="17"/>
    <cellStyle name="Comma 3" xfId="20"/>
    <cellStyle name="Comma 4" xfId="23"/>
    <cellStyle name="Comma 4 2" xfId="27"/>
    <cellStyle name="Comma 5" xfId="29"/>
    <cellStyle name="Comma_troskovnik" xfId="9"/>
    <cellStyle name="Comma_troskovnik_dramalj_01" xfId="8"/>
    <cellStyle name="Currency" xfId="2" builtinId="4"/>
    <cellStyle name="Currency 2" xfId="14"/>
    <cellStyle name="Currency 2 2" xfId="16"/>
    <cellStyle name="Currency 3" xfId="26"/>
    <cellStyle name="Currency 4" xfId="33"/>
    <cellStyle name="Currency_Sheet1" xfId="10"/>
    <cellStyle name="Naslov1" xfId="4"/>
    <cellStyle name="Naslov2" xfId="5"/>
    <cellStyle name="Naslov3" xfId="6"/>
    <cellStyle name="Naslov4" xfId="7"/>
    <cellStyle name="Normal" xfId="0" builtinId="0"/>
    <cellStyle name="Normal 19" xfId="18"/>
    <cellStyle name="Normal 2" xfId="11"/>
    <cellStyle name="Normal 2 2" xfId="15"/>
    <cellStyle name="Normal 2 2 2" xfId="36"/>
    <cellStyle name="Normal 3" xfId="25"/>
    <cellStyle name="Normal 4" xfId="31"/>
    <cellStyle name="Normal 4 10" xfId="19"/>
    <cellStyle name="Normal 6" xfId="32"/>
    <cellStyle name="Normal_2001" xfId="28"/>
    <cellStyle name="Normalno 2" xfId="21"/>
    <cellStyle name="Normalno 2 2" xfId="35"/>
    <cellStyle name="Normalno 3" xfId="34"/>
    <cellStyle name="Normalno 4" xfId="37"/>
    <cellStyle name="Standard" xfId="3"/>
    <cellStyle name="Zarez 2" xfId="22"/>
    <cellStyle name="Zarez 2 2" xfId="24"/>
    <cellStyle name="Zarez 2 3" xfId="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iff"/><Relationship Id="rId2" Type="http://schemas.openxmlformats.org/officeDocument/2006/relationships/image" Target="../media/image2.jpg"/><Relationship Id="rId1" Type="http://schemas.openxmlformats.org/officeDocument/2006/relationships/image" Target="../media/image1.tif"/></Relationships>
</file>

<file path=xl/drawings/drawing1.xml><?xml version="1.0" encoding="utf-8"?>
<xdr:wsDr xmlns:xdr="http://schemas.openxmlformats.org/drawingml/2006/spreadsheetDrawing" xmlns:a="http://schemas.openxmlformats.org/drawingml/2006/main">
  <xdr:twoCellAnchor editAs="oneCell">
    <xdr:from>
      <xdr:col>1</xdr:col>
      <xdr:colOff>1102179</xdr:colOff>
      <xdr:row>28</xdr:row>
      <xdr:rowOff>655865</xdr:rowOff>
    </xdr:from>
    <xdr:to>
      <xdr:col>2</xdr:col>
      <xdr:colOff>2737050</xdr:colOff>
      <xdr:row>28</xdr:row>
      <xdr:rowOff>1576361</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55322" y="7541079"/>
          <a:ext cx="3512657" cy="920496"/>
        </a:xfrm>
        <a:prstGeom prst="rect">
          <a:avLst/>
        </a:prstGeom>
      </xdr:spPr>
    </xdr:pic>
    <xdr:clientData/>
  </xdr:twoCellAnchor>
  <xdr:twoCellAnchor editAs="oneCell">
    <xdr:from>
      <xdr:col>2</xdr:col>
      <xdr:colOff>38100</xdr:colOff>
      <xdr:row>23</xdr:row>
      <xdr:rowOff>104775</xdr:rowOff>
    </xdr:from>
    <xdr:to>
      <xdr:col>2</xdr:col>
      <xdr:colOff>3083052</xdr:colOff>
      <xdr:row>25</xdr:row>
      <xdr:rowOff>107061</xdr:rowOff>
    </xdr:to>
    <xdr:pic>
      <xdr:nvPicPr>
        <xdr:cNvPr id="2"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71750" y="4876800"/>
          <a:ext cx="3044952" cy="1545336"/>
        </a:xfrm>
        <a:prstGeom prst="rect">
          <a:avLst/>
        </a:prstGeom>
      </xdr:spPr>
    </xdr:pic>
    <xdr:clientData/>
  </xdr:twoCellAnchor>
  <xdr:twoCellAnchor editAs="oneCell">
    <xdr:from>
      <xdr:col>2</xdr:col>
      <xdr:colOff>311604</xdr:colOff>
      <xdr:row>28</xdr:row>
      <xdr:rowOff>522515</xdr:rowOff>
    </xdr:from>
    <xdr:to>
      <xdr:col>2</xdr:col>
      <xdr:colOff>2836354</xdr:colOff>
      <xdr:row>28</xdr:row>
      <xdr:rowOff>817932</xdr:rowOff>
    </xdr:to>
    <xdr:pic>
      <xdr:nvPicPr>
        <xdr:cNvPr id="3" name="Picture 2"/>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42533" y="7407729"/>
          <a:ext cx="2524750" cy="2954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tserver\Documents%20and%20Settings\Administrator\My%20Documents\dokumenti\2007\CJENICI\u%20kunama\CIJENIK20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33"/>
  <sheetViews>
    <sheetView view="pageBreakPreview" zoomScale="115" zoomScaleNormal="100" zoomScaleSheetLayoutView="115" zoomScalePageLayoutView="115" workbookViewId="0">
      <selection activeCell="E29" sqref="E29"/>
    </sheetView>
  </sheetViews>
  <sheetFormatPr defaultRowHeight="15" x14ac:dyDescent="0.25"/>
  <cols>
    <col min="1" max="1" width="9.140625" style="129"/>
    <col min="2" max="2" width="26.28515625" style="129" customWidth="1"/>
    <col min="3" max="3" width="48.85546875" style="129" customWidth="1"/>
    <col min="4" max="16384" width="9.140625" style="129"/>
  </cols>
  <sheetData>
    <row r="3" spans="1:4" x14ac:dyDescent="0.25">
      <c r="A3" s="128"/>
      <c r="B3" s="128"/>
      <c r="C3" s="128"/>
      <c r="D3" s="128"/>
    </row>
    <row r="5" spans="1:4" ht="30.75" x14ac:dyDescent="0.25">
      <c r="B5" s="130" t="s">
        <v>93</v>
      </c>
      <c r="C5" s="134" t="s">
        <v>686</v>
      </c>
    </row>
    <row r="6" spans="1:4" x14ac:dyDescent="0.25">
      <c r="B6" s="130"/>
      <c r="C6" s="130"/>
    </row>
    <row r="7" spans="1:4" x14ac:dyDescent="0.25">
      <c r="B7" s="130"/>
      <c r="C7" s="130"/>
    </row>
    <row r="8" spans="1:4" x14ac:dyDescent="0.25">
      <c r="B8" s="130"/>
      <c r="C8" s="130"/>
    </row>
    <row r="9" spans="1:4" ht="19.5" customHeight="1" x14ac:dyDescent="0.25">
      <c r="B9" s="130" t="s">
        <v>94</v>
      </c>
      <c r="C9" s="356" t="s">
        <v>103</v>
      </c>
    </row>
    <row r="10" spans="1:4" x14ac:dyDescent="0.25">
      <c r="B10" s="130"/>
      <c r="C10" s="130"/>
    </row>
    <row r="11" spans="1:4" x14ac:dyDescent="0.25">
      <c r="B11" s="130"/>
      <c r="C11" s="130"/>
    </row>
    <row r="12" spans="1:4" x14ac:dyDescent="0.25">
      <c r="A12" s="128"/>
      <c r="B12" s="131"/>
      <c r="C12" s="131"/>
      <c r="D12" s="128"/>
    </row>
    <row r="13" spans="1:4" x14ac:dyDescent="0.25">
      <c r="B13" s="130"/>
      <c r="C13" s="130"/>
    </row>
    <row r="14" spans="1:4" ht="16.5" customHeight="1" x14ac:dyDescent="0.25">
      <c r="B14" s="130" t="s">
        <v>95</v>
      </c>
      <c r="C14" s="355" t="s">
        <v>684</v>
      </c>
    </row>
    <row r="15" spans="1:4" x14ac:dyDescent="0.25">
      <c r="B15" s="130"/>
      <c r="C15" s="62" t="s">
        <v>683</v>
      </c>
    </row>
    <row r="16" spans="1:4" x14ac:dyDescent="0.25">
      <c r="B16" s="130"/>
      <c r="C16" s="138" t="s">
        <v>685</v>
      </c>
    </row>
    <row r="17" spans="1:4" x14ac:dyDescent="0.25">
      <c r="B17" s="130"/>
      <c r="C17" s="130"/>
    </row>
    <row r="18" spans="1:4" x14ac:dyDescent="0.25">
      <c r="B18" s="130" t="s">
        <v>96</v>
      </c>
      <c r="C18" s="7" t="s">
        <v>97</v>
      </c>
    </row>
    <row r="19" spans="1:4" x14ac:dyDescent="0.25">
      <c r="B19" s="130"/>
      <c r="C19" s="130" t="s">
        <v>98</v>
      </c>
    </row>
    <row r="20" spans="1:4" x14ac:dyDescent="0.25">
      <c r="B20" s="130"/>
      <c r="C20" s="130" t="s">
        <v>99</v>
      </c>
    </row>
    <row r="21" spans="1:4" x14ac:dyDescent="0.25">
      <c r="A21" s="132"/>
      <c r="B21" s="133"/>
      <c r="C21" s="133"/>
      <c r="D21" s="132"/>
    </row>
    <row r="22" spans="1:4" x14ac:dyDescent="0.25">
      <c r="B22" s="130"/>
      <c r="C22" s="130"/>
    </row>
    <row r="23" spans="1:4" x14ac:dyDescent="0.25">
      <c r="B23" s="130" t="s">
        <v>100</v>
      </c>
      <c r="C23" s="7" t="s">
        <v>101</v>
      </c>
    </row>
    <row r="24" spans="1:4" x14ac:dyDescent="0.25">
      <c r="B24" s="130"/>
      <c r="C24" s="7"/>
    </row>
    <row r="25" spans="1:4" ht="106.5" customHeight="1" x14ac:dyDescent="0.25">
      <c r="B25" s="130"/>
      <c r="C25" s="7"/>
    </row>
    <row r="26" spans="1:4" x14ac:dyDescent="0.25">
      <c r="B26" s="130"/>
      <c r="C26" s="130"/>
    </row>
    <row r="27" spans="1:4" x14ac:dyDescent="0.25">
      <c r="B27" s="130" t="s">
        <v>102</v>
      </c>
      <c r="C27" s="7" t="s">
        <v>101</v>
      </c>
    </row>
    <row r="28" spans="1:4" x14ac:dyDescent="0.25">
      <c r="B28" s="130"/>
      <c r="C28" s="7"/>
    </row>
    <row r="29" spans="1:4" ht="217.5" customHeight="1" x14ac:dyDescent="0.25">
      <c r="B29" s="130"/>
      <c r="C29" s="7"/>
    </row>
    <row r="30" spans="1:4" x14ac:dyDescent="0.25">
      <c r="A30" s="135"/>
      <c r="B30" s="136"/>
      <c r="C30" s="137"/>
      <c r="D30" s="135"/>
    </row>
    <row r="31" spans="1:4" x14ac:dyDescent="0.25">
      <c r="B31" s="130"/>
      <c r="C31" s="130"/>
    </row>
    <row r="32" spans="1:4" x14ac:dyDescent="0.25">
      <c r="B32" s="130"/>
      <c r="C32" s="130"/>
    </row>
    <row r="33" spans="2:3" x14ac:dyDescent="0.25">
      <c r="B33" s="130"/>
      <c r="C33" s="130"/>
    </row>
  </sheetData>
  <pageMargins left="0.7" right="0.7" top="0.75" bottom="0.75" header="0.3" footer="0.3"/>
  <pageSetup paperSize="9" scale="80" orientation="portrait" r:id="rId1"/>
  <headerFooter>
    <oddHeader xml:space="preserve">&amp;R&amp;"Arial Narrow,Regular"&amp;8HOTEL ROŽANIĆ, MOTOVUN
</oddHeader>
    <oddFooter>&amp;C&amp;"Arial,Regular"&amp;9Rijeka, kolovoz 2016.</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58"/>
  <sheetViews>
    <sheetView view="pageBreakPreview" zoomScale="115" zoomScaleNormal="100" zoomScaleSheetLayoutView="115" workbookViewId="0">
      <selection sqref="A1:XFD6"/>
    </sheetView>
  </sheetViews>
  <sheetFormatPr defaultRowHeight="12.75" x14ac:dyDescent="0.2"/>
  <cols>
    <col min="1" max="1" width="7.7109375" style="260" customWidth="1"/>
    <col min="2" max="2" width="57.42578125" style="262" customWidth="1"/>
    <col min="3" max="3" width="7.42578125" style="262" customWidth="1"/>
    <col min="4" max="4" width="10.140625" style="235" customWidth="1"/>
    <col min="5" max="5" width="12" style="353" customWidth="1"/>
    <col min="6" max="6" width="14" style="235" customWidth="1"/>
    <col min="7" max="252" width="9.140625" style="235"/>
    <col min="253" max="253" width="3.7109375" style="235" customWidth="1"/>
    <col min="254" max="254" width="45.7109375" style="235" customWidth="1"/>
    <col min="255" max="256" width="3.7109375" style="235" customWidth="1"/>
    <col min="257" max="257" width="9.7109375" style="235" customWidth="1"/>
    <col min="258" max="258" width="3.7109375" style="235" customWidth="1"/>
    <col min="259" max="259" width="8.7109375" style="235" customWidth="1"/>
    <col min="260" max="260" width="6.7109375" style="235" customWidth="1"/>
    <col min="261" max="261" width="20.7109375" style="235" customWidth="1"/>
    <col min="262" max="262" width="15.7109375" style="235" customWidth="1"/>
    <col min="263" max="508" width="9.140625" style="235"/>
    <col min="509" max="509" width="3.7109375" style="235" customWidth="1"/>
    <col min="510" max="510" width="45.7109375" style="235" customWidth="1"/>
    <col min="511" max="512" width="3.7109375" style="235" customWidth="1"/>
    <col min="513" max="513" width="9.7109375" style="235" customWidth="1"/>
    <col min="514" max="514" width="3.7109375" style="235" customWidth="1"/>
    <col min="515" max="515" width="8.7109375" style="235" customWidth="1"/>
    <col min="516" max="516" width="6.7109375" style="235" customWidth="1"/>
    <col min="517" max="517" width="20.7109375" style="235" customWidth="1"/>
    <col min="518" max="518" width="15.7109375" style="235" customWidth="1"/>
    <col min="519" max="764" width="9.140625" style="235"/>
    <col min="765" max="765" width="3.7109375" style="235" customWidth="1"/>
    <col min="766" max="766" width="45.7109375" style="235" customWidth="1"/>
    <col min="767" max="768" width="3.7109375" style="235" customWidth="1"/>
    <col min="769" max="769" width="9.7109375" style="235" customWidth="1"/>
    <col min="770" max="770" width="3.7109375" style="235" customWidth="1"/>
    <col min="771" max="771" width="8.7109375" style="235" customWidth="1"/>
    <col min="772" max="772" width="6.7109375" style="235" customWidth="1"/>
    <col min="773" max="773" width="20.7109375" style="235" customWidth="1"/>
    <col min="774" max="774" width="15.7109375" style="235" customWidth="1"/>
    <col min="775" max="1020" width="9.140625" style="235"/>
    <col min="1021" max="1021" width="3.7109375" style="235" customWidth="1"/>
    <col min="1022" max="1022" width="45.7109375" style="235" customWidth="1"/>
    <col min="1023" max="1024" width="3.7109375" style="235" customWidth="1"/>
    <col min="1025" max="1025" width="9.7109375" style="235" customWidth="1"/>
    <col min="1026" max="1026" width="3.7109375" style="235" customWidth="1"/>
    <col min="1027" max="1027" width="8.7109375" style="235" customWidth="1"/>
    <col min="1028" max="1028" width="6.7109375" style="235" customWidth="1"/>
    <col min="1029" max="1029" width="20.7109375" style="235" customWidth="1"/>
    <col min="1030" max="1030" width="15.7109375" style="235" customWidth="1"/>
    <col min="1031" max="1276" width="9.140625" style="235"/>
    <col min="1277" max="1277" width="3.7109375" style="235" customWidth="1"/>
    <col min="1278" max="1278" width="45.7109375" style="235" customWidth="1"/>
    <col min="1279" max="1280" width="3.7109375" style="235" customWidth="1"/>
    <col min="1281" max="1281" width="9.7109375" style="235" customWidth="1"/>
    <col min="1282" max="1282" width="3.7109375" style="235" customWidth="1"/>
    <col min="1283" max="1283" width="8.7109375" style="235" customWidth="1"/>
    <col min="1284" max="1284" width="6.7109375" style="235" customWidth="1"/>
    <col min="1285" max="1285" width="20.7109375" style="235" customWidth="1"/>
    <col min="1286" max="1286" width="15.7109375" style="235" customWidth="1"/>
    <col min="1287" max="1532" width="9.140625" style="235"/>
    <col min="1533" max="1533" width="3.7109375" style="235" customWidth="1"/>
    <col min="1534" max="1534" width="45.7109375" style="235" customWidth="1"/>
    <col min="1535" max="1536" width="3.7109375" style="235" customWidth="1"/>
    <col min="1537" max="1537" width="9.7109375" style="235" customWidth="1"/>
    <col min="1538" max="1538" width="3.7109375" style="235" customWidth="1"/>
    <col min="1539" max="1539" width="8.7109375" style="235" customWidth="1"/>
    <col min="1540" max="1540" width="6.7109375" style="235" customWidth="1"/>
    <col min="1541" max="1541" width="20.7109375" style="235" customWidth="1"/>
    <col min="1542" max="1542" width="15.7109375" style="235" customWidth="1"/>
    <col min="1543" max="1788" width="9.140625" style="235"/>
    <col min="1789" max="1789" width="3.7109375" style="235" customWidth="1"/>
    <col min="1790" max="1790" width="45.7109375" style="235" customWidth="1"/>
    <col min="1791" max="1792" width="3.7109375" style="235" customWidth="1"/>
    <col min="1793" max="1793" width="9.7109375" style="235" customWidth="1"/>
    <col min="1794" max="1794" width="3.7109375" style="235" customWidth="1"/>
    <col min="1795" max="1795" width="8.7109375" style="235" customWidth="1"/>
    <col min="1796" max="1796" width="6.7109375" style="235" customWidth="1"/>
    <col min="1797" max="1797" width="20.7109375" style="235" customWidth="1"/>
    <col min="1798" max="1798" width="15.7109375" style="235" customWidth="1"/>
    <col min="1799" max="2044" width="9.140625" style="235"/>
    <col min="2045" max="2045" width="3.7109375" style="235" customWidth="1"/>
    <col min="2046" max="2046" width="45.7109375" style="235" customWidth="1"/>
    <col min="2047" max="2048" width="3.7109375" style="235" customWidth="1"/>
    <col min="2049" max="2049" width="9.7109375" style="235" customWidth="1"/>
    <col min="2050" max="2050" width="3.7109375" style="235" customWidth="1"/>
    <col min="2051" max="2051" width="8.7109375" style="235" customWidth="1"/>
    <col min="2052" max="2052" width="6.7109375" style="235" customWidth="1"/>
    <col min="2053" max="2053" width="20.7109375" style="235" customWidth="1"/>
    <col min="2054" max="2054" width="15.7109375" style="235" customWidth="1"/>
    <col min="2055" max="2300" width="9.140625" style="235"/>
    <col min="2301" max="2301" width="3.7109375" style="235" customWidth="1"/>
    <col min="2302" max="2302" width="45.7109375" style="235" customWidth="1"/>
    <col min="2303" max="2304" width="3.7109375" style="235" customWidth="1"/>
    <col min="2305" max="2305" width="9.7109375" style="235" customWidth="1"/>
    <col min="2306" max="2306" width="3.7109375" style="235" customWidth="1"/>
    <col min="2307" max="2307" width="8.7109375" style="235" customWidth="1"/>
    <col min="2308" max="2308" width="6.7109375" style="235" customWidth="1"/>
    <col min="2309" max="2309" width="20.7109375" style="235" customWidth="1"/>
    <col min="2310" max="2310" width="15.7109375" style="235" customWidth="1"/>
    <col min="2311" max="2556" width="9.140625" style="235"/>
    <col min="2557" max="2557" width="3.7109375" style="235" customWidth="1"/>
    <col min="2558" max="2558" width="45.7109375" style="235" customWidth="1"/>
    <col min="2559" max="2560" width="3.7109375" style="235" customWidth="1"/>
    <col min="2561" max="2561" width="9.7109375" style="235" customWidth="1"/>
    <col min="2562" max="2562" width="3.7109375" style="235" customWidth="1"/>
    <col min="2563" max="2563" width="8.7109375" style="235" customWidth="1"/>
    <col min="2564" max="2564" width="6.7109375" style="235" customWidth="1"/>
    <col min="2565" max="2565" width="20.7109375" style="235" customWidth="1"/>
    <col min="2566" max="2566" width="15.7109375" style="235" customWidth="1"/>
    <col min="2567" max="2812" width="9.140625" style="235"/>
    <col min="2813" max="2813" width="3.7109375" style="235" customWidth="1"/>
    <col min="2814" max="2814" width="45.7109375" style="235" customWidth="1"/>
    <col min="2815" max="2816" width="3.7109375" style="235" customWidth="1"/>
    <col min="2817" max="2817" width="9.7109375" style="235" customWidth="1"/>
    <col min="2818" max="2818" width="3.7109375" style="235" customWidth="1"/>
    <col min="2819" max="2819" width="8.7109375" style="235" customWidth="1"/>
    <col min="2820" max="2820" width="6.7109375" style="235" customWidth="1"/>
    <col min="2821" max="2821" width="20.7109375" style="235" customWidth="1"/>
    <col min="2822" max="2822" width="15.7109375" style="235" customWidth="1"/>
    <col min="2823" max="3068" width="9.140625" style="235"/>
    <col min="3069" max="3069" width="3.7109375" style="235" customWidth="1"/>
    <col min="3070" max="3070" width="45.7109375" style="235" customWidth="1"/>
    <col min="3071" max="3072" width="3.7109375" style="235" customWidth="1"/>
    <col min="3073" max="3073" width="9.7109375" style="235" customWidth="1"/>
    <col min="3074" max="3074" width="3.7109375" style="235" customWidth="1"/>
    <col min="3075" max="3075" width="8.7109375" style="235" customWidth="1"/>
    <col min="3076" max="3076" width="6.7109375" style="235" customWidth="1"/>
    <col min="3077" max="3077" width="20.7109375" style="235" customWidth="1"/>
    <col min="3078" max="3078" width="15.7109375" style="235" customWidth="1"/>
    <col min="3079" max="3324" width="9.140625" style="235"/>
    <col min="3325" max="3325" width="3.7109375" style="235" customWidth="1"/>
    <col min="3326" max="3326" width="45.7109375" style="235" customWidth="1"/>
    <col min="3327" max="3328" width="3.7109375" style="235" customWidth="1"/>
    <col min="3329" max="3329" width="9.7109375" style="235" customWidth="1"/>
    <col min="3330" max="3330" width="3.7109375" style="235" customWidth="1"/>
    <col min="3331" max="3331" width="8.7109375" style="235" customWidth="1"/>
    <col min="3332" max="3332" width="6.7109375" style="235" customWidth="1"/>
    <col min="3333" max="3333" width="20.7109375" style="235" customWidth="1"/>
    <col min="3334" max="3334" width="15.7109375" style="235" customWidth="1"/>
    <col min="3335" max="3580" width="9.140625" style="235"/>
    <col min="3581" max="3581" width="3.7109375" style="235" customWidth="1"/>
    <col min="3582" max="3582" width="45.7109375" style="235" customWidth="1"/>
    <col min="3583" max="3584" width="3.7109375" style="235" customWidth="1"/>
    <col min="3585" max="3585" width="9.7109375" style="235" customWidth="1"/>
    <col min="3586" max="3586" width="3.7109375" style="235" customWidth="1"/>
    <col min="3587" max="3587" width="8.7109375" style="235" customWidth="1"/>
    <col min="3588" max="3588" width="6.7109375" style="235" customWidth="1"/>
    <col min="3589" max="3589" width="20.7109375" style="235" customWidth="1"/>
    <col min="3590" max="3590" width="15.7109375" style="235" customWidth="1"/>
    <col min="3591" max="3836" width="9.140625" style="235"/>
    <col min="3837" max="3837" width="3.7109375" style="235" customWidth="1"/>
    <col min="3838" max="3838" width="45.7109375" style="235" customWidth="1"/>
    <col min="3839" max="3840" width="3.7109375" style="235" customWidth="1"/>
    <col min="3841" max="3841" width="9.7109375" style="235" customWidth="1"/>
    <col min="3842" max="3842" width="3.7109375" style="235" customWidth="1"/>
    <col min="3843" max="3843" width="8.7109375" style="235" customWidth="1"/>
    <col min="3844" max="3844" width="6.7109375" style="235" customWidth="1"/>
    <col min="3845" max="3845" width="20.7109375" style="235" customWidth="1"/>
    <col min="3846" max="3846" width="15.7109375" style="235" customWidth="1"/>
    <col min="3847" max="4092" width="9.140625" style="235"/>
    <col min="4093" max="4093" width="3.7109375" style="235" customWidth="1"/>
    <col min="4094" max="4094" width="45.7109375" style="235" customWidth="1"/>
    <col min="4095" max="4096" width="3.7109375" style="235" customWidth="1"/>
    <col min="4097" max="4097" width="9.7109375" style="235" customWidth="1"/>
    <col min="4098" max="4098" width="3.7109375" style="235" customWidth="1"/>
    <col min="4099" max="4099" width="8.7109375" style="235" customWidth="1"/>
    <col min="4100" max="4100" width="6.7109375" style="235" customWidth="1"/>
    <col min="4101" max="4101" width="20.7109375" style="235" customWidth="1"/>
    <col min="4102" max="4102" width="15.7109375" style="235" customWidth="1"/>
    <col min="4103" max="4348" width="9.140625" style="235"/>
    <col min="4349" max="4349" width="3.7109375" style="235" customWidth="1"/>
    <col min="4350" max="4350" width="45.7109375" style="235" customWidth="1"/>
    <col min="4351" max="4352" width="3.7109375" style="235" customWidth="1"/>
    <col min="4353" max="4353" width="9.7109375" style="235" customWidth="1"/>
    <col min="4354" max="4354" width="3.7109375" style="235" customWidth="1"/>
    <col min="4355" max="4355" width="8.7109375" style="235" customWidth="1"/>
    <col min="4356" max="4356" width="6.7109375" style="235" customWidth="1"/>
    <col min="4357" max="4357" width="20.7109375" style="235" customWidth="1"/>
    <col min="4358" max="4358" width="15.7109375" style="235" customWidth="1"/>
    <col min="4359" max="4604" width="9.140625" style="235"/>
    <col min="4605" max="4605" width="3.7109375" style="235" customWidth="1"/>
    <col min="4606" max="4606" width="45.7109375" style="235" customWidth="1"/>
    <col min="4607" max="4608" width="3.7109375" style="235" customWidth="1"/>
    <col min="4609" max="4609" width="9.7109375" style="235" customWidth="1"/>
    <col min="4610" max="4610" width="3.7109375" style="235" customWidth="1"/>
    <col min="4611" max="4611" width="8.7109375" style="235" customWidth="1"/>
    <col min="4612" max="4612" width="6.7109375" style="235" customWidth="1"/>
    <col min="4613" max="4613" width="20.7109375" style="235" customWidth="1"/>
    <col min="4614" max="4614" width="15.7109375" style="235" customWidth="1"/>
    <col min="4615" max="4860" width="9.140625" style="235"/>
    <col min="4861" max="4861" width="3.7109375" style="235" customWidth="1"/>
    <col min="4862" max="4862" width="45.7109375" style="235" customWidth="1"/>
    <col min="4863" max="4864" width="3.7109375" style="235" customWidth="1"/>
    <col min="4865" max="4865" width="9.7109375" style="235" customWidth="1"/>
    <col min="4866" max="4866" width="3.7109375" style="235" customWidth="1"/>
    <col min="4867" max="4867" width="8.7109375" style="235" customWidth="1"/>
    <col min="4868" max="4868" width="6.7109375" style="235" customWidth="1"/>
    <col min="4869" max="4869" width="20.7109375" style="235" customWidth="1"/>
    <col min="4870" max="4870" width="15.7109375" style="235" customWidth="1"/>
    <col min="4871" max="5116" width="9.140625" style="235"/>
    <col min="5117" max="5117" width="3.7109375" style="235" customWidth="1"/>
    <col min="5118" max="5118" width="45.7109375" style="235" customWidth="1"/>
    <col min="5119" max="5120" width="3.7109375" style="235" customWidth="1"/>
    <col min="5121" max="5121" width="9.7109375" style="235" customWidth="1"/>
    <col min="5122" max="5122" width="3.7109375" style="235" customWidth="1"/>
    <col min="5123" max="5123" width="8.7109375" style="235" customWidth="1"/>
    <col min="5124" max="5124" width="6.7109375" style="235" customWidth="1"/>
    <col min="5125" max="5125" width="20.7109375" style="235" customWidth="1"/>
    <col min="5126" max="5126" width="15.7109375" style="235" customWidth="1"/>
    <col min="5127" max="5372" width="9.140625" style="235"/>
    <col min="5373" max="5373" width="3.7109375" style="235" customWidth="1"/>
    <col min="5374" max="5374" width="45.7109375" style="235" customWidth="1"/>
    <col min="5375" max="5376" width="3.7109375" style="235" customWidth="1"/>
    <col min="5377" max="5377" width="9.7109375" style="235" customWidth="1"/>
    <col min="5378" max="5378" width="3.7109375" style="235" customWidth="1"/>
    <col min="5379" max="5379" width="8.7109375" style="235" customWidth="1"/>
    <col min="5380" max="5380" width="6.7109375" style="235" customWidth="1"/>
    <col min="5381" max="5381" width="20.7109375" style="235" customWidth="1"/>
    <col min="5382" max="5382" width="15.7109375" style="235" customWidth="1"/>
    <col min="5383" max="5628" width="9.140625" style="235"/>
    <col min="5629" max="5629" width="3.7109375" style="235" customWidth="1"/>
    <col min="5630" max="5630" width="45.7109375" style="235" customWidth="1"/>
    <col min="5631" max="5632" width="3.7109375" style="235" customWidth="1"/>
    <col min="5633" max="5633" width="9.7109375" style="235" customWidth="1"/>
    <col min="5634" max="5634" width="3.7109375" style="235" customWidth="1"/>
    <col min="5635" max="5635" width="8.7109375" style="235" customWidth="1"/>
    <col min="5636" max="5636" width="6.7109375" style="235" customWidth="1"/>
    <col min="5637" max="5637" width="20.7109375" style="235" customWidth="1"/>
    <col min="5638" max="5638" width="15.7109375" style="235" customWidth="1"/>
    <col min="5639" max="5884" width="9.140625" style="235"/>
    <col min="5885" max="5885" width="3.7109375" style="235" customWidth="1"/>
    <col min="5886" max="5886" width="45.7109375" style="235" customWidth="1"/>
    <col min="5887" max="5888" width="3.7109375" style="235" customWidth="1"/>
    <col min="5889" max="5889" width="9.7109375" style="235" customWidth="1"/>
    <col min="5890" max="5890" width="3.7109375" style="235" customWidth="1"/>
    <col min="5891" max="5891" width="8.7109375" style="235" customWidth="1"/>
    <col min="5892" max="5892" width="6.7109375" style="235" customWidth="1"/>
    <col min="5893" max="5893" width="20.7109375" style="235" customWidth="1"/>
    <col min="5894" max="5894" width="15.7109375" style="235" customWidth="1"/>
    <col min="5895" max="6140" width="9.140625" style="235"/>
    <col min="6141" max="6141" width="3.7109375" style="235" customWidth="1"/>
    <col min="6142" max="6142" width="45.7109375" style="235" customWidth="1"/>
    <col min="6143" max="6144" width="3.7109375" style="235" customWidth="1"/>
    <col min="6145" max="6145" width="9.7109375" style="235" customWidth="1"/>
    <col min="6146" max="6146" width="3.7109375" style="235" customWidth="1"/>
    <col min="6147" max="6147" width="8.7109375" style="235" customWidth="1"/>
    <col min="6148" max="6148" width="6.7109375" style="235" customWidth="1"/>
    <col min="6149" max="6149" width="20.7109375" style="235" customWidth="1"/>
    <col min="6150" max="6150" width="15.7109375" style="235" customWidth="1"/>
    <col min="6151" max="6396" width="9.140625" style="235"/>
    <col min="6397" max="6397" width="3.7109375" style="235" customWidth="1"/>
    <col min="6398" max="6398" width="45.7109375" style="235" customWidth="1"/>
    <col min="6399" max="6400" width="3.7109375" style="235" customWidth="1"/>
    <col min="6401" max="6401" width="9.7109375" style="235" customWidth="1"/>
    <col min="6402" max="6402" width="3.7109375" style="235" customWidth="1"/>
    <col min="6403" max="6403" width="8.7109375" style="235" customWidth="1"/>
    <col min="6404" max="6404" width="6.7109375" style="235" customWidth="1"/>
    <col min="6405" max="6405" width="20.7109375" style="235" customWidth="1"/>
    <col min="6406" max="6406" width="15.7109375" style="235" customWidth="1"/>
    <col min="6407" max="6652" width="9.140625" style="235"/>
    <col min="6653" max="6653" width="3.7109375" style="235" customWidth="1"/>
    <col min="6654" max="6654" width="45.7109375" style="235" customWidth="1"/>
    <col min="6655" max="6656" width="3.7109375" style="235" customWidth="1"/>
    <col min="6657" max="6657" width="9.7109375" style="235" customWidth="1"/>
    <col min="6658" max="6658" width="3.7109375" style="235" customWidth="1"/>
    <col min="6659" max="6659" width="8.7109375" style="235" customWidth="1"/>
    <col min="6660" max="6660" width="6.7109375" style="235" customWidth="1"/>
    <col min="6661" max="6661" width="20.7109375" style="235" customWidth="1"/>
    <col min="6662" max="6662" width="15.7109375" style="235" customWidth="1"/>
    <col min="6663" max="6908" width="9.140625" style="235"/>
    <col min="6909" max="6909" width="3.7109375" style="235" customWidth="1"/>
    <col min="6910" max="6910" width="45.7109375" style="235" customWidth="1"/>
    <col min="6911" max="6912" width="3.7109375" style="235" customWidth="1"/>
    <col min="6913" max="6913" width="9.7109375" style="235" customWidth="1"/>
    <col min="6914" max="6914" width="3.7109375" style="235" customWidth="1"/>
    <col min="6915" max="6915" width="8.7109375" style="235" customWidth="1"/>
    <col min="6916" max="6916" width="6.7109375" style="235" customWidth="1"/>
    <col min="6917" max="6917" width="20.7109375" style="235" customWidth="1"/>
    <col min="6918" max="6918" width="15.7109375" style="235" customWidth="1"/>
    <col min="6919" max="7164" width="9.140625" style="235"/>
    <col min="7165" max="7165" width="3.7109375" style="235" customWidth="1"/>
    <col min="7166" max="7166" width="45.7109375" style="235" customWidth="1"/>
    <col min="7167" max="7168" width="3.7109375" style="235" customWidth="1"/>
    <col min="7169" max="7169" width="9.7109375" style="235" customWidth="1"/>
    <col min="7170" max="7170" width="3.7109375" style="235" customWidth="1"/>
    <col min="7171" max="7171" width="8.7109375" style="235" customWidth="1"/>
    <col min="7172" max="7172" width="6.7109375" style="235" customWidth="1"/>
    <col min="7173" max="7173" width="20.7109375" style="235" customWidth="1"/>
    <col min="7174" max="7174" width="15.7109375" style="235" customWidth="1"/>
    <col min="7175" max="7420" width="9.140625" style="235"/>
    <col min="7421" max="7421" width="3.7109375" style="235" customWidth="1"/>
    <col min="7422" max="7422" width="45.7109375" style="235" customWidth="1"/>
    <col min="7423" max="7424" width="3.7109375" style="235" customWidth="1"/>
    <col min="7425" max="7425" width="9.7109375" style="235" customWidth="1"/>
    <col min="7426" max="7426" width="3.7109375" style="235" customWidth="1"/>
    <col min="7427" max="7427" width="8.7109375" style="235" customWidth="1"/>
    <col min="7428" max="7428" width="6.7109375" style="235" customWidth="1"/>
    <col min="7429" max="7429" width="20.7109375" style="235" customWidth="1"/>
    <col min="7430" max="7430" width="15.7109375" style="235" customWidth="1"/>
    <col min="7431" max="7676" width="9.140625" style="235"/>
    <col min="7677" max="7677" width="3.7109375" style="235" customWidth="1"/>
    <col min="7678" max="7678" width="45.7109375" style="235" customWidth="1"/>
    <col min="7679" max="7680" width="3.7109375" style="235" customWidth="1"/>
    <col min="7681" max="7681" width="9.7109375" style="235" customWidth="1"/>
    <col min="7682" max="7682" width="3.7109375" style="235" customWidth="1"/>
    <col min="7683" max="7683" width="8.7109375" style="235" customWidth="1"/>
    <col min="7684" max="7684" width="6.7109375" style="235" customWidth="1"/>
    <col min="7685" max="7685" width="20.7109375" style="235" customWidth="1"/>
    <col min="7686" max="7686" width="15.7109375" style="235" customWidth="1"/>
    <col min="7687" max="7932" width="9.140625" style="235"/>
    <col min="7933" max="7933" width="3.7109375" style="235" customWidth="1"/>
    <col min="7934" max="7934" width="45.7109375" style="235" customWidth="1"/>
    <col min="7935" max="7936" width="3.7109375" style="235" customWidth="1"/>
    <col min="7937" max="7937" width="9.7109375" style="235" customWidth="1"/>
    <col min="7938" max="7938" width="3.7109375" style="235" customWidth="1"/>
    <col min="7939" max="7939" width="8.7109375" style="235" customWidth="1"/>
    <col min="7940" max="7940" width="6.7109375" style="235" customWidth="1"/>
    <col min="7941" max="7941" width="20.7109375" style="235" customWidth="1"/>
    <col min="7942" max="7942" width="15.7109375" style="235" customWidth="1"/>
    <col min="7943" max="8188" width="9.140625" style="235"/>
    <col min="8189" max="8189" width="3.7109375" style="235" customWidth="1"/>
    <col min="8190" max="8190" width="45.7109375" style="235" customWidth="1"/>
    <col min="8191" max="8192" width="3.7109375" style="235" customWidth="1"/>
    <col min="8193" max="8193" width="9.7109375" style="235" customWidth="1"/>
    <col min="8194" max="8194" width="3.7109375" style="235" customWidth="1"/>
    <col min="8195" max="8195" width="8.7109375" style="235" customWidth="1"/>
    <col min="8196" max="8196" width="6.7109375" style="235" customWidth="1"/>
    <col min="8197" max="8197" width="20.7109375" style="235" customWidth="1"/>
    <col min="8198" max="8198" width="15.7109375" style="235" customWidth="1"/>
    <col min="8199" max="8444" width="9.140625" style="235"/>
    <col min="8445" max="8445" width="3.7109375" style="235" customWidth="1"/>
    <col min="8446" max="8446" width="45.7109375" style="235" customWidth="1"/>
    <col min="8447" max="8448" width="3.7109375" style="235" customWidth="1"/>
    <col min="8449" max="8449" width="9.7109375" style="235" customWidth="1"/>
    <col min="8450" max="8450" width="3.7109375" style="235" customWidth="1"/>
    <col min="8451" max="8451" width="8.7109375" style="235" customWidth="1"/>
    <col min="8452" max="8452" width="6.7109375" style="235" customWidth="1"/>
    <col min="8453" max="8453" width="20.7109375" style="235" customWidth="1"/>
    <col min="8454" max="8454" width="15.7109375" style="235" customWidth="1"/>
    <col min="8455" max="8700" width="9.140625" style="235"/>
    <col min="8701" max="8701" width="3.7109375" style="235" customWidth="1"/>
    <col min="8702" max="8702" width="45.7109375" style="235" customWidth="1"/>
    <col min="8703" max="8704" width="3.7109375" style="235" customWidth="1"/>
    <col min="8705" max="8705" width="9.7109375" style="235" customWidth="1"/>
    <col min="8706" max="8706" width="3.7109375" style="235" customWidth="1"/>
    <col min="8707" max="8707" width="8.7109375" style="235" customWidth="1"/>
    <col min="8708" max="8708" width="6.7109375" style="235" customWidth="1"/>
    <col min="8709" max="8709" width="20.7109375" style="235" customWidth="1"/>
    <col min="8710" max="8710" width="15.7109375" style="235" customWidth="1"/>
    <col min="8711" max="8956" width="9.140625" style="235"/>
    <col min="8957" max="8957" width="3.7109375" style="235" customWidth="1"/>
    <col min="8958" max="8958" width="45.7109375" style="235" customWidth="1"/>
    <col min="8959" max="8960" width="3.7109375" style="235" customWidth="1"/>
    <col min="8961" max="8961" width="9.7109375" style="235" customWidth="1"/>
    <col min="8962" max="8962" width="3.7109375" style="235" customWidth="1"/>
    <col min="8963" max="8963" width="8.7109375" style="235" customWidth="1"/>
    <col min="8964" max="8964" width="6.7109375" style="235" customWidth="1"/>
    <col min="8965" max="8965" width="20.7109375" style="235" customWidth="1"/>
    <col min="8966" max="8966" width="15.7109375" style="235" customWidth="1"/>
    <col min="8967" max="9212" width="9.140625" style="235"/>
    <col min="9213" max="9213" width="3.7109375" style="235" customWidth="1"/>
    <col min="9214" max="9214" width="45.7109375" style="235" customWidth="1"/>
    <col min="9215" max="9216" width="3.7109375" style="235" customWidth="1"/>
    <col min="9217" max="9217" width="9.7109375" style="235" customWidth="1"/>
    <col min="9218" max="9218" width="3.7109375" style="235" customWidth="1"/>
    <col min="9219" max="9219" width="8.7109375" style="235" customWidth="1"/>
    <col min="9220" max="9220" width="6.7109375" style="235" customWidth="1"/>
    <col min="9221" max="9221" width="20.7109375" style="235" customWidth="1"/>
    <col min="9222" max="9222" width="15.7109375" style="235" customWidth="1"/>
    <col min="9223" max="9468" width="9.140625" style="235"/>
    <col min="9469" max="9469" width="3.7109375" style="235" customWidth="1"/>
    <col min="9470" max="9470" width="45.7109375" style="235" customWidth="1"/>
    <col min="9471" max="9472" width="3.7109375" style="235" customWidth="1"/>
    <col min="9473" max="9473" width="9.7109375" style="235" customWidth="1"/>
    <col min="9474" max="9474" width="3.7109375" style="235" customWidth="1"/>
    <col min="9475" max="9475" width="8.7109375" style="235" customWidth="1"/>
    <col min="9476" max="9476" width="6.7109375" style="235" customWidth="1"/>
    <col min="9477" max="9477" width="20.7109375" style="235" customWidth="1"/>
    <col min="9478" max="9478" width="15.7109375" style="235" customWidth="1"/>
    <col min="9479" max="9724" width="9.140625" style="235"/>
    <col min="9725" max="9725" width="3.7109375" style="235" customWidth="1"/>
    <col min="9726" max="9726" width="45.7109375" style="235" customWidth="1"/>
    <col min="9727" max="9728" width="3.7109375" style="235" customWidth="1"/>
    <col min="9729" max="9729" width="9.7109375" style="235" customWidth="1"/>
    <col min="9730" max="9730" width="3.7109375" style="235" customWidth="1"/>
    <col min="9731" max="9731" width="8.7109375" style="235" customWidth="1"/>
    <col min="9732" max="9732" width="6.7109375" style="235" customWidth="1"/>
    <col min="9733" max="9733" width="20.7109375" style="235" customWidth="1"/>
    <col min="9734" max="9734" width="15.7109375" style="235" customWidth="1"/>
    <col min="9735" max="9980" width="9.140625" style="235"/>
    <col min="9981" max="9981" width="3.7109375" style="235" customWidth="1"/>
    <col min="9982" max="9982" width="45.7109375" style="235" customWidth="1"/>
    <col min="9983" max="9984" width="3.7109375" style="235" customWidth="1"/>
    <col min="9985" max="9985" width="9.7109375" style="235" customWidth="1"/>
    <col min="9986" max="9986" width="3.7109375" style="235" customWidth="1"/>
    <col min="9987" max="9987" width="8.7109375" style="235" customWidth="1"/>
    <col min="9988" max="9988" width="6.7109375" style="235" customWidth="1"/>
    <col min="9989" max="9989" width="20.7109375" style="235" customWidth="1"/>
    <col min="9990" max="9990" width="15.7109375" style="235" customWidth="1"/>
    <col min="9991" max="10236" width="9.140625" style="235"/>
    <col min="10237" max="10237" width="3.7109375" style="235" customWidth="1"/>
    <col min="10238" max="10238" width="45.7109375" style="235" customWidth="1"/>
    <col min="10239" max="10240" width="3.7109375" style="235" customWidth="1"/>
    <col min="10241" max="10241" width="9.7109375" style="235" customWidth="1"/>
    <col min="10242" max="10242" width="3.7109375" style="235" customWidth="1"/>
    <col min="10243" max="10243" width="8.7109375" style="235" customWidth="1"/>
    <col min="10244" max="10244" width="6.7109375" style="235" customWidth="1"/>
    <col min="10245" max="10245" width="20.7109375" style="235" customWidth="1"/>
    <col min="10246" max="10246" width="15.7109375" style="235" customWidth="1"/>
    <col min="10247" max="10492" width="9.140625" style="235"/>
    <col min="10493" max="10493" width="3.7109375" style="235" customWidth="1"/>
    <col min="10494" max="10494" width="45.7109375" style="235" customWidth="1"/>
    <col min="10495" max="10496" width="3.7109375" style="235" customWidth="1"/>
    <col min="10497" max="10497" width="9.7109375" style="235" customWidth="1"/>
    <col min="10498" max="10498" width="3.7109375" style="235" customWidth="1"/>
    <col min="10499" max="10499" width="8.7109375" style="235" customWidth="1"/>
    <col min="10500" max="10500" width="6.7109375" style="235" customWidth="1"/>
    <col min="10501" max="10501" width="20.7109375" style="235" customWidth="1"/>
    <col min="10502" max="10502" width="15.7109375" style="235" customWidth="1"/>
    <col min="10503" max="10748" width="9.140625" style="235"/>
    <col min="10749" max="10749" width="3.7109375" style="235" customWidth="1"/>
    <col min="10750" max="10750" width="45.7109375" style="235" customWidth="1"/>
    <col min="10751" max="10752" width="3.7109375" style="235" customWidth="1"/>
    <col min="10753" max="10753" width="9.7109375" style="235" customWidth="1"/>
    <col min="10754" max="10754" width="3.7109375" style="235" customWidth="1"/>
    <col min="10755" max="10755" width="8.7109375" style="235" customWidth="1"/>
    <col min="10756" max="10756" width="6.7109375" style="235" customWidth="1"/>
    <col min="10757" max="10757" width="20.7109375" style="235" customWidth="1"/>
    <col min="10758" max="10758" width="15.7109375" style="235" customWidth="1"/>
    <col min="10759" max="11004" width="9.140625" style="235"/>
    <col min="11005" max="11005" width="3.7109375" style="235" customWidth="1"/>
    <col min="11006" max="11006" width="45.7109375" style="235" customWidth="1"/>
    <col min="11007" max="11008" width="3.7109375" style="235" customWidth="1"/>
    <col min="11009" max="11009" width="9.7109375" style="235" customWidth="1"/>
    <col min="11010" max="11010" width="3.7109375" style="235" customWidth="1"/>
    <col min="11011" max="11011" width="8.7109375" style="235" customWidth="1"/>
    <col min="11012" max="11012" width="6.7109375" style="235" customWidth="1"/>
    <col min="11013" max="11013" width="20.7109375" style="235" customWidth="1"/>
    <col min="11014" max="11014" width="15.7109375" style="235" customWidth="1"/>
    <col min="11015" max="11260" width="9.140625" style="235"/>
    <col min="11261" max="11261" width="3.7109375" style="235" customWidth="1"/>
    <col min="11262" max="11262" width="45.7109375" style="235" customWidth="1"/>
    <col min="11263" max="11264" width="3.7109375" style="235" customWidth="1"/>
    <col min="11265" max="11265" width="9.7109375" style="235" customWidth="1"/>
    <col min="11266" max="11266" width="3.7109375" style="235" customWidth="1"/>
    <col min="11267" max="11267" width="8.7109375" style="235" customWidth="1"/>
    <col min="11268" max="11268" width="6.7109375" style="235" customWidth="1"/>
    <col min="11269" max="11269" width="20.7109375" style="235" customWidth="1"/>
    <col min="11270" max="11270" width="15.7109375" style="235" customWidth="1"/>
    <col min="11271" max="11516" width="9.140625" style="235"/>
    <col min="11517" max="11517" width="3.7109375" style="235" customWidth="1"/>
    <col min="11518" max="11518" width="45.7109375" style="235" customWidth="1"/>
    <col min="11519" max="11520" width="3.7109375" style="235" customWidth="1"/>
    <col min="11521" max="11521" width="9.7109375" style="235" customWidth="1"/>
    <col min="11522" max="11522" width="3.7109375" style="235" customWidth="1"/>
    <col min="11523" max="11523" width="8.7109375" style="235" customWidth="1"/>
    <col min="11524" max="11524" width="6.7109375" style="235" customWidth="1"/>
    <col min="11525" max="11525" width="20.7109375" style="235" customWidth="1"/>
    <col min="11526" max="11526" width="15.7109375" style="235" customWidth="1"/>
    <col min="11527" max="11772" width="9.140625" style="235"/>
    <col min="11773" max="11773" width="3.7109375" style="235" customWidth="1"/>
    <col min="11774" max="11774" width="45.7109375" style="235" customWidth="1"/>
    <col min="11775" max="11776" width="3.7109375" style="235" customWidth="1"/>
    <col min="11777" max="11777" width="9.7109375" style="235" customWidth="1"/>
    <col min="11778" max="11778" width="3.7109375" style="235" customWidth="1"/>
    <col min="11779" max="11779" width="8.7109375" style="235" customWidth="1"/>
    <col min="11780" max="11780" width="6.7109375" style="235" customWidth="1"/>
    <col min="11781" max="11781" width="20.7109375" style="235" customWidth="1"/>
    <col min="11782" max="11782" width="15.7109375" style="235" customWidth="1"/>
    <col min="11783" max="12028" width="9.140625" style="235"/>
    <col min="12029" max="12029" width="3.7109375" style="235" customWidth="1"/>
    <col min="12030" max="12030" width="45.7109375" style="235" customWidth="1"/>
    <col min="12031" max="12032" width="3.7109375" style="235" customWidth="1"/>
    <col min="12033" max="12033" width="9.7109375" style="235" customWidth="1"/>
    <col min="12034" max="12034" width="3.7109375" style="235" customWidth="1"/>
    <col min="12035" max="12035" width="8.7109375" style="235" customWidth="1"/>
    <col min="12036" max="12036" width="6.7109375" style="235" customWidth="1"/>
    <col min="12037" max="12037" width="20.7109375" style="235" customWidth="1"/>
    <col min="12038" max="12038" width="15.7109375" style="235" customWidth="1"/>
    <col min="12039" max="12284" width="9.140625" style="235"/>
    <col min="12285" max="12285" width="3.7109375" style="235" customWidth="1"/>
    <col min="12286" max="12286" width="45.7109375" style="235" customWidth="1"/>
    <col min="12287" max="12288" width="3.7109375" style="235" customWidth="1"/>
    <col min="12289" max="12289" width="9.7109375" style="235" customWidth="1"/>
    <col min="12290" max="12290" width="3.7109375" style="235" customWidth="1"/>
    <col min="12291" max="12291" width="8.7109375" style="235" customWidth="1"/>
    <col min="12292" max="12292" width="6.7109375" style="235" customWidth="1"/>
    <col min="12293" max="12293" width="20.7109375" style="235" customWidth="1"/>
    <col min="12294" max="12294" width="15.7109375" style="235" customWidth="1"/>
    <col min="12295" max="12540" width="9.140625" style="235"/>
    <col min="12541" max="12541" width="3.7109375" style="235" customWidth="1"/>
    <col min="12542" max="12542" width="45.7109375" style="235" customWidth="1"/>
    <col min="12543" max="12544" width="3.7109375" style="235" customWidth="1"/>
    <col min="12545" max="12545" width="9.7109375" style="235" customWidth="1"/>
    <col min="12546" max="12546" width="3.7109375" style="235" customWidth="1"/>
    <col min="12547" max="12547" width="8.7109375" style="235" customWidth="1"/>
    <col min="12548" max="12548" width="6.7109375" style="235" customWidth="1"/>
    <col min="12549" max="12549" width="20.7109375" style="235" customWidth="1"/>
    <col min="12550" max="12550" width="15.7109375" style="235" customWidth="1"/>
    <col min="12551" max="12796" width="9.140625" style="235"/>
    <col min="12797" max="12797" width="3.7109375" style="235" customWidth="1"/>
    <col min="12798" max="12798" width="45.7109375" style="235" customWidth="1"/>
    <col min="12799" max="12800" width="3.7109375" style="235" customWidth="1"/>
    <col min="12801" max="12801" width="9.7109375" style="235" customWidth="1"/>
    <col min="12802" max="12802" width="3.7109375" style="235" customWidth="1"/>
    <col min="12803" max="12803" width="8.7109375" style="235" customWidth="1"/>
    <col min="12804" max="12804" width="6.7109375" style="235" customWidth="1"/>
    <col min="12805" max="12805" width="20.7109375" style="235" customWidth="1"/>
    <col min="12806" max="12806" width="15.7109375" style="235" customWidth="1"/>
    <col min="12807" max="13052" width="9.140625" style="235"/>
    <col min="13053" max="13053" width="3.7109375" style="235" customWidth="1"/>
    <col min="13054" max="13054" width="45.7109375" style="235" customWidth="1"/>
    <col min="13055" max="13056" width="3.7109375" style="235" customWidth="1"/>
    <col min="13057" max="13057" width="9.7109375" style="235" customWidth="1"/>
    <col min="13058" max="13058" width="3.7109375" style="235" customWidth="1"/>
    <col min="13059" max="13059" width="8.7109375" style="235" customWidth="1"/>
    <col min="13060" max="13060" width="6.7109375" style="235" customWidth="1"/>
    <col min="13061" max="13061" width="20.7109375" style="235" customWidth="1"/>
    <col min="13062" max="13062" width="15.7109375" style="235" customWidth="1"/>
    <col min="13063" max="13308" width="9.140625" style="235"/>
    <col min="13309" max="13309" width="3.7109375" style="235" customWidth="1"/>
    <col min="13310" max="13310" width="45.7109375" style="235" customWidth="1"/>
    <col min="13311" max="13312" width="3.7109375" style="235" customWidth="1"/>
    <col min="13313" max="13313" width="9.7109375" style="235" customWidth="1"/>
    <col min="13314" max="13314" width="3.7109375" style="235" customWidth="1"/>
    <col min="13315" max="13315" width="8.7109375" style="235" customWidth="1"/>
    <col min="13316" max="13316" width="6.7109375" style="235" customWidth="1"/>
    <col min="13317" max="13317" width="20.7109375" style="235" customWidth="1"/>
    <col min="13318" max="13318" width="15.7109375" style="235" customWidth="1"/>
    <col min="13319" max="13564" width="9.140625" style="235"/>
    <col min="13565" max="13565" width="3.7109375" style="235" customWidth="1"/>
    <col min="13566" max="13566" width="45.7109375" style="235" customWidth="1"/>
    <col min="13567" max="13568" width="3.7109375" style="235" customWidth="1"/>
    <col min="13569" max="13569" width="9.7109375" style="235" customWidth="1"/>
    <col min="13570" max="13570" width="3.7109375" style="235" customWidth="1"/>
    <col min="13571" max="13571" width="8.7109375" style="235" customWidth="1"/>
    <col min="13572" max="13572" width="6.7109375" style="235" customWidth="1"/>
    <col min="13573" max="13573" width="20.7109375" style="235" customWidth="1"/>
    <col min="13574" max="13574" width="15.7109375" style="235" customWidth="1"/>
    <col min="13575" max="13820" width="9.140625" style="235"/>
    <col min="13821" max="13821" width="3.7109375" style="235" customWidth="1"/>
    <col min="13822" max="13822" width="45.7109375" style="235" customWidth="1"/>
    <col min="13823" max="13824" width="3.7109375" style="235" customWidth="1"/>
    <col min="13825" max="13825" width="9.7109375" style="235" customWidth="1"/>
    <col min="13826" max="13826" width="3.7109375" style="235" customWidth="1"/>
    <col min="13827" max="13827" width="8.7109375" style="235" customWidth="1"/>
    <col min="13828" max="13828" width="6.7109375" style="235" customWidth="1"/>
    <col min="13829" max="13829" width="20.7109375" style="235" customWidth="1"/>
    <col min="13830" max="13830" width="15.7109375" style="235" customWidth="1"/>
    <col min="13831" max="14076" width="9.140625" style="235"/>
    <col min="14077" max="14077" width="3.7109375" style="235" customWidth="1"/>
    <col min="14078" max="14078" width="45.7109375" style="235" customWidth="1"/>
    <col min="14079" max="14080" width="3.7109375" style="235" customWidth="1"/>
    <col min="14081" max="14081" width="9.7109375" style="235" customWidth="1"/>
    <col min="14082" max="14082" width="3.7109375" style="235" customWidth="1"/>
    <col min="14083" max="14083" width="8.7109375" style="235" customWidth="1"/>
    <col min="14084" max="14084" width="6.7109375" style="235" customWidth="1"/>
    <col min="14085" max="14085" width="20.7109375" style="235" customWidth="1"/>
    <col min="14086" max="14086" width="15.7109375" style="235" customWidth="1"/>
    <col min="14087" max="14332" width="9.140625" style="235"/>
    <col min="14333" max="14333" width="3.7109375" style="235" customWidth="1"/>
    <col min="14334" max="14334" width="45.7109375" style="235" customWidth="1"/>
    <col min="14335" max="14336" width="3.7109375" style="235" customWidth="1"/>
    <col min="14337" max="14337" width="9.7109375" style="235" customWidth="1"/>
    <col min="14338" max="14338" width="3.7109375" style="235" customWidth="1"/>
    <col min="14339" max="14339" width="8.7109375" style="235" customWidth="1"/>
    <col min="14340" max="14340" width="6.7109375" style="235" customWidth="1"/>
    <col min="14341" max="14341" width="20.7109375" style="235" customWidth="1"/>
    <col min="14342" max="14342" width="15.7109375" style="235" customWidth="1"/>
    <col min="14343" max="14588" width="9.140625" style="235"/>
    <col min="14589" max="14589" width="3.7109375" style="235" customWidth="1"/>
    <col min="14590" max="14590" width="45.7109375" style="235" customWidth="1"/>
    <col min="14591" max="14592" width="3.7109375" style="235" customWidth="1"/>
    <col min="14593" max="14593" width="9.7109375" style="235" customWidth="1"/>
    <col min="14594" max="14594" width="3.7109375" style="235" customWidth="1"/>
    <col min="14595" max="14595" width="8.7109375" style="235" customWidth="1"/>
    <col min="14596" max="14596" width="6.7109375" style="235" customWidth="1"/>
    <col min="14597" max="14597" width="20.7109375" style="235" customWidth="1"/>
    <col min="14598" max="14598" width="15.7109375" style="235" customWidth="1"/>
    <col min="14599" max="14844" width="9.140625" style="235"/>
    <col min="14845" max="14845" width="3.7109375" style="235" customWidth="1"/>
    <col min="14846" max="14846" width="45.7109375" style="235" customWidth="1"/>
    <col min="14847" max="14848" width="3.7109375" style="235" customWidth="1"/>
    <col min="14849" max="14849" width="9.7109375" style="235" customWidth="1"/>
    <col min="14850" max="14850" width="3.7109375" style="235" customWidth="1"/>
    <col min="14851" max="14851" width="8.7109375" style="235" customWidth="1"/>
    <col min="14852" max="14852" width="6.7109375" style="235" customWidth="1"/>
    <col min="14853" max="14853" width="20.7109375" style="235" customWidth="1"/>
    <col min="14854" max="14854" width="15.7109375" style="235" customWidth="1"/>
    <col min="14855" max="15100" width="9.140625" style="235"/>
    <col min="15101" max="15101" width="3.7109375" style="235" customWidth="1"/>
    <col min="15102" max="15102" width="45.7109375" style="235" customWidth="1"/>
    <col min="15103" max="15104" width="3.7109375" style="235" customWidth="1"/>
    <col min="15105" max="15105" width="9.7109375" style="235" customWidth="1"/>
    <col min="15106" max="15106" width="3.7109375" style="235" customWidth="1"/>
    <col min="15107" max="15107" width="8.7109375" style="235" customWidth="1"/>
    <col min="15108" max="15108" width="6.7109375" style="235" customWidth="1"/>
    <col min="15109" max="15109" width="20.7109375" style="235" customWidth="1"/>
    <col min="15110" max="15110" width="15.7109375" style="235" customWidth="1"/>
    <col min="15111" max="15356" width="9.140625" style="235"/>
    <col min="15357" max="15357" width="3.7109375" style="235" customWidth="1"/>
    <col min="15358" max="15358" width="45.7109375" style="235" customWidth="1"/>
    <col min="15359" max="15360" width="3.7109375" style="235" customWidth="1"/>
    <col min="15361" max="15361" width="9.7109375" style="235" customWidth="1"/>
    <col min="15362" max="15362" width="3.7109375" style="235" customWidth="1"/>
    <col min="15363" max="15363" width="8.7109375" style="235" customWidth="1"/>
    <col min="15364" max="15364" width="6.7109375" style="235" customWidth="1"/>
    <col min="15365" max="15365" width="20.7109375" style="235" customWidth="1"/>
    <col min="15366" max="15366" width="15.7109375" style="235" customWidth="1"/>
    <col min="15367" max="15612" width="9.140625" style="235"/>
    <col min="15613" max="15613" width="3.7109375" style="235" customWidth="1"/>
    <col min="15614" max="15614" width="45.7109375" style="235" customWidth="1"/>
    <col min="15615" max="15616" width="3.7109375" style="235" customWidth="1"/>
    <col min="15617" max="15617" width="9.7109375" style="235" customWidth="1"/>
    <col min="15618" max="15618" width="3.7109375" style="235" customWidth="1"/>
    <col min="15619" max="15619" width="8.7109375" style="235" customWidth="1"/>
    <col min="15620" max="15620" width="6.7109375" style="235" customWidth="1"/>
    <col min="15621" max="15621" width="20.7109375" style="235" customWidth="1"/>
    <col min="15622" max="15622" width="15.7109375" style="235" customWidth="1"/>
    <col min="15623" max="15868" width="9.140625" style="235"/>
    <col min="15869" max="15869" width="3.7109375" style="235" customWidth="1"/>
    <col min="15870" max="15870" width="45.7109375" style="235" customWidth="1"/>
    <col min="15871" max="15872" width="3.7109375" style="235" customWidth="1"/>
    <col min="15873" max="15873" width="9.7109375" style="235" customWidth="1"/>
    <col min="15874" max="15874" width="3.7109375" style="235" customWidth="1"/>
    <col min="15875" max="15875" width="8.7109375" style="235" customWidth="1"/>
    <col min="15876" max="15876" width="6.7109375" style="235" customWidth="1"/>
    <col min="15877" max="15877" width="20.7109375" style="235" customWidth="1"/>
    <col min="15878" max="15878" width="15.7109375" style="235" customWidth="1"/>
    <col min="15879" max="16124" width="9.140625" style="235"/>
    <col min="16125" max="16125" width="3.7109375" style="235" customWidth="1"/>
    <col min="16126" max="16126" width="45.7109375" style="235" customWidth="1"/>
    <col min="16127" max="16128" width="3.7109375" style="235" customWidth="1"/>
    <col min="16129" max="16129" width="9.7109375" style="235" customWidth="1"/>
    <col min="16130" max="16130" width="3.7109375" style="235" customWidth="1"/>
    <col min="16131" max="16131" width="8.7109375" style="235" customWidth="1"/>
    <col min="16132" max="16132" width="6.7109375" style="235" customWidth="1"/>
    <col min="16133" max="16133" width="20.7109375" style="235" customWidth="1"/>
    <col min="16134" max="16134" width="15.7109375" style="235" customWidth="1"/>
    <col min="16135" max="16384" width="9.140625" style="235"/>
  </cols>
  <sheetData>
    <row r="1" spans="1:6" s="567" customFormat="1" ht="30" customHeight="1" x14ac:dyDescent="0.25">
      <c r="A1" s="538" t="s">
        <v>25</v>
      </c>
      <c r="B1" s="538" t="s">
        <v>26</v>
      </c>
      <c r="C1" s="538" t="s">
        <v>27</v>
      </c>
      <c r="D1" s="538" t="s">
        <v>28</v>
      </c>
      <c r="E1" s="570" t="s">
        <v>29</v>
      </c>
      <c r="F1" s="538" t="s">
        <v>30</v>
      </c>
    </row>
    <row r="2" spans="1:6" ht="15" x14ac:dyDescent="0.25">
      <c r="A2"/>
      <c r="B2"/>
      <c r="C2"/>
      <c r="D2"/>
      <c r="E2" s="381"/>
      <c r="F2"/>
    </row>
    <row r="3" spans="1:6" s="233" customFormat="1" ht="15.75" customHeight="1" x14ac:dyDescent="0.25">
      <c r="A3" s="236" t="s">
        <v>47</v>
      </c>
      <c r="B3" s="237" t="s">
        <v>533</v>
      </c>
      <c r="C3" s="238"/>
      <c r="D3" s="239"/>
      <c r="E3" s="494"/>
      <c r="F3" s="239"/>
    </row>
    <row r="4" spans="1:6" s="243" customFormat="1" x14ac:dyDescent="0.2">
      <c r="A4" s="240"/>
      <c r="B4" s="241"/>
      <c r="C4" s="242"/>
      <c r="D4" s="234"/>
      <c r="E4" s="495"/>
      <c r="F4" s="234"/>
    </row>
    <row r="5" spans="1:6" s="243" customFormat="1" x14ac:dyDescent="0.25">
      <c r="A5" s="240"/>
      <c r="B5" s="241"/>
      <c r="C5" s="242"/>
      <c r="D5" s="244"/>
      <c r="E5" s="354"/>
      <c r="F5" s="245"/>
    </row>
    <row r="6" spans="1:6" ht="63.75" x14ac:dyDescent="0.2">
      <c r="A6" s="265" t="s">
        <v>475</v>
      </c>
      <c r="B6" s="246" t="s">
        <v>943</v>
      </c>
      <c r="C6" s="242"/>
      <c r="D6" s="244"/>
      <c r="E6" s="354"/>
      <c r="F6" s="245"/>
    </row>
    <row r="7" spans="1:6" ht="40.5" customHeight="1" x14ac:dyDescent="0.2">
      <c r="A7" s="265"/>
      <c r="B7" s="246" t="s">
        <v>944</v>
      </c>
      <c r="C7" s="242"/>
      <c r="D7" s="244"/>
      <c r="E7" s="354"/>
      <c r="F7" s="245"/>
    </row>
    <row r="8" spans="1:6" s="233" customFormat="1" ht="15" customHeight="1" x14ac:dyDescent="0.2">
      <c r="A8" s="247"/>
      <c r="B8" s="248" t="s">
        <v>531</v>
      </c>
      <c r="C8" s="248" t="s">
        <v>529</v>
      </c>
      <c r="D8" s="249">
        <v>0</v>
      </c>
      <c r="E8" s="352"/>
      <c r="F8" s="28">
        <f>SUM(D8*E8)</f>
        <v>0</v>
      </c>
    </row>
    <row r="9" spans="1:6" s="233" customFormat="1" ht="15" customHeight="1" x14ac:dyDescent="0.2">
      <c r="A9" s="247"/>
      <c r="B9" s="248" t="s">
        <v>591</v>
      </c>
      <c r="C9" s="248" t="s">
        <v>39</v>
      </c>
      <c r="D9" s="249">
        <v>0</v>
      </c>
      <c r="E9" s="352"/>
      <c r="F9" s="28">
        <f>SUM(D9*E9)</f>
        <v>0</v>
      </c>
    </row>
    <row r="10" spans="1:6" x14ac:dyDescent="0.2">
      <c r="A10" s="240"/>
      <c r="B10" s="241"/>
      <c r="C10" s="251"/>
      <c r="D10" s="244"/>
      <c r="F10" s="245"/>
    </row>
    <row r="11" spans="1:6" s="253" customFormat="1" ht="63.75" x14ac:dyDescent="0.25">
      <c r="A11" s="265" t="s">
        <v>490</v>
      </c>
      <c r="B11" s="246" t="s">
        <v>945</v>
      </c>
      <c r="C11" s="242"/>
      <c r="D11" s="244"/>
      <c r="E11" s="354"/>
      <c r="F11" s="245"/>
    </row>
    <row r="12" spans="1:6" ht="38.25" x14ac:dyDescent="0.2">
      <c r="A12" s="265"/>
      <c r="B12" s="246" t="s">
        <v>944</v>
      </c>
      <c r="C12" s="242"/>
      <c r="D12" s="244"/>
      <c r="E12" s="354"/>
      <c r="F12" s="245"/>
    </row>
    <row r="13" spans="1:6" ht="14.25" x14ac:dyDescent="0.2">
      <c r="A13" s="247"/>
      <c r="B13" s="248" t="s">
        <v>532</v>
      </c>
      <c r="C13" s="248" t="s">
        <v>529</v>
      </c>
      <c r="D13" s="249">
        <v>30</v>
      </c>
      <c r="E13" s="352"/>
      <c r="F13" s="28">
        <f>SUM(D13*E13)</f>
        <v>0</v>
      </c>
    </row>
    <row r="14" spans="1:6" ht="14.25" x14ac:dyDescent="0.2">
      <c r="A14" s="247"/>
      <c r="B14" s="248" t="s">
        <v>591</v>
      </c>
      <c r="C14" s="248" t="s">
        <v>39</v>
      </c>
      <c r="D14" s="249">
        <v>100</v>
      </c>
      <c r="E14" s="352"/>
      <c r="F14" s="28">
        <f>SUM(D14*E14)</f>
        <v>0</v>
      </c>
    </row>
    <row r="15" spans="1:6" x14ac:dyDescent="0.2">
      <c r="A15" s="240"/>
      <c r="B15" s="241"/>
      <c r="C15" s="251"/>
      <c r="D15" s="244"/>
      <c r="F15" s="245"/>
    </row>
    <row r="16" spans="1:6" ht="28.5" customHeight="1" x14ac:dyDescent="0.2">
      <c r="A16" s="265" t="s">
        <v>536</v>
      </c>
      <c r="B16" s="246" t="s">
        <v>534</v>
      </c>
      <c r="C16" s="242"/>
      <c r="D16" s="244"/>
      <c r="E16" s="354"/>
      <c r="F16" s="245"/>
    </row>
    <row r="17" spans="1:6" x14ac:dyDescent="0.2">
      <c r="A17" s="232"/>
      <c r="B17" s="246"/>
      <c r="C17" s="242"/>
      <c r="D17" s="244"/>
      <c r="E17" s="354"/>
      <c r="F17" s="245"/>
    </row>
    <row r="18" spans="1:6" ht="25.5" x14ac:dyDescent="0.2">
      <c r="A18" s="247" t="s">
        <v>535</v>
      </c>
      <c r="B18" s="246" t="s">
        <v>537</v>
      </c>
      <c r="C18" s="242"/>
      <c r="D18" s="244"/>
      <c r="E18" s="354"/>
      <c r="F18" s="245"/>
    </row>
    <row r="19" spans="1:6" ht="15" customHeight="1" x14ac:dyDescent="0.2">
      <c r="A19" s="240"/>
      <c r="B19" s="242" t="s">
        <v>539</v>
      </c>
      <c r="C19" s="248" t="s">
        <v>529</v>
      </c>
      <c r="D19" s="249">
        <v>30</v>
      </c>
      <c r="E19" s="352"/>
      <c r="F19" s="28">
        <f>SUM(D19*E19)</f>
        <v>0</v>
      </c>
    </row>
    <row r="20" spans="1:6" x14ac:dyDescent="0.2">
      <c r="A20" s="240"/>
      <c r="B20" s="242"/>
      <c r="C20" s="248"/>
      <c r="D20" s="249"/>
      <c r="E20" s="352"/>
      <c r="F20" s="250"/>
    </row>
    <row r="21" spans="1:6" ht="114.75" x14ac:dyDescent="0.2">
      <c r="A21" s="247" t="s">
        <v>538</v>
      </c>
      <c r="B21" s="263" t="s">
        <v>754</v>
      </c>
      <c r="C21" s="248"/>
      <c r="D21" s="249"/>
      <c r="E21" s="352"/>
      <c r="F21" s="250"/>
    </row>
    <row r="22" spans="1:6" ht="14.25" x14ac:dyDescent="0.2">
      <c r="A22" s="247"/>
      <c r="B22" s="242" t="s">
        <v>753</v>
      </c>
      <c r="C22" s="248" t="s">
        <v>529</v>
      </c>
      <c r="D22" s="249">
        <v>180</v>
      </c>
      <c r="E22" s="352"/>
      <c r="F22" s="28">
        <f>SUM(D22*E22)</f>
        <v>0</v>
      </c>
    </row>
    <row r="23" spans="1:6" ht="14.25" x14ac:dyDescent="0.2">
      <c r="A23" s="240"/>
      <c r="B23" s="242" t="s">
        <v>679</v>
      </c>
      <c r="C23" s="248" t="s">
        <v>112</v>
      </c>
      <c r="D23" s="249">
        <v>100</v>
      </c>
      <c r="E23" s="352"/>
      <c r="F23" s="28">
        <f>SUM(D23*E23)</f>
        <v>0</v>
      </c>
    </row>
    <row r="24" spans="1:6" x14ac:dyDescent="0.2">
      <c r="A24" s="247"/>
      <c r="B24" s="264" t="s">
        <v>755</v>
      </c>
      <c r="C24" s="248"/>
      <c r="D24" s="249"/>
      <c r="E24" s="352"/>
      <c r="F24" s="250"/>
    </row>
    <row r="25" spans="1:6" ht="14.25" x14ac:dyDescent="0.2">
      <c r="A25" s="247"/>
      <c r="B25" s="242" t="s">
        <v>543</v>
      </c>
      <c r="C25" s="248" t="s">
        <v>112</v>
      </c>
      <c r="D25" s="249">
        <v>37.5</v>
      </c>
      <c r="E25" s="352"/>
      <c r="F25" s="28">
        <f>SUM(D25*E25)</f>
        <v>0</v>
      </c>
    </row>
    <row r="26" spans="1:6" ht="14.25" x14ac:dyDescent="0.2">
      <c r="A26" s="240"/>
      <c r="B26" s="242" t="s">
        <v>1145</v>
      </c>
      <c r="C26" s="248" t="s">
        <v>112</v>
      </c>
      <c r="D26" s="249">
        <v>150</v>
      </c>
      <c r="E26" s="352"/>
      <c r="F26" s="28">
        <f>SUM(D26*E26)</f>
        <v>0</v>
      </c>
    </row>
    <row r="27" spans="1:6" x14ac:dyDescent="0.2">
      <c r="A27" s="240"/>
      <c r="B27" s="242"/>
      <c r="C27" s="248"/>
      <c r="D27" s="249"/>
      <c r="E27" s="352"/>
      <c r="F27" s="250"/>
    </row>
    <row r="28" spans="1:6" ht="76.5" x14ac:dyDescent="0.2">
      <c r="A28" s="247" t="s">
        <v>540</v>
      </c>
      <c r="B28" s="263" t="s">
        <v>1146</v>
      </c>
      <c r="C28" s="248"/>
      <c r="D28" s="249"/>
      <c r="E28" s="352"/>
      <c r="F28" s="250"/>
    </row>
    <row r="29" spans="1:6" x14ac:dyDescent="0.2">
      <c r="A29" s="247"/>
      <c r="B29" s="264" t="s">
        <v>1143</v>
      </c>
      <c r="C29" s="248" t="s">
        <v>448</v>
      </c>
      <c r="D29" s="249">
        <v>5</v>
      </c>
      <c r="E29" s="352"/>
      <c r="F29" s="28"/>
    </row>
    <row r="30" spans="1:6" ht="14.25" x14ac:dyDescent="0.2">
      <c r="A30" s="240"/>
      <c r="B30" s="242" t="s">
        <v>1142</v>
      </c>
      <c r="C30" s="248" t="s">
        <v>112</v>
      </c>
      <c r="D30" s="249">
        <v>30</v>
      </c>
      <c r="E30" s="352"/>
      <c r="F30" s="28">
        <f>SUM(D30*E30)</f>
        <v>0</v>
      </c>
    </row>
    <row r="31" spans="1:6" x14ac:dyDescent="0.2">
      <c r="A31" s="240"/>
      <c r="B31" s="242"/>
      <c r="C31" s="248"/>
      <c r="D31" s="249"/>
      <c r="E31" s="352"/>
      <c r="F31" s="250"/>
    </row>
    <row r="32" spans="1:6" x14ac:dyDescent="0.2">
      <c r="A32" s="247"/>
      <c r="B32" s="264" t="s">
        <v>1144</v>
      </c>
      <c r="C32" s="248" t="s">
        <v>448</v>
      </c>
      <c r="D32" s="249">
        <v>8</v>
      </c>
      <c r="E32" s="352"/>
      <c r="F32" s="28"/>
    </row>
    <row r="33" spans="1:6" ht="14.25" x14ac:dyDescent="0.2">
      <c r="A33" s="240"/>
      <c r="B33" s="242" t="s">
        <v>1142</v>
      </c>
      <c r="C33" s="248" t="s">
        <v>112</v>
      </c>
      <c r="D33" s="249">
        <v>46</v>
      </c>
      <c r="E33" s="352"/>
      <c r="F33" s="28">
        <f>SUM(D33*E33)</f>
        <v>0</v>
      </c>
    </row>
    <row r="34" spans="1:6" x14ac:dyDescent="0.2">
      <c r="A34" s="240"/>
      <c r="B34" s="242"/>
      <c r="C34" s="248"/>
      <c r="D34" s="249"/>
      <c r="E34" s="352"/>
      <c r="F34" s="250"/>
    </row>
    <row r="35" spans="1:6" x14ac:dyDescent="0.2">
      <c r="A35" s="247"/>
      <c r="B35" s="264" t="s">
        <v>545</v>
      </c>
      <c r="C35" s="248" t="s">
        <v>448</v>
      </c>
      <c r="D35" s="249">
        <v>3</v>
      </c>
      <c r="E35" s="352"/>
      <c r="F35" s="250"/>
    </row>
    <row r="36" spans="1:6" ht="14.25" x14ac:dyDescent="0.2">
      <c r="A36" s="240"/>
      <c r="B36" s="242" t="s">
        <v>1145</v>
      </c>
      <c r="C36" s="248" t="s">
        <v>112</v>
      </c>
      <c r="D36" s="249">
        <v>19</v>
      </c>
      <c r="E36" s="352"/>
      <c r="F36" s="28">
        <f>SUM(D36*E36)</f>
        <v>0</v>
      </c>
    </row>
    <row r="37" spans="1:6" x14ac:dyDescent="0.2">
      <c r="A37" s="240"/>
      <c r="B37" s="242"/>
      <c r="C37" s="248"/>
      <c r="D37" s="249"/>
      <c r="E37" s="352"/>
      <c r="F37" s="250"/>
    </row>
    <row r="38" spans="1:6" ht="66" customHeight="1" x14ac:dyDescent="0.2">
      <c r="A38" s="247" t="s">
        <v>541</v>
      </c>
      <c r="B38" s="263" t="s">
        <v>946</v>
      </c>
      <c r="C38" s="248"/>
      <c r="D38" s="249"/>
      <c r="E38" s="352"/>
      <c r="F38" s="250"/>
    </row>
    <row r="39" spans="1:6" ht="14.25" x14ac:dyDescent="0.2">
      <c r="A39" s="247"/>
      <c r="B39" s="242" t="s">
        <v>546</v>
      </c>
      <c r="C39" s="248" t="s">
        <v>39</v>
      </c>
      <c r="D39" s="249">
        <v>1400</v>
      </c>
      <c r="E39" s="352"/>
      <c r="F39" s="28">
        <f>SUM(D39*E39)</f>
        <v>0</v>
      </c>
    </row>
    <row r="40" spans="1:6" x14ac:dyDescent="0.2">
      <c r="A40" s="247"/>
      <c r="B40" s="242"/>
      <c r="C40" s="248"/>
      <c r="D40" s="249"/>
      <c r="E40" s="352"/>
      <c r="F40" s="250"/>
    </row>
    <row r="41" spans="1:6" ht="63.75" x14ac:dyDescent="0.2">
      <c r="A41" s="265" t="s">
        <v>547</v>
      </c>
      <c r="B41" s="246" t="s">
        <v>548</v>
      </c>
      <c r="C41" s="242"/>
      <c r="D41" s="244"/>
      <c r="E41" s="354"/>
      <c r="F41" s="245"/>
    </row>
    <row r="42" spans="1:6" ht="51" x14ac:dyDescent="0.2">
      <c r="A42" s="265"/>
      <c r="B42" s="246" t="s">
        <v>680</v>
      </c>
      <c r="C42" s="242"/>
      <c r="D42" s="244"/>
      <c r="E42" s="354"/>
      <c r="F42" s="245"/>
    </row>
    <row r="43" spans="1:6" ht="14.25" x14ac:dyDescent="0.2">
      <c r="A43" s="247"/>
      <c r="B43" s="248" t="s">
        <v>549</v>
      </c>
      <c r="C43" s="248" t="s">
        <v>39</v>
      </c>
      <c r="D43" s="249">
        <v>55</v>
      </c>
      <c r="E43" s="352"/>
      <c r="F43" s="28">
        <f>SUM(D43*E43)</f>
        <v>0</v>
      </c>
    </row>
    <row r="44" spans="1:6" ht="14.25" x14ac:dyDescent="0.2">
      <c r="A44" s="240"/>
      <c r="B44" s="248" t="s">
        <v>550</v>
      </c>
      <c r="C44" s="248" t="s">
        <v>112</v>
      </c>
      <c r="D44" s="249">
        <v>30</v>
      </c>
      <c r="E44" s="352"/>
      <c r="F44" s="28">
        <f>SUM(D44*E44)</f>
        <v>0</v>
      </c>
    </row>
    <row r="45" spans="1:6" ht="14.25" x14ac:dyDescent="0.2">
      <c r="A45" s="247"/>
      <c r="B45" s="248" t="s">
        <v>591</v>
      </c>
      <c r="C45" s="248" t="s">
        <v>39</v>
      </c>
      <c r="D45" s="249">
        <v>55</v>
      </c>
      <c r="E45" s="352"/>
      <c r="F45" s="28">
        <f>SUM(D45*E45)</f>
        <v>0</v>
      </c>
    </row>
    <row r="46" spans="1:6" x14ac:dyDescent="0.2">
      <c r="A46" s="247"/>
      <c r="B46" s="248"/>
      <c r="C46" s="248"/>
      <c r="D46" s="249"/>
      <c r="E46" s="352"/>
      <c r="F46" s="250"/>
    </row>
    <row r="47" spans="1:6" x14ac:dyDescent="0.2">
      <c r="A47" s="255"/>
      <c r="B47" s="256" t="s">
        <v>530</v>
      </c>
      <c r="C47" s="257"/>
      <c r="D47" s="258"/>
      <c r="E47" s="496"/>
      <c r="F47" s="259">
        <f>SUM(F8:F45)</f>
        <v>0</v>
      </c>
    </row>
    <row r="48" spans="1:6" x14ac:dyDescent="0.2">
      <c r="A48" s="254"/>
      <c r="B48" s="243"/>
      <c r="C48" s="243"/>
      <c r="D48" s="252"/>
      <c r="E48" s="497"/>
      <c r="F48" s="252"/>
    </row>
    <row r="49" spans="1:6" x14ac:dyDescent="0.2">
      <c r="A49" s="254"/>
      <c r="B49" s="243"/>
      <c r="C49" s="243"/>
      <c r="D49" s="382"/>
      <c r="E49" s="497"/>
      <c r="F49" s="252"/>
    </row>
    <row r="50" spans="1:6" x14ac:dyDescent="0.2">
      <c r="A50" s="254"/>
      <c r="B50" s="243"/>
      <c r="C50" s="243"/>
      <c r="D50" s="252"/>
      <c r="E50" s="497"/>
      <c r="F50" s="252"/>
    </row>
    <row r="51" spans="1:6" x14ac:dyDescent="0.2">
      <c r="D51" s="377"/>
    </row>
    <row r="52" spans="1:6" x14ac:dyDescent="0.2">
      <c r="D52" s="377"/>
    </row>
    <row r="53" spans="1:6" x14ac:dyDescent="0.2">
      <c r="B53" s="261"/>
      <c r="C53" s="261"/>
    </row>
    <row r="54" spans="1:6" x14ac:dyDescent="0.2">
      <c r="B54" s="261"/>
      <c r="C54" s="261"/>
    </row>
    <row r="55" spans="1:6" x14ac:dyDescent="0.2">
      <c r="B55" s="261"/>
      <c r="C55" s="261"/>
    </row>
    <row r="56" spans="1:6" x14ac:dyDescent="0.2">
      <c r="B56" s="261"/>
      <c r="C56" s="261"/>
    </row>
    <row r="57" spans="1:6" x14ac:dyDescent="0.2">
      <c r="A57" s="235"/>
      <c r="B57" s="261"/>
      <c r="C57" s="261"/>
    </row>
    <row r="58" spans="1:6" x14ac:dyDescent="0.2">
      <c r="A58" s="235"/>
      <c r="B58" s="261"/>
      <c r="C58" s="261"/>
    </row>
  </sheetData>
  <pageMargins left="0.7" right="0.7" top="0.75" bottom="0.75" header="0.3" footer="0.3"/>
  <pageSetup paperSize="9" scale="62" orientation="portrait" horizontalDpi="300" verticalDpi="300" r:id="rId1"/>
  <headerFooter>
    <oddHeader xml:space="preserve">&amp;R&amp;"Arial Narrow,Regular"&amp;8HOTEL ROŽANIĆ, MOTOVUN
</oddHeader>
    <oddFooter>&amp;C&amp;"Arial,Regular"&amp;9Rijeka, kolovoz 2016.</oddFooter>
  </headerFooter>
  <rowBreaks count="1" manualBreakCount="1">
    <brk id="27"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G61"/>
  <sheetViews>
    <sheetView view="pageBreakPreview" topLeftCell="A37" zoomScale="85" zoomScaleNormal="100" zoomScaleSheetLayoutView="85" workbookViewId="0">
      <selection activeCell="C16" sqref="C16"/>
    </sheetView>
  </sheetViews>
  <sheetFormatPr defaultRowHeight="15" x14ac:dyDescent="0.25"/>
  <cols>
    <col min="1" max="1" width="4.140625" style="300" bestFit="1" customWidth="1"/>
    <col min="2" max="2" width="3" bestFit="1" customWidth="1"/>
    <col min="3" max="3" width="57.42578125" style="62" customWidth="1"/>
    <col min="4" max="4" width="8.42578125" customWidth="1"/>
    <col min="5" max="5" width="10" customWidth="1"/>
    <col min="6" max="6" width="11.85546875" style="499" bestFit="1" customWidth="1"/>
    <col min="7" max="7" width="15.7109375" bestFit="1" customWidth="1"/>
  </cols>
  <sheetData>
    <row r="1" spans="1:7" s="554" customFormat="1" ht="22.5" x14ac:dyDescent="0.2">
      <c r="A1" s="733" t="s">
        <v>25</v>
      </c>
      <c r="B1" s="734"/>
      <c r="C1" s="538" t="s">
        <v>26</v>
      </c>
      <c r="D1" s="538" t="s">
        <v>27</v>
      </c>
      <c r="E1" s="538" t="s">
        <v>28</v>
      </c>
      <c r="F1" s="570" t="s">
        <v>29</v>
      </c>
      <c r="G1" s="538" t="s">
        <v>30</v>
      </c>
    </row>
    <row r="2" spans="1:7" x14ac:dyDescent="0.25">
      <c r="A2" s="552"/>
      <c r="B2" s="90"/>
      <c r="C2" s="547"/>
      <c r="D2" s="90"/>
      <c r="E2" s="90"/>
      <c r="F2" s="686"/>
      <c r="G2" s="90"/>
    </row>
    <row r="3" spans="1:7" ht="15.75" x14ac:dyDescent="0.25">
      <c r="A3" s="397" t="s">
        <v>48</v>
      </c>
      <c r="B3" s="6"/>
      <c r="C3" s="551" t="s">
        <v>7</v>
      </c>
      <c r="D3" s="6"/>
      <c r="E3" s="6"/>
      <c r="F3" s="532"/>
      <c r="G3" s="6"/>
    </row>
    <row r="4" spans="1:7" x14ac:dyDescent="0.25">
      <c r="A4" s="552"/>
      <c r="B4" s="90"/>
      <c r="C4" s="547"/>
      <c r="D4" s="90"/>
      <c r="E4" s="90"/>
      <c r="F4" s="686"/>
      <c r="G4" s="90"/>
    </row>
    <row r="5" spans="1:7" x14ac:dyDescent="0.25">
      <c r="A5" s="552"/>
      <c r="B5" s="90"/>
      <c r="C5" s="548" t="s">
        <v>70</v>
      </c>
      <c r="D5" s="90"/>
      <c r="E5" s="90"/>
      <c r="F5" s="686"/>
      <c r="G5" s="90"/>
    </row>
    <row r="6" spans="1:7" ht="41.25" customHeight="1" x14ac:dyDescent="0.25">
      <c r="A6" s="553"/>
      <c r="B6" s="27"/>
      <c r="C6" s="39" t="s">
        <v>1032</v>
      </c>
      <c r="D6" s="47"/>
      <c r="E6" s="17"/>
      <c r="F6" s="684"/>
      <c r="G6" s="24"/>
    </row>
    <row r="7" spans="1:7" ht="28.5" customHeight="1" x14ac:dyDescent="0.25">
      <c r="A7" s="553"/>
      <c r="B7" s="27"/>
      <c r="C7" s="39" t="s">
        <v>116</v>
      </c>
      <c r="D7" s="47"/>
      <c r="E7" s="17"/>
      <c r="F7" s="684"/>
      <c r="G7" s="24"/>
    </row>
    <row r="9" spans="1:7" x14ac:dyDescent="0.25">
      <c r="C9" s="549" t="s">
        <v>1033</v>
      </c>
    </row>
    <row r="10" spans="1:7" x14ac:dyDescent="0.25">
      <c r="C10" s="162"/>
    </row>
    <row r="12" spans="1:7" ht="102" x14ac:dyDescent="0.25">
      <c r="A12" s="520" t="str">
        <f>A3</f>
        <v>7.</v>
      </c>
      <c r="B12" s="37">
        <v>1</v>
      </c>
      <c r="C12" s="39" t="s">
        <v>1035</v>
      </c>
      <c r="D12" s="24"/>
      <c r="E12" s="17"/>
      <c r="F12" s="687"/>
      <c r="G12" s="38"/>
    </row>
    <row r="13" spans="1:7" x14ac:dyDescent="0.25">
      <c r="A13" s="520"/>
      <c r="B13" s="37"/>
      <c r="D13" s="24" t="s">
        <v>40</v>
      </c>
      <c r="E13" s="17">
        <v>23</v>
      </c>
      <c r="F13" s="687"/>
      <c r="G13" s="20">
        <f>F13*E13</f>
        <v>0</v>
      </c>
    </row>
    <row r="14" spans="1:7" ht="102" x14ac:dyDescent="0.25">
      <c r="A14" s="520" t="str">
        <f>A3</f>
        <v>7.</v>
      </c>
      <c r="B14" s="37">
        <f>B12+1</f>
        <v>2</v>
      </c>
      <c r="C14" s="39" t="s">
        <v>1036</v>
      </c>
      <c r="D14" s="24"/>
      <c r="E14" s="17"/>
      <c r="F14" s="687"/>
      <c r="G14" s="38"/>
    </row>
    <row r="15" spans="1:7" x14ac:dyDescent="0.25">
      <c r="A15" s="520"/>
      <c r="B15" s="37"/>
      <c r="D15" s="24" t="s">
        <v>998</v>
      </c>
      <c r="E15" s="17">
        <v>113</v>
      </c>
      <c r="F15" s="687"/>
      <c r="G15" s="20">
        <f>F15*E15</f>
        <v>0</v>
      </c>
    </row>
    <row r="16" spans="1:7" ht="229.5" x14ac:dyDescent="0.25">
      <c r="A16" s="520" t="s">
        <v>48</v>
      </c>
      <c r="B16" s="37">
        <f>B14+1</f>
        <v>3</v>
      </c>
      <c r="C16" s="39" t="s">
        <v>1037</v>
      </c>
      <c r="D16" s="24"/>
      <c r="E16" s="17"/>
      <c r="F16" s="687"/>
      <c r="G16" s="38"/>
    </row>
    <row r="17" spans="1:7" ht="51.75" x14ac:dyDescent="0.25">
      <c r="A17" s="520"/>
      <c r="B17" s="37"/>
      <c r="C17" s="65" t="s">
        <v>1034</v>
      </c>
      <c r="D17" s="24"/>
      <c r="E17" s="17"/>
      <c r="F17" s="687"/>
      <c r="G17" s="20"/>
    </row>
    <row r="18" spans="1:7" x14ac:dyDescent="0.25">
      <c r="A18" s="520"/>
      <c r="B18" s="37"/>
      <c r="C18" s="65"/>
      <c r="D18" s="45" t="s">
        <v>39</v>
      </c>
      <c r="E18" s="17">
        <v>1315</v>
      </c>
      <c r="F18" s="687"/>
      <c r="G18" s="20">
        <f>F18*E18</f>
        <v>0</v>
      </c>
    </row>
    <row r="19" spans="1:7" ht="409.5" x14ac:dyDescent="0.25">
      <c r="A19" s="520" t="s">
        <v>48</v>
      </c>
      <c r="B19" s="37">
        <f>B16+1</f>
        <v>4</v>
      </c>
      <c r="C19" s="39" t="s">
        <v>1183</v>
      </c>
      <c r="D19" s="24"/>
      <c r="E19" s="17"/>
      <c r="F19" s="687"/>
      <c r="G19" s="38"/>
    </row>
    <row r="20" spans="1:7" x14ac:dyDescent="0.25">
      <c r="A20" s="520"/>
      <c r="B20" s="37"/>
      <c r="C20" s="65" t="s">
        <v>1182</v>
      </c>
      <c r="D20" s="45" t="s">
        <v>39</v>
      </c>
      <c r="E20" s="17">
        <v>1630</v>
      </c>
      <c r="F20" s="687"/>
      <c r="G20" s="20">
        <f>F20*E20</f>
        <v>0</v>
      </c>
    </row>
    <row r="21" spans="1:7" x14ac:dyDescent="0.25">
      <c r="A21" s="520"/>
      <c r="B21" s="37"/>
      <c r="C21" s="65" t="s">
        <v>1184</v>
      </c>
      <c r="D21" s="45" t="s">
        <v>39</v>
      </c>
      <c r="E21" s="17">
        <v>1630</v>
      </c>
      <c r="F21" s="687"/>
      <c r="G21" s="20">
        <f>F21*E21</f>
        <v>0</v>
      </c>
    </row>
    <row r="22" spans="1:7" x14ac:dyDescent="0.25">
      <c r="A22" s="520"/>
      <c r="B22" s="37"/>
      <c r="C22" s="65" t="s">
        <v>1185</v>
      </c>
      <c r="D22" s="45" t="s">
        <v>39</v>
      </c>
      <c r="E22" s="17">
        <v>1630</v>
      </c>
      <c r="F22" s="687"/>
      <c r="G22" s="20">
        <f>F22*E22</f>
        <v>0</v>
      </c>
    </row>
    <row r="23" spans="1:7" x14ac:dyDescent="0.25">
      <c r="A23" s="520"/>
      <c r="B23" s="37"/>
      <c r="C23" s="65" t="s">
        <v>1186</v>
      </c>
      <c r="D23" s="45" t="s">
        <v>39</v>
      </c>
      <c r="E23" s="17">
        <v>1630</v>
      </c>
      <c r="F23" s="687"/>
      <c r="G23" s="20">
        <f>F23*E23</f>
        <v>0</v>
      </c>
    </row>
    <row r="24" spans="1:7" x14ac:dyDescent="0.25">
      <c r="A24" s="520"/>
      <c r="B24" s="37"/>
      <c r="C24" s="26"/>
      <c r="D24" s="45"/>
      <c r="E24" s="17"/>
      <c r="F24" s="687"/>
      <c r="G24" s="20"/>
    </row>
    <row r="26" spans="1:7" ht="102" x14ac:dyDescent="0.25">
      <c r="A26" s="520" t="s">
        <v>48</v>
      </c>
      <c r="B26" s="37">
        <f>B19+1</f>
        <v>5</v>
      </c>
      <c r="C26" s="39" t="s">
        <v>1038</v>
      </c>
      <c r="D26" s="45"/>
      <c r="E26" s="17"/>
      <c r="F26" s="20"/>
      <c r="G26" s="35"/>
    </row>
    <row r="27" spans="1:7" x14ac:dyDescent="0.25">
      <c r="A27" s="415"/>
      <c r="B27" s="44"/>
      <c r="C27" s="40"/>
      <c r="D27" s="45" t="s">
        <v>998</v>
      </c>
      <c r="E27" s="17">
        <v>480</v>
      </c>
      <c r="F27" s="20"/>
      <c r="G27" s="20">
        <f>F27*E27</f>
        <v>0</v>
      </c>
    </row>
    <row r="28" spans="1:7" ht="38.25" x14ac:dyDescent="0.25">
      <c r="A28" s="520"/>
      <c r="B28" s="37"/>
      <c r="C28" s="39" t="s">
        <v>1039</v>
      </c>
      <c r="D28" s="45"/>
      <c r="E28" s="17"/>
      <c r="F28" s="20"/>
      <c r="G28" s="35"/>
    </row>
    <row r="29" spans="1:7" ht="153" x14ac:dyDescent="0.25">
      <c r="A29" s="520" t="s">
        <v>48</v>
      </c>
      <c r="B29" s="37">
        <f>B26+1</f>
        <v>6</v>
      </c>
      <c r="C29" s="39" t="s">
        <v>1042</v>
      </c>
      <c r="D29" s="45"/>
      <c r="E29" s="17"/>
      <c r="F29" s="20"/>
      <c r="G29" s="35"/>
    </row>
    <row r="30" spans="1:7" x14ac:dyDescent="0.25">
      <c r="C30" s="65"/>
      <c r="D30" s="45" t="s">
        <v>40</v>
      </c>
      <c r="E30" s="17">
        <v>5</v>
      </c>
      <c r="F30" s="20"/>
      <c r="G30" s="20">
        <f>F30*E30</f>
        <v>0</v>
      </c>
    </row>
    <row r="31" spans="1:7" ht="39" x14ac:dyDescent="0.25">
      <c r="C31" s="65" t="s">
        <v>1040</v>
      </c>
    </row>
    <row r="32" spans="1:7" x14ac:dyDescent="0.25">
      <c r="C32" s="65"/>
    </row>
    <row r="33" spans="1:7" ht="191.25" x14ac:dyDescent="0.25">
      <c r="A33" s="520" t="s">
        <v>48</v>
      </c>
      <c r="B33" s="37">
        <f>B29+1</f>
        <v>7</v>
      </c>
      <c r="C33" s="39" t="s">
        <v>1041</v>
      </c>
      <c r="D33" s="45"/>
      <c r="E33" s="17"/>
      <c r="F33" s="20"/>
      <c r="G33" s="35"/>
    </row>
    <row r="34" spans="1:7" x14ac:dyDescent="0.25">
      <c r="C34" s="65"/>
      <c r="D34" s="45" t="s">
        <v>112</v>
      </c>
      <c r="E34" s="17">
        <v>190</v>
      </c>
      <c r="F34" s="20"/>
      <c r="G34" s="20">
        <f>F34*E34</f>
        <v>0</v>
      </c>
    </row>
    <row r="35" spans="1:7" x14ac:dyDescent="0.25">
      <c r="C35" s="266" t="s">
        <v>555</v>
      </c>
      <c r="D35" s="40"/>
      <c r="E35" s="17"/>
      <c r="F35" s="385"/>
      <c r="G35" s="43"/>
    </row>
    <row r="36" spans="1:7" ht="76.5" x14ac:dyDescent="0.25">
      <c r="A36" s="520" t="s">
        <v>48</v>
      </c>
      <c r="B36" s="37">
        <f>B33+1</f>
        <v>8</v>
      </c>
      <c r="C36" s="39" t="s">
        <v>1044</v>
      </c>
      <c r="D36" s="40"/>
      <c r="E36" s="17"/>
      <c r="F36" s="385"/>
      <c r="G36" s="43"/>
    </row>
    <row r="37" spans="1:7" x14ac:dyDescent="0.25">
      <c r="A37" s="520"/>
      <c r="B37" s="37"/>
      <c r="C37" s="39"/>
      <c r="D37" s="45" t="s">
        <v>39</v>
      </c>
      <c r="E37" s="17">
        <v>155</v>
      </c>
      <c r="F37" s="20"/>
      <c r="G37" s="20">
        <f>F37*E37</f>
        <v>0</v>
      </c>
    </row>
    <row r="38" spans="1:7" ht="51" x14ac:dyDescent="0.25">
      <c r="A38" s="520" t="s">
        <v>48</v>
      </c>
      <c r="B38" s="37">
        <f>B36+1</f>
        <v>9</v>
      </c>
      <c r="C38" s="39" t="s">
        <v>1045</v>
      </c>
      <c r="D38" s="40"/>
      <c r="E38" s="17"/>
      <c r="F38" s="385"/>
      <c r="G38" s="43"/>
    </row>
    <row r="39" spans="1:7" x14ac:dyDescent="0.25">
      <c r="A39" s="415"/>
      <c r="B39" s="44"/>
      <c r="C39" s="46"/>
      <c r="D39" s="45" t="s">
        <v>112</v>
      </c>
      <c r="E39" s="17">
        <v>42</v>
      </c>
      <c r="F39" s="20"/>
      <c r="G39" s="20">
        <f>F39*E39</f>
        <v>0</v>
      </c>
    </row>
    <row r="40" spans="1:7" ht="102" x14ac:dyDescent="0.25">
      <c r="A40" s="520" t="s">
        <v>48</v>
      </c>
      <c r="B40" s="37">
        <f>B38+1</f>
        <v>10</v>
      </c>
      <c r="C40" s="34" t="s">
        <v>1046</v>
      </c>
      <c r="D40" s="40"/>
      <c r="E40" s="17"/>
      <c r="F40" s="385"/>
      <c r="G40" s="43"/>
    </row>
    <row r="41" spans="1:7" x14ac:dyDescent="0.25">
      <c r="A41" s="520"/>
      <c r="B41" s="37"/>
      <c r="C41" s="34"/>
      <c r="D41" s="45" t="s">
        <v>39</v>
      </c>
      <c r="E41" s="17">
        <v>155</v>
      </c>
      <c r="F41" s="20"/>
      <c r="G41" s="20">
        <f>F41*E41</f>
        <v>0</v>
      </c>
    </row>
    <row r="42" spans="1:7" ht="51" x14ac:dyDescent="0.25">
      <c r="A42" s="520" t="s">
        <v>48</v>
      </c>
      <c r="B42" s="37">
        <f>B40+1</f>
        <v>11</v>
      </c>
      <c r="C42" s="34" t="s">
        <v>1047</v>
      </c>
      <c r="D42" s="40"/>
      <c r="E42" s="17"/>
      <c r="F42" s="385"/>
      <c r="G42" s="43"/>
    </row>
    <row r="43" spans="1:7" x14ac:dyDescent="0.25">
      <c r="A43" s="520"/>
      <c r="B43" s="37"/>
      <c r="C43" s="34"/>
      <c r="D43" s="45" t="s">
        <v>39</v>
      </c>
      <c r="E43" s="17">
        <v>155</v>
      </c>
      <c r="F43" s="20"/>
      <c r="G43" s="20">
        <f>F43*E43</f>
        <v>0</v>
      </c>
    </row>
    <row r="44" spans="1:7" x14ac:dyDescent="0.25">
      <c r="A44" s="520" t="str">
        <f>A3</f>
        <v>7.</v>
      </c>
      <c r="B44" s="37">
        <f>B42+1</f>
        <v>12</v>
      </c>
      <c r="C44" s="36" t="s">
        <v>45</v>
      </c>
      <c r="D44" s="40"/>
      <c r="E44" s="17"/>
      <c r="F44" s="385"/>
      <c r="G44" s="43"/>
    </row>
    <row r="45" spans="1:7" ht="89.25" x14ac:dyDescent="0.25">
      <c r="A45" s="520"/>
      <c r="B45" s="37"/>
      <c r="C45" s="39" t="s">
        <v>1043</v>
      </c>
      <c r="D45" s="40"/>
      <c r="E45" s="17"/>
      <c r="F45" s="385"/>
      <c r="G45" s="43"/>
    </row>
    <row r="46" spans="1:7" ht="51" x14ac:dyDescent="0.25">
      <c r="A46" s="520"/>
      <c r="B46" s="37"/>
      <c r="C46" s="39" t="s">
        <v>1006</v>
      </c>
      <c r="D46" s="45"/>
      <c r="E46" s="17"/>
      <c r="F46" s="685"/>
      <c r="G46" s="35"/>
    </row>
    <row r="47" spans="1:7" x14ac:dyDescent="0.25">
      <c r="A47" s="520"/>
      <c r="B47" s="37"/>
      <c r="C47" s="46" t="s">
        <v>42</v>
      </c>
      <c r="D47" s="45" t="s">
        <v>39</v>
      </c>
      <c r="E47" s="17">
        <v>480</v>
      </c>
      <c r="F47" s="20"/>
      <c r="G47" s="20">
        <f>F47*E47</f>
        <v>0</v>
      </c>
    </row>
    <row r="48" spans="1:7" x14ac:dyDescent="0.25">
      <c r="A48" s="520"/>
      <c r="B48" s="37"/>
      <c r="C48" s="46" t="s">
        <v>43</v>
      </c>
      <c r="D48" s="45" t="s">
        <v>39</v>
      </c>
      <c r="E48" s="17">
        <v>360</v>
      </c>
      <c r="F48" s="20"/>
      <c r="G48" s="20">
        <f>F48*E48</f>
        <v>0</v>
      </c>
    </row>
    <row r="49" spans="1:7" x14ac:dyDescent="0.25">
      <c r="A49" s="520"/>
      <c r="B49" s="37"/>
      <c r="C49" s="46" t="s">
        <v>44</v>
      </c>
      <c r="D49" s="45" t="s">
        <v>112</v>
      </c>
      <c r="E49" s="17">
        <v>550</v>
      </c>
      <c r="F49" s="20"/>
      <c r="G49" s="20">
        <f>F49*E49</f>
        <v>0</v>
      </c>
    </row>
    <row r="50" spans="1:7" x14ac:dyDescent="0.25">
      <c r="A50" s="520" t="str">
        <f>A3</f>
        <v>7.</v>
      </c>
      <c r="B50" s="37">
        <f>B44+1</f>
        <v>13</v>
      </c>
      <c r="C50" s="36" t="s">
        <v>1048</v>
      </c>
      <c r="D50" s="45"/>
      <c r="E50" s="17"/>
      <c r="F50" s="20"/>
      <c r="G50" s="20"/>
    </row>
    <row r="51" spans="1:7" ht="89.25" x14ac:dyDescent="0.25">
      <c r="A51" s="520"/>
      <c r="B51" s="37"/>
      <c r="C51" s="39" t="s">
        <v>1049</v>
      </c>
      <c r="D51" s="45"/>
      <c r="E51" s="17"/>
      <c r="F51" s="20"/>
      <c r="G51" s="20"/>
    </row>
    <row r="52" spans="1:7" ht="51" x14ac:dyDescent="0.25">
      <c r="A52" s="520"/>
      <c r="B52" s="37"/>
      <c r="C52" s="57" t="s">
        <v>1006</v>
      </c>
      <c r="D52" s="45"/>
      <c r="E52" s="17"/>
      <c r="F52" s="20"/>
      <c r="G52" s="20"/>
    </row>
    <row r="53" spans="1:7" x14ac:dyDescent="0.25">
      <c r="A53" s="520"/>
      <c r="B53" s="37"/>
      <c r="C53" s="46" t="s">
        <v>42</v>
      </c>
      <c r="D53" s="45" t="s">
        <v>39</v>
      </c>
      <c r="E53" s="17">
        <v>45.3</v>
      </c>
      <c r="F53" s="20"/>
      <c r="G53" s="20">
        <f>F53*E53</f>
        <v>0</v>
      </c>
    </row>
    <row r="54" spans="1:7" x14ac:dyDescent="0.25">
      <c r="A54" s="520"/>
      <c r="B54" s="37"/>
      <c r="C54" s="46" t="s">
        <v>44</v>
      </c>
      <c r="D54" s="45" t="s">
        <v>112</v>
      </c>
      <c r="E54" s="17">
        <v>50</v>
      </c>
      <c r="F54" s="20"/>
      <c r="G54" s="20">
        <f>F54*E54</f>
        <v>0</v>
      </c>
    </row>
    <row r="55" spans="1:7" x14ac:dyDescent="0.25">
      <c r="A55" s="520"/>
      <c r="B55" s="37"/>
      <c r="C55" s="46"/>
      <c r="D55" s="45"/>
      <c r="E55" s="17"/>
      <c r="F55" s="20"/>
      <c r="G55" s="20"/>
    </row>
    <row r="56" spans="1:7" x14ac:dyDescent="0.25">
      <c r="A56" s="22"/>
      <c r="B56" s="32"/>
      <c r="C56" s="46"/>
      <c r="D56" s="45"/>
      <c r="E56" s="17"/>
      <c r="F56" s="20"/>
      <c r="G56" s="20"/>
    </row>
    <row r="57" spans="1:7" x14ac:dyDescent="0.25">
      <c r="A57" s="439"/>
      <c r="B57" s="9"/>
      <c r="C57" s="550" t="s">
        <v>71</v>
      </c>
      <c r="D57" s="9"/>
      <c r="E57" s="9"/>
      <c r="F57" s="537"/>
      <c r="G57" s="88">
        <f>SUM(G9:G49)</f>
        <v>0</v>
      </c>
    </row>
    <row r="59" spans="1:7" x14ac:dyDescent="0.25">
      <c r="E59" s="376"/>
    </row>
    <row r="60" spans="1:7" x14ac:dyDescent="0.25">
      <c r="E60" s="376"/>
      <c r="G60">
        <v>628515</v>
      </c>
    </row>
    <row r="61" spans="1:7" x14ac:dyDescent="0.25">
      <c r="E61" s="376"/>
    </row>
  </sheetData>
  <mergeCells count="1">
    <mergeCell ref="A1:B1"/>
  </mergeCells>
  <pageMargins left="0.7" right="0.7" top="0.75" bottom="0.75" header="0.3" footer="0.3"/>
  <pageSetup paperSize="9" scale="64" fitToWidth="0" fitToHeight="0" orientation="portrait" r:id="rId1"/>
  <headerFooter>
    <oddHeader xml:space="preserve">&amp;R&amp;"Arial Narrow,Regular"&amp;8HOTEL ROŽANIĆ, MOTOVUN
</oddHeader>
    <oddFooter>&amp;C&amp;"Arial,Regular"&amp;9Rijeka, kolovoz 2016.</oddFooter>
  </headerFooter>
  <rowBreaks count="3" manualBreakCount="3">
    <brk id="18" max="6" man="1"/>
    <brk id="24" max="8" man="1"/>
    <brk id="43"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BreakPreview" zoomScale="115" zoomScaleNormal="100" zoomScaleSheetLayoutView="115" zoomScalePageLayoutView="70" workbookViewId="0">
      <selection activeCell="K27" sqref="K27"/>
    </sheetView>
  </sheetViews>
  <sheetFormatPr defaultRowHeight="15" x14ac:dyDescent="0.25"/>
  <cols>
    <col min="2" max="2" width="8.42578125" customWidth="1"/>
    <col min="3" max="3" width="48" customWidth="1"/>
    <col min="4" max="4" width="20.7109375" customWidth="1"/>
    <col min="5" max="5" width="8.140625" customWidth="1"/>
  </cols>
  <sheetData>
    <row r="1" spans="1:5" x14ac:dyDescent="0.25">
      <c r="A1" s="5"/>
      <c r="B1" s="5"/>
      <c r="C1" s="5"/>
      <c r="D1" s="5"/>
    </row>
    <row r="2" spans="1:5" ht="15.75" x14ac:dyDescent="0.25">
      <c r="A2" s="6"/>
      <c r="B2" s="6" t="s">
        <v>8</v>
      </c>
      <c r="C2" s="6"/>
      <c r="D2" s="6"/>
      <c r="E2" s="6"/>
    </row>
    <row r="3" spans="1:5" x14ac:dyDescent="0.25">
      <c r="A3" s="5"/>
      <c r="B3" s="5"/>
      <c r="C3" s="5"/>
      <c r="D3" s="5"/>
    </row>
    <row r="4" spans="1:5" x14ac:dyDescent="0.25">
      <c r="A4" s="5"/>
      <c r="B4" s="5"/>
      <c r="C4" s="5"/>
      <c r="D4" s="5"/>
    </row>
    <row r="5" spans="1:5" x14ac:dyDescent="0.25">
      <c r="A5" s="5"/>
      <c r="B5" s="5"/>
      <c r="C5" s="5"/>
      <c r="D5" s="5"/>
    </row>
    <row r="6" spans="1:5" x14ac:dyDescent="0.25">
      <c r="A6" s="5"/>
      <c r="B6" s="5"/>
      <c r="C6" s="5"/>
      <c r="D6" s="5"/>
    </row>
    <row r="7" spans="1:5" ht="15.75" x14ac:dyDescent="0.25">
      <c r="A7" s="10"/>
      <c r="B7" s="10" t="s">
        <v>3</v>
      </c>
      <c r="C7" s="10" t="s">
        <v>4</v>
      </c>
      <c r="D7" s="10"/>
      <c r="E7" s="10"/>
    </row>
    <row r="8" spans="1:5" x14ac:dyDescent="0.25">
      <c r="A8" s="5"/>
      <c r="B8" s="5"/>
      <c r="C8" s="5"/>
      <c r="D8" s="5"/>
    </row>
    <row r="9" spans="1:5" x14ac:dyDescent="0.25">
      <c r="A9" s="5"/>
      <c r="B9" s="5"/>
      <c r="C9" s="5"/>
      <c r="D9" s="5"/>
    </row>
    <row r="10" spans="1:5" x14ac:dyDescent="0.25">
      <c r="A10" s="5"/>
      <c r="B10" s="5"/>
      <c r="C10" s="5"/>
      <c r="D10" s="5"/>
    </row>
    <row r="11" spans="1:5" x14ac:dyDescent="0.25">
      <c r="A11" s="5"/>
      <c r="B11" s="5"/>
      <c r="C11" s="5"/>
      <c r="D11" s="5"/>
    </row>
    <row r="12" spans="1:5" x14ac:dyDescent="0.25">
      <c r="A12" s="5"/>
      <c r="B12" s="5"/>
      <c r="C12" s="5"/>
      <c r="D12" s="5"/>
    </row>
    <row r="13" spans="1:5" x14ac:dyDescent="0.25">
      <c r="A13" s="5"/>
      <c r="B13" s="5" t="s">
        <v>20</v>
      </c>
      <c r="C13" s="5" t="s">
        <v>19</v>
      </c>
      <c r="D13" s="125">
        <f>'1_RUŠENJE'!F69</f>
        <v>0</v>
      </c>
    </row>
    <row r="14" spans="1:5" x14ac:dyDescent="0.25">
      <c r="A14" s="5"/>
      <c r="B14" s="5"/>
      <c r="C14" s="5"/>
      <c r="D14" s="163"/>
    </row>
    <row r="15" spans="1:5" x14ac:dyDescent="0.25">
      <c r="A15" s="5"/>
      <c r="B15" s="5" t="s">
        <v>21</v>
      </c>
      <c r="C15" s="8" t="s">
        <v>5</v>
      </c>
      <c r="D15" s="89">
        <f>'2_ZEMLJANI'!F52</f>
        <v>0</v>
      </c>
    </row>
    <row r="16" spans="1:5" x14ac:dyDescent="0.25">
      <c r="A16" s="5"/>
      <c r="B16" s="5"/>
      <c r="C16" s="5"/>
      <c r="D16" s="163"/>
    </row>
    <row r="17" spans="1:5" x14ac:dyDescent="0.25">
      <c r="A17" s="5"/>
      <c r="B17" s="5" t="s">
        <v>22</v>
      </c>
      <c r="C17" s="8" t="s">
        <v>6</v>
      </c>
      <c r="D17" s="127">
        <f>'3_AB RADOVI'!G220</f>
        <v>0</v>
      </c>
    </row>
    <row r="18" spans="1:5" x14ac:dyDescent="0.25">
      <c r="A18" s="5"/>
      <c r="B18" s="5"/>
      <c r="C18" s="5"/>
      <c r="D18" s="163"/>
    </row>
    <row r="19" spans="1:5" x14ac:dyDescent="0.25">
      <c r="A19" s="5"/>
      <c r="B19" s="5" t="s">
        <v>23</v>
      </c>
      <c r="C19" s="5" t="s">
        <v>453</v>
      </c>
      <c r="D19" s="163">
        <f>'4_ČELIK'!F23</f>
        <v>0</v>
      </c>
    </row>
    <row r="20" spans="1:5" x14ac:dyDescent="0.25">
      <c r="A20" s="5"/>
      <c r="B20" s="5"/>
      <c r="C20" s="5"/>
      <c r="D20" s="163"/>
    </row>
    <row r="21" spans="1:5" x14ac:dyDescent="0.25">
      <c r="A21" s="5"/>
      <c r="B21" s="5" t="s">
        <v>24</v>
      </c>
      <c r="C21" s="8" t="s">
        <v>551</v>
      </c>
      <c r="D21" s="89">
        <f>'5_DRVO'!F19</f>
        <v>0</v>
      </c>
    </row>
    <row r="22" spans="1:5" x14ac:dyDescent="0.25">
      <c r="A22" s="5"/>
      <c r="B22" s="5"/>
      <c r="C22" s="5"/>
      <c r="D22" s="163"/>
      <c r="E22" s="91"/>
    </row>
    <row r="23" spans="1:5" x14ac:dyDescent="0.25">
      <c r="A23" s="5"/>
      <c r="B23" s="5" t="s">
        <v>47</v>
      </c>
      <c r="C23" s="8" t="s">
        <v>533</v>
      </c>
      <c r="D23" s="89">
        <f>'6_ZIDARSKI'!F47</f>
        <v>0</v>
      </c>
    </row>
    <row r="24" spans="1:5" x14ac:dyDescent="0.25">
      <c r="A24" s="5"/>
      <c r="B24" s="5"/>
      <c r="C24" s="8"/>
      <c r="D24" s="89"/>
    </row>
    <row r="25" spans="1:5" x14ac:dyDescent="0.25">
      <c r="A25" s="5"/>
      <c r="B25" s="5" t="s">
        <v>48</v>
      </c>
      <c r="C25" s="8" t="s">
        <v>7</v>
      </c>
      <c r="D25" s="89">
        <f>'7_IZOLATERSKI'!G57</f>
        <v>0</v>
      </c>
    </row>
    <row r="26" spans="1:5" x14ac:dyDescent="0.25">
      <c r="A26" s="5"/>
      <c r="B26" s="5"/>
      <c r="C26" s="5"/>
      <c r="D26" s="5"/>
    </row>
    <row r="27" spans="1:5" x14ac:dyDescent="0.25">
      <c r="A27" s="9"/>
      <c r="B27" s="9"/>
      <c r="C27" s="9" t="s">
        <v>73</v>
      </c>
      <c r="D27" s="88">
        <f>SUM(D13:D26)</f>
        <v>0</v>
      </c>
      <c r="E27" s="104"/>
    </row>
    <row r="28" spans="1:5" x14ac:dyDescent="0.25">
      <c r="A28" s="1"/>
      <c r="B28" s="1"/>
      <c r="C28" s="3"/>
      <c r="D28" s="3"/>
    </row>
    <row r="29" spans="1:5" x14ac:dyDescent="0.25">
      <c r="A29" s="1"/>
      <c r="B29" s="1"/>
      <c r="C29" s="1"/>
      <c r="D29" s="1"/>
    </row>
  </sheetData>
  <pageMargins left="0.7" right="0.7" top="0.75" bottom="0.75" header="0.3" footer="0.3"/>
  <pageSetup paperSize="9" scale="69" fitToHeight="0" orientation="portrait" r:id="rId1"/>
  <headerFooter>
    <oddHeader xml:space="preserve">&amp;R&amp;"Arial Narrow,Regular"&amp;8HOTEL ROŽANIĆ, MOTOVUN
</oddHeader>
    <oddFooter>&amp;C&amp;"Arial,Regular"&amp;9Rijeka, kolovoz 2016.</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tabSelected="1" view="pageBreakPreview" zoomScale="115" zoomScaleNormal="100" zoomScaleSheetLayoutView="115" workbookViewId="0">
      <selection activeCell="C14" sqref="C14"/>
    </sheetView>
  </sheetViews>
  <sheetFormatPr defaultRowHeight="15" x14ac:dyDescent="0.25"/>
  <cols>
    <col min="3" max="3" width="46.42578125" customWidth="1"/>
    <col min="4" max="4" width="20.5703125" customWidth="1"/>
  </cols>
  <sheetData>
    <row r="1" spans="1:4" x14ac:dyDescent="0.25">
      <c r="A1" s="5"/>
      <c r="B1" s="5"/>
      <c r="C1" s="5"/>
      <c r="D1" s="5"/>
    </row>
    <row r="2" spans="1:4" ht="15.75" x14ac:dyDescent="0.25">
      <c r="A2" s="6"/>
      <c r="B2" s="6" t="s">
        <v>18</v>
      </c>
      <c r="C2" s="6"/>
      <c r="D2" s="6"/>
    </row>
    <row r="3" spans="1:4" x14ac:dyDescent="0.25">
      <c r="A3" s="5"/>
      <c r="B3" s="5"/>
      <c r="C3" s="5"/>
      <c r="D3" s="5"/>
    </row>
    <row r="4" spans="1:4" x14ac:dyDescent="0.25">
      <c r="A4" s="5"/>
      <c r="B4" s="5"/>
      <c r="C4" s="5"/>
      <c r="D4" s="5"/>
    </row>
    <row r="5" spans="1:4" x14ac:dyDescent="0.25">
      <c r="A5" s="5"/>
      <c r="B5" s="5"/>
      <c r="C5" s="5"/>
      <c r="D5" s="5"/>
    </row>
    <row r="6" spans="1:4" ht="15.75" x14ac:dyDescent="0.25">
      <c r="A6" s="10"/>
      <c r="B6" s="10" t="s">
        <v>9</v>
      </c>
      <c r="C6" s="10" t="s">
        <v>10</v>
      </c>
      <c r="D6" s="10"/>
    </row>
    <row r="7" spans="1:4" x14ac:dyDescent="0.25">
      <c r="A7" s="5"/>
      <c r="B7" s="5"/>
      <c r="C7" s="5"/>
      <c r="D7" s="5"/>
    </row>
    <row r="8" spans="1:4" x14ac:dyDescent="0.25">
      <c r="A8" s="5"/>
      <c r="B8" s="5"/>
      <c r="C8" s="5"/>
      <c r="D8" s="5"/>
    </row>
    <row r="9" spans="1:4" x14ac:dyDescent="0.25">
      <c r="A9" s="5"/>
      <c r="B9" s="5" t="s">
        <v>52</v>
      </c>
      <c r="C9" s="5" t="s">
        <v>46</v>
      </c>
      <c r="D9" s="5"/>
    </row>
    <row r="10" spans="1:4" x14ac:dyDescent="0.25">
      <c r="A10" s="5"/>
      <c r="B10" s="5"/>
      <c r="C10" s="5"/>
      <c r="D10" s="5"/>
    </row>
    <row r="11" spans="1:4" x14ac:dyDescent="0.25">
      <c r="A11" s="5"/>
      <c r="B11" s="5" t="s">
        <v>54</v>
      </c>
      <c r="C11" s="8" t="s">
        <v>111</v>
      </c>
      <c r="D11" s="8"/>
    </row>
    <row r="12" spans="1:4" x14ac:dyDescent="0.25">
      <c r="A12" s="5"/>
      <c r="B12" s="5"/>
      <c r="C12" s="8"/>
      <c r="D12" s="8"/>
    </row>
    <row r="13" spans="1:4" x14ac:dyDescent="0.25">
      <c r="A13" s="5"/>
      <c r="B13" s="5" t="s">
        <v>1217</v>
      </c>
      <c r="C13" s="8" t="s">
        <v>1197</v>
      </c>
      <c r="D13" s="8"/>
    </row>
    <row r="14" spans="1:4" x14ac:dyDescent="0.25">
      <c r="A14" s="5"/>
      <c r="B14" s="5"/>
      <c r="C14" s="5"/>
      <c r="D14" s="5"/>
    </row>
    <row r="15" spans="1:4" x14ac:dyDescent="0.25">
      <c r="A15" s="5"/>
      <c r="B15" s="5" t="s">
        <v>53</v>
      </c>
      <c r="C15" s="8" t="s">
        <v>636</v>
      </c>
      <c r="D15" s="5"/>
    </row>
    <row r="16" spans="1:4" x14ac:dyDescent="0.25">
      <c r="A16" s="5"/>
      <c r="B16" s="5"/>
      <c r="C16" s="5"/>
      <c r="D16" s="5"/>
    </row>
    <row r="17" spans="1:4" x14ac:dyDescent="0.25">
      <c r="A17" s="5"/>
      <c r="B17" s="5" t="s">
        <v>57</v>
      </c>
      <c r="C17" s="5" t="s">
        <v>11</v>
      </c>
      <c r="D17" s="5"/>
    </row>
    <row r="18" spans="1:4" x14ac:dyDescent="0.25">
      <c r="A18" s="5"/>
      <c r="B18" s="5"/>
      <c r="C18" s="5"/>
      <c r="D18" s="5"/>
    </row>
    <row r="19" spans="1:4" x14ac:dyDescent="0.25">
      <c r="A19" s="5"/>
      <c r="B19" s="5" t="s">
        <v>58</v>
      </c>
      <c r="C19" s="5" t="s">
        <v>12</v>
      </c>
      <c r="D19" s="5"/>
    </row>
    <row r="20" spans="1:4" x14ac:dyDescent="0.25">
      <c r="A20" s="5"/>
      <c r="B20" s="5"/>
      <c r="C20" s="5"/>
      <c r="D20" s="5"/>
    </row>
    <row r="21" spans="1:4" x14ac:dyDescent="0.25">
      <c r="A21" s="5"/>
      <c r="B21" s="5" t="s">
        <v>59</v>
      </c>
      <c r="C21" s="8" t="s">
        <v>13</v>
      </c>
      <c r="D21" s="8"/>
    </row>
    <row r="22" spans="1:4" x14ac:dyDescent="0.25">
      <c r="A22" s="5"/>
      <c r="B22" s="5"/>
      <c r="C22" s="5"/>
      <c r="D22" s="5"/>
    </row>
    <row r="23" spans="1:4" x14ac:dyDescent="0.25">
      <c r="A23" s="5"/>
      <c r="B23" s="5" t="s">
        <v>60</v>
      </c>
      <c r="C23" s="8" t="s">
        <v>14</v>
      </c>
      <c r="D23" s="8"/>
    </row>
    <row r="24" spans="1:4" x14ac:dyDescent="0.25">
      <c r="A24" s="5"/>
      <c r="B24" s="5"/>
      <c r="C24" s="5"/>
      <c r="D24" s="5"/>
    </row>
    <row r="25" spans="1:4" x14ac:dyDescent="0.25">
      <c r="A25" s="5"/>
      <c r="B25" s="5" t="s">
        <v>62</v>
      </c>
      <c r="C25" s="5" t="s">
        <v>15</v>
      </c>
      <c r="D25" s="5"/>
    </row>
    <row r="26" spans="1:4" x14ac:dyDescent="0.25">
      <c r="A26" s="5"/>
      <c r="B26" s="5"/>
      <c r="C26" s="5"/>
      <c r="D26" s="5"/>
    </row>
    <row r="27" spans="1:4" x14ac:dyDescent="0.25">
      <c r="A27" s="5"/>
      <c r="B27" s="5" t="s">
        <v>114</v>
      </c>
      <c r="C27" s="5" t="s">
        <v>61</v>
      </c>
      <c r="D27" s="5"/>
    </row>
    <row r="28" spans="1:4" x14ac:dyDescent="0.25">
      <c r="A28" s="5"/>
      <c r="B28" s="5"/>
      <c r="C28" s="5"/>
      <c r="D28" s="5"/>
    </row>
    <row r="29" spans="1:4" x14ac:dyDescent="0.25">
      <c r="A29" s="5"/>
      <c r="B29" s="5" t="s">
        <v>115</v>
      </c>
      <c r="C29" s="5" t="s">
        <v>16</v>
      </c>
      <c r="D29" s="5"/>
    </row>
    <row r="30" spans="1:4" x14ac:dyDescent="0.25">
      <c r="A30" s="5"/>
      <c r="B30" s="5"/>
      <c r="C30" s="5"/>
      <c r="D30" s="5"/>
    </row>
    <row r="31" spans="1:4" x14ac:dyDescent="0.25">
      <c r="B31" s="5" t="s">
        <v>595</v>
      </c>
      <c r="C31" s="5" t="s">
        <v>472</v>
      </c>
    </row>
    <row r="32" spans="1:4" x14ac:dyDescent="0.25">
      <c r="B32" s="5"/>
      <c r="C32" s="5"/>
    </row>
    <row r="33" spans="1:4" x14ac:dyDescent="0.25">
      <c r="B33" s="5" t="s">
        <v>643</v>
      </c>
      <c r="C33" s="5" t="s">
        <v>617</v>
      </c>
    </row>
    <row r="35" spans="1:4" x14ac:dyDescent="0.25">
      <c r="A35" s="104"/>
      <c r="B35" s="104"/>
      <c r="C35" s="124" t="s">
        <v>8</v>
      </c>
      <c r="D35" s="104"/>
    </row>
  </sheetData>
  <pageMargins left="0.7" right="0.7" top="0.75" bottom="0.75" header="0.3" footer="0.3"/>
  <pageSetup paperSize="9" fitToHeight="0" orientation="portrait" r:id="rId1"/>
  <headerFooter>
    <oddHeader xml:space="preserve">&amp;R&amp;"Arial Narrow,Regular"&amp;8HOTEL ROŽANIĆ, MOTOVUN
</oddHeader>
    <oddFooter>&amp;C&amp;"Arial,Regular"&amp;9Rijeka, kolovoz 2016.</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35"/>
  <sheetViews>
    <sheetView view="pageBreakPreview" zoomScale="85" zoomScaleNormal="100" zoomScaleSheetLayoutView="85" workbookViewId="0">
      <selection activeCell="E1" sqref="E1"/>
    </sheetView>
  </sheetViews>
  <sheetFormatPr defaultRowHeight="15" x14ac:dyDescent="0.25"/>
  <cols>
    <col min="1" max="1" width="6.140625" bestFit="1" customWidth="1"/>
    <col min="2" max="2" width="57.42578125" customWidth="1"/>
    <col min="3" max="3" width="9.28515625" customWidth="1"/>
    <col min="4" max="4" width="12.85546875" customWidth="1"/>
    <col min="5" max="5" width="10.5703125" customWidth="1"/>
    <col min="6" max="6" width="14.5703125" bestFit="1" customWidth="1"/>
  </cols>
  <sheetData>
    <row r="1" spans="1:6" s="554" customFormat="1" ht="22.5" x14ac:dyDescent="0.2">
      <c r="A1" s="538" t="s">
        <v>25</v>
      </c>
      <c r="B1" s="538" t="s">
        <v>26</v>
      </c>
      <c r="C1" s="538" t="s">
        <v>27</v>
      </c>
      <c r="D1" s="538" t="s">
        <v>28</v>
      </c>
      <c r="E1" s="570" t="s">
        <v>29</v>
      </c>
      <c r="F1" s="538" t="s">
        <v>30</v>
      </c>
    </row>
    <row r="3" spans="1:6" ht="15.75" x14ac:dyDescent="0.25">
      <c r="A3" s="6" t="s">
        <v>52</v>
      </c>
      <c r="B3" s="6" t="s">
        <v>1062</v>
      </c>
      <c r="C3" s="6"/>
      <c r="D3" s="6"/>
      <c r="E3" s="6"/>
      <c r="F3" s="6"/>
    </row>
    <row r="4" spans="1:6" x14ac:dyDescent="0.25">
      <c r="A4" s="5"/>
      <c r="B4" s="5"/>
      <c r="C4" s="5"/>
      <c r="D4" s="5"/>
      <c r="E4" s="5"/>
      <c r="F4" s="5"/>
    </row>
    <row r="5" spans="1:6" x14ac:dyDescent="0.25">
      <c r="B5" s="54" t="s">
        <v>63</v>
      </c>
    </row>
    <row r="6" spans="1:6" x14ac:dyDescent="0.25">
      <c r="B6" s="55"/>
    </row>
    <row r="7" spans="1:6" x14ac:dyDescent="0.25">
      <c r="A7" s="49" t="s">
        <v>881</v>
      </c>
      <c r="B7" s="13" t="s">
        <v>746</v>
      </c>
      <c r="C7" s="30"/>
      <c r="D7" s="30"/>
      <c r="E7" s="30"/>
      <c r="F7" s="30"/>
    </row>
    <row r="8" spans="1:6" ht="89.25" x14ac:dyDescent="0.25">
      <c r="A8" s="50"/>
      <c r="B8" s="13" t="s">
        <v>947</v>
      </c>
      <c r="C8" s="31"/>
      <c r="D8" s="270"/>
      <c r="E8" s="271"/>
      <c r="F8" s="272"/>
    </row>
    <row r="9" spans="1:6" x14ac:dyDescent="0.25">
      <c r="A9" s="50" t="s">
        <v>948</v>
      </c>
      <c r="B9" s="33" t="s">
        <v>49</v>
      </c>
      <c r="C9" s="52" t="s">
        <v>32</v>
      </c>
      <c r="D9" s="53">
        <v>84</v>
      </c>
      <c r="E9" s="28"/>
      <c r="F9" s="28">
        <f>D9*E9</f>
        <v>0</v>
      </c>
    </row>
    <row r="10" spans="1:6" ht="25.5" x14ac:dyDescent="0.25">
      <c r="A10" s="50" t="s">
        <v>949</v>
      </c>
      <c r="B10" s="33" t="s">
        <v>556</v>
      </c>
      <c r="C10" s="52" t="s">
        <v>32</v>
      </c>
      <c r="D10" s="53">
        <v>450</v>
      </c>
      <c r="E10" s="28"/>
      <c r="F10" s="28">
        <f>D10*E10</f>
        <v>0</v>
      </c>
    </row>
    <row r="11" spans="1:6" x14ac:dyDescent="0.25">
      <c r="A11" s="50" t="s">
        <v>950</v>
      </c>
      <c r="B11" s="33" t="s">
        <v>557</v>
      </c>
      <c r="C11" s="52" t="s">
        <v>32</v>
      </c>
      <c r="D11" s="53">
        <v>145</v>
      </c>
      <c r="E11" s="28"/>
      <c r="F11" s="28">
        <f>D11*E11</f>
        <v>0</v>
      </c>
    </row>
    <row r="12" spans="1:6" x14ac:dyDescent="0.25">
      <c r="A12" s="50"/>
      <c r="B12" s="39" t="s">
        <v>705</v>
      </c>
      <c r="C12" s="52" t="s">
        <v>32</v>
      </c>
      <c r="D12" s="53">
        <f>SUM(D9:D11)</f>
        <v>679</v>
      </c>
      <c r="E12" s="28"/>
      <c r="F12" s="28">
        <f>D12*E12</f>
        <v>0</v>
      </c>
    </row>
    <row r="13" spans="1:6" x14ac:dyDescent="0.25">
      <c r="A13" s="50"/>
      <c r="B13" s="33"/>
      <c r="C13" s="52"/>
      <c r="D13" s="53"/>
      <c r="E13" s="28"/>
      <c r="F13" s="28"/>
    </row>
    <row r="14" spans="1:6" ht="27.75" customHeight="1" x14ac:dyDescent="0.25">
      <c r="A14" s="49" t="s">
        <v>882</v>
      </c>
      <c r="B14" s="13" t="s">
        <v>747</v>
      </c>
      <c r="C14" s="30"/>
      <c r="D14" s="269"/>
      <c r="E14" s="269"/>
      <c r="F14" s="269"/>
    </row>
    <row r="15" spans="1:6" ht="84" customHeight="1" x14ac:dyDescent="0.25">
      <c r="A15" s="50"/>
      <c r="B15" s="13" t="s">
        <v>951</v>
      </c>
      <c r="C15" s="31"/>
      <c r="D15" s="270"/>
      <c r="E15" s="271"/>
      <c r="F15" s="272"/>
    </row>
    <row r="16" spans="1:6" ht="16.5" customHeight="1" x14ac:dyDescent="0.25">
      <c r="A16" s="50"/>
      <c r="B16" s="33" t="s">
        <v>557</v>
      </c>
      <c r="C16" s="52" t="s">
        <v>32</v>
      </c>
      <c r="D16" s="53">
        <v>22</v>
      </c>
      <c r="E16" s="28"/>
      <c r="F16" s="28">
        <f>D16*E16</f>
        <v>0</v>
      </c>
    </row>
    <row r="17" spans="1:6" ht="16.5" customHeight="1" x14ac:dyDescent="0.25">
      <c r="A17" s="50"/>
      <c r="B17" s="39" t="s">
        <v>705</v>
      </c>
      <c r="C17" s="52" t="s">
        <v>32</v>
      </c>
      <c r="D17" s="53">
        <f>SUM(D16)</f>
        <v>22</v>
      </c>
      <c r="E17" s="28"/>
      <c r="F17" s="28">
        <f>D17*E17</f>
        <v>0</v>
      </c>
    </row>
    <row r="18" spans="1:6" ht="15.75" customHeight="1" x14ac:dyDescent="0.25">
      <c r="A18" s="50"/>
      <c r="C18" s="52"/>
      <c r="D18" s="53"/>
      <c r="E18" s="28"/>
      <c r="F18" s="28"/>
    </row>
    <row r="19" spans="1:6" ht="28.5" customHeight="1" x14ac:dyDescent="0.25">
      <c r="A19" s="49" t="s">
        <v>883</v>
      </c>
      <c r="B19" s="13" t="s">
        <v>749</v>
      </c>
      <c r="C19" s="52"/>
      <c r="D19" s="53"/>
      <c r="E19" s="28"/>
      <c r="F19" s="28"/>
    </row>
    <row r="20" spans="1:6" ht="63.75" x14ac:dyDescent="0.25">
      <c r="A20" s="50"/>
      <c r="B20" s="13" t="s">
        <v>748</v>
      </c>
      <c r="C20" s="52"/>
      <c r="D20" s="53"/>
      <c r="E20" s="28"/>
      <c r="F20" s="28"/>
    </row>
    <row r="21" spans="1:6" ht="25.5" x14ac:dyDescent="0.25">
      <c r="A21" s="50"/>
      <c r="B21" s="33" t="s">
        <v>558</v>
      </c>
      <c r="C21" s="52" t="s">
        <v>32</v>
      </c>
      <c r="D21" s="53">
        <v>320</v>
      </c>
      <c r="E21" s="28"/>
      <c r="F21" s="28">
        <f>D21*E21</f>
        <v>0</v>
      </c>
    </row>
    <row r="22" spans="1:6" x14ac:dyDescent="0.25">
      <c r="A22" s="50"/>
      <c r="B22" s="39" t="s">
        <v>705</v>
      </c>
      <c r="C22" s="52" t="s">
        <v>32</v>
      </c>
      <c r="D22" s="53">
        <f>SUM(D21)</f>
        <v>320</v>
      </c>
      <c r="E22" s="28"/>
      <c r="F22" s="28">
        <f>D22*E22</f>
        <v>0</v>
      </c>
    </row>
    <row r="23" spans="1:6" x14ac:dyDescent="0.25">
      <c r="D23" s="273"/>
      <c r="E23" s="273"/>
      <c r="F23" s="273"/>
    </row>
    <row r="24" spans="1:6" x14ac:dyDescent="0.25">
      <c r="A24" s="50"/>
      <c r="B24" s="102" t="s">
        <v>72</v>
      </c>
      <c r="C24" s="31"/>
      <c r="D24" s="270"/>
      <c r="E24" s="272"/>
      <c r="F24" s="274"/>
    </row>
    <row r="25" spans="1:6" x14ac:dyDescent="0.25">
      <c r="A25" s="50"/>
      <c r="B25" s="56"/>
      <c r="C25" s="31"/>
      <c r="D25" s="270"/>
      <c r="E25" s="272"/>
      <c r="F25" s="274"/>
    </row>
    <row r="26" spans="1:6" ht="89.25" x14ac:dyDescent="0.25">
      <c r="A26" s="49" t="s">
        <v>884</v>
      </c>
      <c r="B26" s="13" t="s">
        <v>750</v>
      </c>
      <c r="C26" s="31"/>
      <c r="D26" s="270"/>
      <c r="E26" s="272"/>
      <c r="F26" s="274"/>
    </row>
    <row r="27" spans="1:6" x14ac:dyDescent="0.25">
      <c r="A27" s="50"/>
      <c r="B27" s="13" t="s">
        <v>50</v>
      </c>
      <c r="C27" s="52" t="s">
        <v>32</v>
      </c>
      <c r="D27" s="267">
        <v>520</v>
      </c>
      <c r="E27" s="28"/>
      <c r="F27" s="28">
        <f>D27*E27</f>
        <v>0</v>
      </c>
    </row>
    <row r="28" spans="1:6" ht="17.25" customHeight="1" x14ac:dyDescent="0.25">
      <c r="A28" s="268"/>
      <c r="B28" s="269" t="s">
        <v>559</v>
      </c>
      <c r="C28" s="52" t="s">
        <v>32</v>
      </c>
      <c r="D28" s="267">
        <v>480</v>
      </c>
      <c r="E28" s="28"/>
      <c r="F28" s="28">
        <f>D28*E28</f>
        <v>0</v>
      </c>
    </row>
    <row r="29" spans="1:6" ht="17.25" customHeight="1" x14ac:dyDescent="0.25">
      <c r="A29" s="50"/>
      <c r="B29" s="39" t="s">
        <v>705</v>
      </c>
      <c r="C29" s="52" t="s">
        <v>32</v>
      </c>
      <c r="D29" s="53">
        <f>SUM(D27:D28)</f>
        <v>1000</v>
      </c>
      <c r="E29" s="28"/>
      <c r="F29" s="28">
        <f>D29*E29</f>
        <v>0</v>
      </c>
    </row>
    <row r="31" spans="1:6" x14ac:dyDescent="0.25">
      <c r="A31" s="9"/>
      <c r="B31" s="9" t="s">
        <v>1062</v>
      </c>
      <c r="C31" s="9"/>
      <c r="D31" s="9"/>
      <c r="E31" s="9"/>
      <c r="F31" s="88">
        <f>SUM(F4:F30)</f>
        <v>0</v>
      </c>
    </row>
    <row r="33" spans="4:4" x14ac:dyDescent="0.25">
      <c r="D33" s="378"/>
    </row>
    <row r="35" spans="4:4" x14ac:dyDescent="0.25">
      <c r="D35" s="378"/>
    </row>
  </sheetData>
  <pageMargins left="0.70866141732283472" right="0.70866141732283472" top="0.74803149606299213" bottom="0.74803149606299213" header="0.31496062992125984" footer="0.31496062992125984"/>
  <pageSetup paperSize="9" scale="62" fitToWidth="0" fitToHeight="0" orientation="portrait" r:id="rId1"/>
  <headerFooter>
    <oddHeader xml:space="preserve">&amp;R&amp;"Arial Narrow,Regular"&amp;8HOTEL ROŽANIĆ, MOTOVUN
</oddHeader>
    <oddFooter>&amp;C&amp;"Arial,Regular"&amp;9Rijeka, kolovoz 2016.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H227"/>
  <sheetViews>
    <sheetView view="pageBreakPreview" topLeftCell="A198" zoomScale="85" zoomScaleNormal="100" zoomScaleSheetLayoutView="85" zoomScalePageLayoutView="85" workbookViewId="0">
      <selection activeCell="P224" sqref="P224"/>
    </sheetView>
  </sheetViews>
  <sheetFormatPr defaultRowHeight="15" x14ac:dyDescent="0.25"/>
  <cols>
    <col min="1" max="1" width="3.140625" style="98" bestFit="1" customWidth="1"/>
    <col min="2" max="2" width="3" style="98" bestFit="1" customWidth="1"/>
    <col min="3" max="3" width="57.42578125" customWidth="1"/>
    <col min="4" max="4" width="7.28515625" bestFit="1" customWidth="1"/>
    <col min="5" max="5" width="11.85546875" style="679" bestFit="1" customWidth="1"/>
    <col min="6" max="6" width="12.85546875" style="499" bestFit="1" customWidth="1"/>
    <col min="7" max="7" width="15.7109375" style="689" bestFit="1" customWidth="1"/>
  </cols>
  <sheetData>
    <row r="1" spans="1:7" s="554" customFormat="1" ht="42" customHeight="1" x14ac:dyDescent="0.2">
      <c r="A1" s="735" t="s">
        <v>25</v>
      </c>
      <c r="B1" s="736"/>
      <c r="C1" s="538" t="s">
        <v>26</v>
      </c>
      <c r="D1" s="538" t="s">
        <v>966</v>
      </c>
      <c r="E1" s="677" t="s">
        <v>28</v>
      </c>
      <c r="F1" s="570" t="s">
        <v>29</v>
      </c>
      <c r="G1" s="677" t="s">
        <v>30</v>
      </c>
    </row>
    <row r="3" spans="1:7" ht="15.75" x14ac:dyDescent="0.25">
      <c r="A3" s="518" t="s">
        <v>54</v>
      </c>
      <c r="B3" s="518"/>
      <c r="C3" s="6" t="s">
        <v>111</v>
      </c>
      <c r="D3" s="6"/>
      <c r="E3" s="678"/>
      <c r="F3" s="532"/>
      <c r="G3" s="688"/>
    </row>
    <row r="5" spans="1:7" ht="192.75" customHeight="1" x14ac:dyDescent="0.25">
      <c r="C5" s="57" t="s">
        <v>74</v>
      </c>
    </row>
    <row r="6" spans="1:7" ht="27" customHeight="1" x14ac:dyDescent="0.25">
      <c r="C6" s="57" t="s">
        <v>120</v>
      </c>
    </row>
    <row r="7" spans="1:7" ht="27" customHeight="1" x14ac:dyDescent="0.25">
      <c r="C7" s="57" t="s">
        <v>699</v>
      </c>
    </row>
    <row r="9" spans="1:7" x14ac:dyDescent="0.25">
      <c r="A9" s="521"/>
      <c r="B9" s="521"/>
      <c r="C9" s="102" t="s">
        <v>563</v>
      </c>
      <c r="D9" s="58"/>
      <c r="E9" s="680"/>
      <c r="F9" s="533"/>
      <c r="G9" s="515"/>
    </row>
    <row r="10" spans="1:7" ht="42.75" customHeight="1" x14ac:dyDescent="0.25">
      <c r="A10" s="522"/>
      <c r="B10" s="522"/>
      <c r="C10" s="57" t="s">
        <v>560</v>
      </c>
      <c r="D10" s="58"/>
      <c r="E10" s="680"/>
      <c r="F10" s="533"/>
      <c r="G10" s="515"/>
    </row>
    <row r="11" spans="1:7" x14ac:dyDescent="0.25">
      <c r="A11" s="522"/>
      <c r="B11" s="522"/>
      <c r="C11" s="55"/>
      <c r="D11" s="58"/>
      <c r="E11" s="680"/>
      <c r="F11" s="533"/>
      <c r="G11" s="515"/>
    </row>
    <row r="12" spans="1:7" x14ac:dyDescent="0.25">
      <c r="A12" s="523" t="str">
        <f>A3</f>
        <v>9.</v>
      </c>
      <c r="B12" s="523">
        <v>1</v>
      </c>
      <c r="C12" s="61" t="s">
        <v>561</v>
      </c>
      <c r="D12" s="43"/>
      <c r="E12" s="42"/>
      <c r="F12" s="534"/>
      <c r="G12" s="514"/>
    </row>
    <row r="13" spans="1:7" ht="78" customHeight="1" x14ac:dyDescent="0.25">
      <c r="A13" s="523"/>
      <c r="B13" s="523"/>
      <c r="C13" s="57" t="s">
        <v>1194</v>
      </c>
      <c r="D13" s="52"/>
      <c r="E13" s="668"/>
      <c r="F13" s="534"/>
      <c r="G13" s="514"/>
    </row>
    <row r="14" spans="1:7" x14ac:dyDescent="0.25">
      <c r="A14" s="523"/>
      <c r="B14" s="523"/>
      <c r="C14" s="57"/>
      <c r="D14" s="52" t="s">
        <v>32</v>
      </c>
      <c r="E14" s="668">
        <v>700</v>
      </c>
      <c r="F14" s="28">
        <v>0</v>
      </c>
      <c r="G14" s="516">
        <f>F14*E14</f>
        <v>0</v>
      </c>
    </row>
    <row r="15" spans="1:7" x14ac:dyDescent="0.25">
      <c r="A15" s="524"/>
      <c r="B15" s="524"/>
      <c r="C15" s="57"/>
      <c r="D15" s="58"/>
      <c r="E15" s="680"/>
      <c r="F15" s="533"/>
      <c r="G15" s="515"/>
    </row>
    <row r="16" spans="1:7" x14ac:dyDescent="0.25">
      <c r="A16" s="523" t="str">
        <f>A3</f>
        <v>9.</v>
      </c>
      <c r="B16" s="523">
        <f>B12+1</f>
        <v>2</v>
      </c>
      <c r="C16" s="59" t="s">
        <v>117</v>
      </c>
      <c r="D16" s="52"/>
      <c r="E16" s="668"/>
      <c r="F16" s="534"/>
      <c r="G16" s="514"/>
    </row>
    <row r="17" spans="1:7" ht="89.25" x14ac:dyDescent="0.25">
      <c r="A17" s="523"/>
      <c r="B17" s="523"/>
      <c r="C17" s="57" t="s">
        <v>961</v>
      </c>
      <c r="D17" s="52"/>
      <c r="E17" s="668"/>
      <c r="F17" s="534"/>
      <c r="G17" s="514"/>
    </row>
    <row r="18" spans="1:7" x14ac:dyDescent="0.25">
      <c r="A18" s="523"/>
      <c r="B18" s="523"/>
      <c r="C18" s="57"/>
      <c r="D18" s="52" t="s">
        <v>32</v>
      </c>
      <c r="E18" s="668">
        <v>700</v>
      </c>
      <c r="F18" s="28">
        <v>0</v>
      </c>
      <c r="G18" s="516">
        <f>F18*E18</f>
        <v>0</v>
      </c>
    </row>
    <row r="19" spans="1:7" x14ac:dyDescent="0.25">
      <c r="A19" s="523"/>
      <c r="B19" s="523"/>
      <c r="C19" s="57"/>
      <c r="D19" s="52"/>
      <c r="E19" s="668"/>
      <c r="F19" s="28"/>
      <c r="G19" s="516"/>
    </row>
    <row r="20" spans="1:7" ht="25.5" x14ac:dyDescent="0.25">
      <c r="A20" s="523" t="str">
        <f>A3</f>
        <v>9.</v>
      </c>
      <c r="B20" s="523">
        <f>B16+1</f>
        <v>3</v>
      </c>
      <c r="C20" s="504" t="s">
        <v>1124</v>
      </c>
      <c r="D20" s="60"/>
      <c r="E20" s="42"/>
      <c r="F20" s="385"/>
      <c r="G20" s="41"/>
    </row>
    <row r="21" spans="1:7" ht="108" customHeight="1" x14ac:dyDescent="0.25">
      <c r="A21" s="523"/>
      <c r="B21" s="523"/>
      <c r="C21" s="57" t="s">
        <v>954</v>
      </c>
      <c r="D21" s="52"/>
      <c r="E21" s="668"/>
      <c r="F21" s="534"/>
      <c r="G21" s="514"/>
    </row>
    <row r="22" spans="1:7" x14ac:dyDescent="0.25">
      <c r="A22" s="523"/>
      <c r="B22" s="523"/>
      <c r="C22" s="57"/>
      <c r="D22" s="52" t="s">
        <v>32</v>
      </c>
      <c r="E22" s="668">
        <v>700</v>
      </c>
      <c r="F22" s="277">
        <v>0</v>
      </c>
      <c r="G22" s="516">
        <f>E22*F22</f>
        <v>0</v>
      </c>
    </row>
    <row r="23" spans="1:7" x14ac:dyDescent="0.25">
      <c r="A23" s="523" t="str">
        <f>A3</f>
        <v>9.</v>
      </c>
      <c r="B23" s="523">
        <f>B20+1</f>
        <v>4</v>
      </c>
      <c r="C23" s="59" t="s">
        <v>118</v>
      </c>
      <c r="D23" s="60"/>
      <c r="E23" s="42"/>
      <c r="F23" s="385"/>
      <c r="G23" s="41"/>
    </row>
    <row r="24" spans="1:7" ht="57.75" customHeight="1" x14ac:dyDescent="0.25">
      <c r="A24" s="523"/>
      <c r="B24" s="523"/>
      <c r="C24" s="57" t="s">
        <v>701</v>
      </c>
      <c r="D24" s="52"/>
      <c r="E24" s="668"/>
      <c r="F24" s="534"/>
      <c r="G24" s="514"/>
    </row>
    <row r="25" spans="1:7" ht="17.25" customHeight="1" x14ac:dyDescent="0.25">
      <c r="A25" s="523"/>
      <c r="B25" s="523"/>
      <c r="C25" s="276"/>
      <c r="D25" s="52" t="s">
        <v>32</v>
      </c>
      <c r="E25" s="668">
        <v>700</v>
      </c>
      <c r="F25" s="277"/>
      <c r="G25" s="516">
        <f>E25*F25</f>
        <v>0</v>
      </c>
    </row>
    <row r="26" spans="1:7" x14ac:dyDescent="0.25">
      <c r="A26" s="523"/>
      <c r="B26" s="523"/>
      <c r="C26" s="57"/>
      <c r="D26" s="52"/>
      <c r="E26" s="668"/>
      <c r="F26" s="277"/>
      <c r="G26" s="516"/>
    </row>
    <row r="27" spans="1:7" x14ac:dyDescent="0.25">
      <c r="A27" s="523" t="str">
        <f>A3</f>
        <v>9.</v>
      </c>
      <c r="B27" s="523">
        <f>B23+1</f>
        <v>5</v>
      </c>
      <c r="C27" s="504" t="s">
        <v>952</v>
      </c>
      <c r="D27" s="101"/>
      <c r="E27" s="42"/>
      <c r="F27" s="385"/>
      <c r="G27" s="41"/>
    </row>
    <row r="28" spans="1:7" ht="76.5" x14ac:dyDescent="0.25">
      <c r="A28" s="523"/>
      <c r="B28" s="523"/>
      <c r="C28" s="57" t="s">
        <v>955</v>
      </c>
      <c r="D28" s="100"/>
      <c r="E28" s="668"/>
      <c r="F28" s="534"/>
      <c r="G28" s="514"/>
    </row>
    <row r="29" spans="1:7" ht="15" customHeight="1" x14ac:dyDescent="0.25">
      <c r="A29" s="523"/>
      <c r="B29" s="523"/>
      <c r="C29" s="57"/>
      <c r="D29" s="100" t="s">
        <v>32</v>
      </c>
      <c r="E29" s="668">
        <v>700</v>
      </c>
      <c r="F29" s="28">
        <v>0</v>
      </c>
      <c r="G29" s="516">
        <f>F29*E29</f>
        <v>0</v>
      </c>
    </row>
    <row r="30" spans="1:7" x14ac:dyDescent="0.25">
      <c r="A30" s="523"/>
      <c r="B30" s="523"/>
      <c r="C30" s="57"/>
      <c r="D30" s="52"/>
      <c r="E30" s="668"/>
      <c r="F30" s="277"/>
      <c r="G30" s="516"/>
    </row>
    <row r="31" spans="1:7" x14ac:dyDescent="0.25">
      <c r="A31" s="523" t="s">
        <v>54</v>
      </c>
      <c r="B31" s="523">
        <v>5</v>
      </c>
      <c r="C31" s="59" t="s">
        <v>953</v>
      </c>
      <c r="D31" s="60"/>
      <c r="E31" s="42"/>
      <c r="F31" s="385"/>
      <c r="G31" s="41"/>
    </row>
    <row r="32" spans="1:7" ht="51" x14ac:dyDescent="0.25">
      <c r="A32" s="523"/>
      <c r="B32" s="523"/>
      <c r="C32" s="57" t="s">
        <v>956</v>
      </c>
      <c r="D32" s="52"/>
      <c r="E32" s="668"/>
      <c r="F32" s="534"/>
      <c r="G32" s="514"/>
    </row>
    <row r="33" spans="1:7" x14ac:dyDescent="0.25">
      <c r="A33" s="523"/>
      <c r="B33" s="523"/>
      <c r="C33" s="57"/>
      <c r="D33" s="52" t="s">
        <v>32</v>
      </c>
      <c r="E33" s="668">
        <v>700</v>
      </c>
      <c r="F33" s="277">
        <v>0</v>
      </c>
      <c r="G33" s="516">
        <f>E33*F33</f>
        <v>0</v>
      </c>
    </row>
    <row r="34" spans="1:7" x14ac:dyDescent="0.25">
      <c r="A34" s="523"/>
      <c r="B34" s="523"/>
      <c r="C34" s="57"/>
      <c r="D34" s="52"/>
      <c r="E34" s="668"/>
      <c r="F34" s="277"/>
      <c r="G34" s="516"/>
    </row>
    <row r="35" spans="1:7" x14ac:dyDescent="0.25">
      <c r="A35" s="523" t="s">
        <v>54</v>
      </c>
      <c r="B35" s="523">
        <v>6</v>
      </c>
      <c r="C35" s="59" t="s">
        <v>119</v>
      </c>
      <c r="D35" s="52"/>
      <c r="E35" s="668"/>
      <c r="F35" s="534"/>
      <c r="G35" s="514"/>
    </row>
    <row r="36" spans="1:7" ht="153" x14ac:dyDescent="0.25">
      <c r="A36" s="523"/>
      <c r="B36" s="523"/>
      <c r="C36" s="57" t="s">
        <v>1195</v>
      </c>
      <c r="D36" s="52"/>
      <c r="E36" s="668"/>
      <c r="F36" s="534"/>
      <c r="G36" s="514"/>
    </row>
    <row r="37" spans="1:7" x14ac:dyDescent="0.25">
      <c r="A37" s="523"/>
      <c r="B37" s="523"/>
      <c r="C37" s="57"/>
      <c r="D37" s="52" t="s">
        <v>32</v>
      </c>
      <c r="E37" s="668">
        <v>700</v>
      </c>
      <c r="F37" s="28">
        <v>0</v>
      </c>
      <c r="G37" s="516">
        <f>F37*E37</f>
        <v>0</v>
      </c>
    </row>
    <row r="38" spans="1:7" x14ac:dyDescent="0.25">
      <c r="A38" s="523"/>
      <c r="B38" s="523"/>
      <c r="C38" s="57"/>
      <c r="D38" s="52"/>
      <c r="E38" s="668"/>
      <c r="F38" s="277"/>
      <c r="G38" s="516"/>
    </row>
    <row r="39" spans="1:7" x14ac:dyDescent="0.25">
      <c r="A39" s="523" t="s">
        <v>54</v>
      </c>
      <c r="B39" s="523">
        <v>7</v>
      </c>
      <c r="C39" s="59" t="s">
        <v>457</v>
      </c>
      <c r="D39" s="52"/>
      <c r="E39" s="668"/>
      <c r="F39" s="534"/>
      <c r="G39" s="514"/>
    </row>
    <row r="40" spans="1:7" x14ac:dyDescent="0.25">
      <c r="A40" s="523"/>
      <c r="B40" s="523"/>
      <c r="C40" s="57" t="s">
        <v>1200</v>
      </c>
      <c r="D40" s="52"/>
      <c r="E40" s="668"/>
      <c r="F40" s="534"/>
      <c r="G40" s="514"/>
    </row>
    <row r="41" spans="1:7" x14ac:dyDescent="0.25">
      <c r="A41" s="523"/>
      <c r="B41" s="523"/>
      <c r="C41" s="57"/>
      <c r="D41" s="52"/>
      <c r="E41" s="668"/>
      <c r="F41" s="28"/>
      <c r="G41" s="516"/>
    </row>
    <row r="42" spans="1:7" x14ac:dyDescent="0.25">
      <c r="A42" s="523"/>
      <c r="B42" s="523"/>
      <c r="C42" s="57"/>
      <c r="D42" s="52"/>
      <c r="E42" s="668"/>
      <c r="F42" s="28"/>
      <c r="G42" s="516"/>
    </row>
    <row r="43" spans="1:7" x14ac:dyDescent="0.25">
      <c r="A43" s="521"/>
      <c r="B43" s="521"/>
      <c r="C43" s="102" t="s">
        <v>564</v>
      </c>
      <c r="D43" s="58"/>
      <c r="E43" s="680"/>
      <c r="F43" s="533"/>
      <c r="G43" s="515"/>
    </row>
    <row r="44" spans="1:7" ht="43.5" customHeight="1" x14ac:dyDescent="0.25">
      <c r="A44" s="522"/>
      <c r="B44" s="522"/>
      <c r="C44" s="57" t="s">
        <v>562</v>
      </c>
      <c r="D44" s="58"/>
      <c r="E44" s="680"/>
      <c r="F44" s="533"/>
      <c r="G44" s="515"/>
    </row>
    <row r="45" spans="1:7" x14ac:dyDescent="0.25">
      <c r="A45" s="522"/>
      <c r="B45" s="522"/>
      <c r="C45" s="55"/>
      <c r="D45" s="58"/>
      <c r="E45" s="680"/>
      <c r="F45" s="533"/>
      <c r="G45" s="515"/>
    </row>
    <row r="46" spans="1:7" x14ac:dyDescent="0.25">
      <c r="A46" s="523" t="str">
        <f>A3</f>
        <v>9.</v>
      </c>
      <c r="B46" s="523">
        <f>B39+1</f>
        <v>8</v>
      </c>
      <c r="C46" s="59" t="s">
        <v>117</v>
      </c>
      <c r="D46" s="52"/>
      <c r="E46" s="668"/>
      <c r="F46" s="534"/>
      <c r="G46" s="514"/>
    </row>
    <row r="47" spans="1:7" ht="84" customHeight="1" x14ac:dyDescent="0.25">
      <c r="A47" s="523"/>
      <c r="B47" s="523"/>
      <c r="C47" s="57" t="s">
        <v>960</v>
      </c>
      <c r="D47" s="52"/>
      <c r="E47" s="668"/>
      <c r="F47" s="534"/>
      <c r="G47" s="514"/>
    </row>
    <row r="48" spans="1:7" ht="15.75" customHeight="1" x14ac:dyDescent="0.25">
      <c r="A48" s="523"/>
      <c r="B48" s="523"/>
      <c r="C48" s="57"/>
      <c r="D48" s="52" t="s">
        <v>32</v>
      </c>
      <c r="E48" s="668">
        <v>150</v>
      </c>
      <c r="F48" s="28">
        <v>0</v>
      </c>
      <c r="G48" s="516">
        <f>F48*E48</f>
        <v>0</v>
      </c>
    </row>
    <row r="49" spans="1:7" ht="15.75" customHeight="1" x14ac:dyDescent="0.25">
      <c r="A49" s="523" t="str">
        <f>A3</f>
        <v>9.</v>
      </c>
      <c r="B49" s="523">
        <f>B46+1</f>
        <v>9</v>
      </c>
      <c r="C49" s="61" t="s">
        <v>719</v>
      </c>
      <c r="D49" s="52"/>
      <c r="E49" s="668"/>
      <c r="F49" s="28"/>
      <c r="G49" s="516"/>
    </row>
    <row r="50" spans="1:7" ht="63.75" x14ac:dyDescent="0.25">
      <c r="A50" s="523"/>
      <c r="B50" s="523"/>
      <c r="C50" s="57" t="s">
        <v>718</v>
      </c>
      <c r="D50" s="52"/>
      <c r="E50" s="668"/>
      <c r="F50" s="28"/>
      <c r="G50" s="516"/>
    </row>
    <row r="51" spans="1:7" ht="15.75" customHeight="1" x14ac:dyDescent="0.25">
      <c r="A51" s="523"/>
      <c r="B51" s="523"/>
      <c r="C51" s="57"/>
      <c r="D51" s="52" t="s">
        <v>32</v>
      </c>
      <c r="E51" s="668">
        <v>150</v>
      </c>
      <c r="F51" s="28">
        <v>0</v>
      </c>
      <c r="G51" s="516">
        <f>F51*E51</f>
        <v>0</v>
      </c>
    </row>
    <row r="52" spans="1:7" x14ac:dyDescent="0.25">
      <c r="A52" s="523"/>
      <c r="B52" s="523"/>
      <c r="C52" s="57"/>
      <c r="D52" s="52"/>
      <c r="E52" s="668"/>
      <c r="F52" s="533"/>
      <c r="G52" s="516"/>
    </row>
    <row r="53" spans="1:7" ht="25.5" x14ac:dyDescent="0.25">
      <c r="A53" s="523" t="str">
        <f>A3</f>
        <v>9.</v>
      </c>
      <c r="B53" s="523">
        <f>B49+1</f>
        <v>10</v>
      </c>
      <c r="C53" s="504" t="s">
        <v>957</v>
      </c>
      <c r="D53" s="60"/>
      <c r="E53" s="42"/>
      <c r="F53" s="385"/>
      <c r="G53" s="41"/>
    </row>
    <row r="54" spans="1:7" ht="89.25" customHeight="1" x14ac:dyDescent="0.25">
      <c r="A54" s="523"/>
      <c r="B54" s="523"/>
      <c r="C54" s="57" t="s">
        <v>958</v>
      </c>
      <c r="D54" s="52"/>
      <c r="E54" s="668"/>
      <c r="F54" s="534"/>
      <c r="G54" s="514"/>
    </row>
    <row r="55" spans="1:7" x14ac:dyDescent="0.25">
      <c r="A55" s="523"/>
      <c r="B55" s="523"/>
      <c r="C55" s="57"/>
      <c r="D55" s="52" t="s">
        <v>32</v>
      </c>
      <c r="E55" s="668">
        <v>150</v>
      </c>
      <c r="F55" s="277">
        <v>0</v>
      </c>
      <c r="G55" s="516">
        <f>F55*E55</f>
        <v>0</v>
      </c>
    </row>
    <row r="56" spans="1:7" x14ac:dyDescent="0.25">
      <c r="A56" s="523" t="str">
        <f>A3</f>
        <v>9.</v>
      </c>
      <c r="B56" s="523">
        <f>B53+1</f>
        <v>11</v>
      </c>
      <c r="C56" s="59" t="s">
        <v>118</v>
      </c>
      <c r="D56" s="60"/>
      <c r="E56" s="42"/>
      <c r="F56" s="385"/>
      <c r="G56" s="41"/>
    </row>
    <row r="57" spans="1:7" ht="57.75" customHeight="1" x14ac:dyDescent="0.25">
      <c r="A57" s="523"/>
      <c r="B57" s="523"/>
      <c r="C57" s="57" t="s">
        <v>701</v>
      </c>
      <c r="D57" s="52"/>
      <c r="E57" s="668"/>
      <c r="F57" s="534"/>
      <c r="G57" s="514"/>
    </row>
    <row r="58" spans="1:7" ht="17.25" customHeight="1" x14ac:dyDescent="0.25">
      <c r="A58" s="523"/>
      <c r="B58" s="523"/>
      <c r="C58" s="276"/>
      <c r="D58" s="52" t="s">
        <v>32</v>
      </c>
      <c r="E58" s="668">
        <v>150</v>
      </c>
      <c r="F58" s="277">
        <v>0</v>
      </c>
      <c r="G58" s="516">
        <f>E58*F58</f>
        <v>0</v>
      </c>
    </row>
    <row r="59" spans="1:7" x14ac:dyDescent="0.25">
      <c r="A59" s="523"/>
      <c r="B59" s="523"/>
      <c r="C59" s="57"/>
      <c r="D59" s="52"/>
      <c r="E59" s="668"/>
      <c r="F59" s="277"/>
      <c r="G59" s="516"/>
    </row>
    <row r="60" spans="1:7" x14ac:dyDescent="0.25">
      <c r="A60" s="523" t="str">
        <f>A3</f>
        <v>9.</v>
      </c>
      <c r="B60" s="523">
        <f>B56+1</f>
        <v>12</v>
      </c>
      <c r="C60" s="504" t="s">
        <v>952</v>
      </c>
      <c r="D60" s="101"/>
      <c r="E60" s="42"/>
      <c r="F60" s="385"/>
      <c r="G60" s="41"/>
    </row>
    <row r="61" spans="1:7" ht="76.5" x14ac:dyDescent="0.25">
      <c r="A61" s="523"/>
      <c r="B61" s="523"/>
      <c r="C61" s="57" t="s">
        <v>955</v>
      </c>
      <c r="D61" s="100"/>
      <c r="E61" s="668"/>
      <c r="F61" s="534"/>
      <c r="G61" s="514"/>
    </row>
    <row r="62" spans="1:7" ht="17.25" customHeight="1" x14ac:dyDescent="0.25">
      <c r="A62" s="523"/>
      <c r="B62" s="523"/>
      <c r="C62" s="276"/>
      <c r="D62" s="52" t="s">
        <v>32</v>
      </c>
      <c r="E62" s="668">
        <v>150</v>
      </c>
      <c r="F62" s="277">
        <v>0</v>
      </c>
      <c r="G62" s="516">
        <f>E62*F62</f>
        <v>0</v>
      </c>
    </row>
    <row r="63" spans="1:7" x14ac:dyDescent="0.25">
      <c r="A63" s="523"/>
      <c r="B63" s="523"/>
      <c r="C63" s="57"/>
      <c r="D63" s="100"/>
      <c r="E63" s="668"/>
      <c r="F63" s="534"/>
      <c r="G63" s="514"/>
    </row>
    <row r="64" spans="1:7" x14ac:dyDescent="0.25">
      <c r="A64" s="523" t="str">
        <f>A3</f>
        <v>9.</v>
      </c>
      <c r="B64" s="523">
        <f>B60+1</f>
        <v>13</v>
      </c>
      <c r="C64" s="59" t="s">
        <v>953</v>
      </c>
      <c r="D64" s="60"/>
      <c r="E64" s="42"/>
      <c r="F64" s="385"/>
      <c r="G64" s="41"/>
    </row>
    <row r="65" spans="1:7" ht="51" x14ac:dyDescent="0.25">
      <c r="A65" s="523"/>
      <c r="B65" s="523"/>
      <c r="C65" s="57" t="s">
        <v>956</v>
      </c>
      <c r="D65" s="52"/>
      <c r="E65" s="668"/>
      <c r="F65" s="534"/>
      <c r="G65" s="514"/>
    </row>
    <row r="66" spans="1:7" x14ac:dyDescent="0.25">
      <c r="A66" s="523"/>
      <c r="B66" s="523"/>
      <c r="C66" s="57"/>
      <c r="D66" s="52" t="s">
        <v>32</v>
      </c>
      <c r="E66" s="668">
        <v>150</v>
      </c>
      <c r="F66" s="277">
        <v>0</v>
      </c>
      <c r="G66" s="516">
        <f>E66*F66</f>
        <v>0</v>
      </c>
    </row>
    <row r="67" spans="1:7" x14ac:dyDescent="0.25">
      <c r="A67" s="523" t="str">
        <f>A3</f>
        <v>9.</v>
      </c>
      <c r="B67" s="523">
        <f>B64+1</f>
        <v>14</v>
      </c>
      <c r="C67" s="59" t="s">
        <v>119</v>
      </c>
      <c r="D67" s="52"/>
      <c r="E67" s="668"/>
      <c r="F67" s="534"/>
      <c r="G67" s="514"/>
    </row>
    <row r="68" spans="1:7" ht="89.25" customHeight="1" x14ac:dyDescent="0.25">
      <c r="A68" s="523"/>
      <c r="B68" s="523"/>
      <c r="C68" s="57" t="s">
        <v>702</v>
      </c>
      <c r="D68" s="52"/>
      <c r="E68" s="668"/>
      <c r="F68" s="534"/>
      <c r="G68" s="514"/>
    </row>
    <row r="69" spans="1:7" x14ac:dyDescent="0.25">
      <c r="A69" s="523"/>
      <c r="B69" s="523"/>
      <c r="C69" s="57"/>
      <c r="D69" s="52" t="s">
        <v>32</v>
      </c>
      <c r="E69" s="668">
        <v>150</v>
      </c>
      <c r="F69" s="28">
        <v>0</v>
      </c>
      <c r="G69" s="516">
        <f>F69*E69</f>
        <v>0</v>
      </c>
    </row>
    <row r="70" spans="1:7" ht="14.25" customHeight="1" x14ac:dyDescent="0.25">
      <c r="A70" s="523"/>
      <c r="B70" s="523"/>
      <c r="C70" s="57"/>
      <c r="D70" s="52"/>
      <c r="E70" s="668"/>
      <c r="F70" s="277"/>
      <c r="G70" s="516"/>
    </row>
    <row r="71" spans="1:7" ht="15" customHeight="1" x14ac:dyDescent="0.25">
      <c r="A71" s="523" t="str">
        <f>A3</f>
        <v>9.</v>
      </c>
      <c r="B71" s="523">
        <f>B67+1</f>
        <v>15</v>
      </c>
      <c r="C71" s="59" t="s">
        <v>457</v>
      </c>
      <c r="D71" s="52"/>
      <c r="E71" s="668"/>
      <c r="F71" s="534"/>
      <c r="G71" s="514"/>
    </row>
    <row r="72" spans="1:7" x14ac:dyDescent="0.25">
      <c r="A72" s="523"/>
      <c r="B72" s="523"/>
      <c r="C72" s="57" t="s">
        <v>1200</v>
      </c>
      <c r="D72" s="52"/>
      <c r="E72" s="668"/>
      <c r="F72" s="534"/>
      <c r="G72" s="514"/>
    </row>
    <row r="73" spans="1:7" x14ac:dyDescent="0.25">
      <c r="A73" s="523"/>
      <c r="B73" s="523"/>
      <c r="C73" s="57"/>
      <c r="D73" s="52"/>
      <c r="E73" s="668"/>
      <c r="F73" s="28"/>
      <c r="G73" s="516"/>
    </row>
    <row r="74" spans="1:7" x14ac:dyDescent="0.25">
      <c r="A74" s="525"/>
      <c r="B74" s="525"/>
      <c r="C74" s="102" t="s">
        <v>959</v>
      </c>
      <c r="D74" s="58"/>
      <c r="E74" s="680"/>
      <c r="F74" s="533"/>
      <c r="G74" s="515"/>
    </row>
    <row r="75" spans="1:7" ht="16.5" customHeight="1" x14ac:dyDescent="0.25">
      <c r="A75" s="524"/>
      <c r="B75" s="524"/>
      <c r="C75" s="55" t="s">
        <v>968</v>
      </c>
      <c r="D75" s="58"/>
      <c r="E75" s="680"/>
      <c r="F75" s="533"/>
      <c r="G75" s="515"/>
    </row>
    <row r="76" spans="1:7" ht="38.25" x14ac:dyDescent="0.25">
      <c r="A76" s="524"/>
      <c r="B76" s="524"/>
      <c r="C76" s="57" t="s">
        <v>1010</v>
      </c>
      <c r="D76" s="58"/>
      <c r="E76" s="680"/>
      <c r="F76" s="533"/>
      <c r="G76" s="515"/>
    </row>
    <row r="77" spans="1:7" x14ac:dyDescent="0.25">
      <c r="A77" s="522"/>
      <c r="B77" s="522"/>
      <c r="C77" s="39"/>
      <c r="D77" s="52"/>
      <c r="E77" s="668"/>
      <c r="F77" s="534"/>
      <c r="G77" s="514"/>
    </row>
    <row r="78" spans="1:7" x14ac:dyDescent="0.25">
      <c r="A78" s="523" t="str">
        <f>A3</f>
        <v>9.</v>
      </c>
      <c r="B78" s="523">
        <f>B71+1</f>
        <v>16</v>
      </c>
      <c r="C78" s="59" t="s">
        <v>117</v>
      </c>
      <c r="D78" s="43"/>
      <c r="E78" s="42"/>
      <c r="F78" s="534"/>
      <c r="G78" s="514"/>
    </row>
    <row r="79" spans="1:7" ht="76.5" x14ac:dyDescent="0.25">
      <c r="A79" s="523"/>
      <c r="B79" s="523"/>
      <c r="C79" s="57" t="s">
        <v>960</v>
      </c>
      <c r="D79" s="52"/>
      <c r="E79" s="668"/>
      <c r="F79" s="534"/>
      <c r="G79" s="514"/>
    </row>
    <row r="80" spans="1:7" ht="15.75" customHeight="1" x14ac:dyDescent="0.25">
      <c r="A80" s="523"/>
      <c r="B80" s="523"/>
      <c r="C80" s="57"/>
      <c r="D80" s="52" t="s">
        <v>32</v>
      </c>
      <c r="E80" s="668">
        <v>470</v>
      </c>
      <c r="F80" s="28">
        <v>0</v>
      </c>
      <c r="G80" s="516">
        <f>F80*E80</f>
        <v>0</v>
      </c>
    </row>
    <row r="81" spans="1:7" x14ac:dyDescent="0.25">
      <c r="A81" s="523" t="str">
        <f>A3</f>
        <v>9.</v>
      </c>
      <c r="B81" s="523">
        <f>B78+1</f>
        <v>17</v>
      </c>
      <c r="C81" s="59" t="s">
        <v>962</v>
      </c>
      <c r="D81" s="52"/>
      <c r="E81" s="668"/>
      <c r="F81" s="534"/>
      <c r="G81" s="514"/>
    </row>
    <row r="82" spans="1:7" ht="63.75" x14ac:dyDescent="0.25">
      <c r="A82" s="523"/>
      <c r="B82" s="523"/>
      <c r="C82" s="57" t="s">
        <v>987</v>
      </c>
      <c r="D82" s="52"/>
      <c r="E82" s="668"/>
      <c r="F82" s="534"/>
      <c r="G82" s="514"/>
    </row>
    <row r="83" spans="1:7" x14ac:dyDescent="0.25">
      <c r="A83" s="523"/>
      <c r="B83" s="523"/>
      <c r="C83" s="57"/>
      <c r="D83" s="52"/>
      <c r="E83" s="668"/>
      <c r="F83" s="534"/>
      <c r="G83" s="514"/>
    </row>
    <row r="84" spans="1:7" x14ac:dyDescent="0.25">
      <c r="A84" s="523" t="str">
        <f>A3</f>
        <v>9.</v>
      </c>
      <c r="B84" s="523">
        <f>B81+1</f>
        <v>18</v>
      </c>
      <c r="C84" s="59" t="s">
        <v>84</v>
      </c>
      <c r="D84" s="60"/>
      <c r="E84" s="42"/>
      <c r="F84" s="385"/>
      <c r="G84" s="41"/>
    </row>
    <row r="85" spans="1:7" ht="26.25" customHeight="1" x14ac:dyDescent="0.25">
      <c r="A85" s="523"/>
      <c r="B85" s="523"/>
      <c r="C85" s="57" t="s">
        <v>703</v>
      </c>
      <c r="D85" s="52"/>
      <c r="E85" s="668"/>
      <c r="F85" s="534"/>
      <c r="G85" s="514"/>
    </row>
    <row r="86" spans="1:7" x14ac:dyDescent="0.25">
      <c r="A86" s="523"/>
      <c r="B86" s="523"/>
      <c r="C86" s="57"/>
      <c r="D86" s="52" t="s">
        <v>32</v>
      </c>
      <c r="E86" s="668">
        <v>470</v>
      </c>
      <c r="F86" s="28">
        <v>0</v>
      </c>
      <c r="G86" s="516">
        <f>F86*E86</f>
        <v>0</v>
      </c>
    </row>
    <row r="87" spans="1:7" s="475" customFormat="1" x14ac:dyDescent="0.25">
      <c r="A87" s="523" t="str">
        <f>A3</f>
        <v>9.</v>
      </c>
      <c r="B87" s="523">
        <f>B84+1</f>
        <v>19</v>
      </c>
      <c r="C87" s="692" t="s">
        <v>1125</v>
      </c>
      <c r="D87" s="99"/>
      <c r="E87" s="668"/>
      <c r="F87" s="534"/>
      <c r="G87" s="514"/>
    </row>
    <row r="88" spans="1:7" s="475" customFormat="1" ht="78" customHeight="1" x14ac:dyDescent="0.25">
      <c r="A88" s="526"/>
      <c r="B88" s="527"/>
      <c r="C88" s="507" t="s">
        <v>983</v>
      </c>
      <c r="D88" s="508"/>
      <c r="E88" s="668"/>
      <c r="F88" s="534"/>
      <c r="G88" s="515"/>
    </row>
    <row r="89" spans="1:7" s="475" customFormat="1" ht="17.25" customHeight="1" x14ac:dyDescent="0.25">
      <c r="A89" s="526"/>
      <c r="B89" s="527"/>
      <c r="C89" s="509"/>
      <c r="D89" s="99" t="s">
        <v>32</v>
      </c>
      <c r="E89" s="668">
        <v>470</v>
      </c>
      <c r="F89" s="516">
        <v>0</v>
      </c>
      <c r="G89" s="516">
        <f>F89*E89</f>
        <v>0</v>
      </c>
    </row>
    <row r="90" spans="1:7" x14ac:dyDescent="0.25">
      <c r="A90" s="523" t="str">
        <f>A3</f>
        <v>9.</v>
      </c>
      <c r="B90" s="523">
        <f>B87+1</f>
        <v>20</v>
      </c>
      <c r="C90" s="61" t="s">
        <v>717</v>
      </c>
      <c r="D90" s="43"/>
      <c r="E90" s="42"/>
      <c r="F90" s="534"/>
      <c r="G90" s="514"/>
    </row>
    <row r="91" spans="1:7" ht="79.5" customHeight="1" x14ac:dyDescent="0.25">
      <c r="A91" s="523"/>
      <c r="B91" s="523"/>
      <c r="C91" s="57" t="s">
        <v>978</v>
      </c>
      <c r="D91" s="52"/>
      <c r="E91" s="668"/>
      <c r="F91" s="534"/>
      <c r="G91" s="514"/>
    </row>
    <row r="92" spans="1:7" ht="15.75" customHeight="1" x14ac:dyDescent="0.25">
      <c r="A92" s="523"/>
      <c r="B92" s="523"/>
      <c r="C92" s="57"/>
      <c r="D92" s="52" t="s">
        <v>32</v>
      </c>
      <c r="E92" s="668">
        <v>470</v>
      </c>
      <c r="F92" s="28">
        <v>0</v>
      </c>
      <c r="G92" s="516">
        <f>F92*E92</f>
        <v>0</v>
      </c>
    </row>
    <row r="93" spans="1:7" ht="15.75" customHeight="1" x14ac:dyDescent="0.25">
      <c r="A93" s="523"/>
      <c r="B93" s="523"/>
      <c r="C93" s="57"/>
      <c r="D93" s="52"/>
      <c r="E93" s="668"/>
      <c r="F93" s="28"/>
      <c r="G93" s="516"/>
    </row>
    <row r="94" spans="1:7" ht="15.75" customHeight="1" x14ac:dyDescent="0.25">
      <c r="A94" s="523" t="str">
        <f>A3</f>
        <v>9.</v>
      </c>
      <c r="B94" s="523">
        <f>B90+1</f>
        <v>21</v>
      </c>
      <c r="C94" s="61" t="s">
        <v>974</v>
      </c>
      <c r="D94" s="52"/>
      <c r="E94" s="668"/>
      <c r="F94" s="28"/>
      <c r="G94" s="516"/>
    </row>
    <row r="95" spans="1:7" ht="126.75" customHeight="1" x14ac:dyDescent="0.25">
      <c r="C95" s="57" t="s">
        <v>964</v>
      </c>
      <c r="D95" s="58"/>
      <c r="E95" s="680"/>
      <c r="F95" s="533"/>
      <c r="G95" s="515"/>
    </row>
    <row r="96" spans="1:7" ht="51" x14ac:dyDescent="0.25">
      <c r="A96" s="524"/>
      <c r="B96" s="524"/>
      <c r="C96" s="57" t="s">
        <v>965</v>
      </c>
      <c r="D96" s="58"/>
      <c r="E96" s="680"/>
      <c r="F96" s="533"/>
      <c r="G96" s="515"/>
    </row>
    <row r="97" spans="1:8" x14ac:dyDescent="0.25">
      <c r="A97" s="524"/>
      <c r="B97" s="524"/>
      <c r="C97" s="57"/>
      <c r="D97" s="52" t="s">
        <v>32</v>
      </c>
      <c r="E97" s="668">
        <v>470</v>
      </c>
      <c r="F97" s="28">
        <v>0</v>
      </c>
      <c r="G97" s="516">
        <f>F97*E97</f>
        <v>0</v>
      </c>
    </row>
    <row r="98" spans="1:8" x14ac:dyDescent="0.25">
      <c r="A98" s="523" t="str">
        <f>A3</f>
        <v>9.</v>
      </c>
      <c r="B98" s="523">
        <f>B94+1</f>
        <v>22</v>
      </c>
      <c r="C98" s="61" t="s">
        <v>717</v>
      </c>
      <c r="D98" s="43"/>
      <c r="E98" s="42"/>
      <c r="F98" s="534"/>
      <c r="G98" s="514"/>
    </row>
    <row r="99" spans="1:8" ht="79.5" customHeight="1" x14ac:dyDescent="0.25">
      <c r="A99" s="523"/>
      <c r="B99" s="523"/>
      <c r="C99" s="57" t="s">
        <v>979</v>
      </c>
      <c r="D99" s="52"/>
      <c r="E99" s="668"/>
      <c r="F99" s="534"/>
      <c r="G99" s="514"/>
    </row>
    <row r="100" spans="1:8" ht="15.75" customHeight="1" x14ac:dyDescent="0.25">
      <c r="A100" s="523"/>
      <c r="B100" s="523"/>
      <c r="C100" s="57"/>
      <c r="D100" s="52" t="s">
        <v>32</v>
      </c>
      <c r="E100" s="668">
        <v>470</v>
      </c>
      <c r="F100" s="28">
        <v>0</v>
      </c>
      <c r="G100" s="516">
        <f>F100*E100</f>
        <v>0</v>
      </c>
    </row>
    <row r="101" spans="1:8" s="475" customFormat="1" x14ac:dyDescent="0.25">
      <c r="A101" s="526" t="str">
        <f>A3</f>
        <v>9.</v>
      </c>
      <c r="B101" s="508">
        <f>B98+1</f>
        <v>23</v>
      </c>
      <c r="C101" s="504" t="s">
        <v>967</v>
      </c>
      <c r="D101" s="512"/>
      <c r="E101" s="42"/>
      <c r="F101" s="517"/>
      <c r="G101" s="517"/>
      <c r="H101" s="513"/>
    </row>
    <row r="102" spans="1:8" s="475" customFormat="1" ht="36" x14ac:dyDescent="0.25">
      <c r="A102" s="526"/>
      <c r="B102" s="508"/>
      <c r="C102" s="511" t="s">
        <v>982</v>
      </c>
      <c r="D102" s="512"/>
      <c r="E102" s="42"/>
      <c r="F102" s="517"/>
      <c r="G102" s="517"/>
      <c r="H102" s="513"/>
    </row>
    <row r="103" spans="1:8" s="475" customFormat="1" x14ac:dyDescent="0.25">
      <c r="A103" s="526"/>
      <c r="B103" s="508"/>
      <c r="C103" s="511"/>
      <c r="D103" s="512" t="s">
        <v>32</v>
      </c>
      <c r="E103" s="42">
        <v>470</v>
      </c>
      <c r="F103" s="517">
        <v>0</v>
      </c>
      <c r="G103" s="517">
        <f>E103*F103</f>
        <v>0</v>
      </c>
      <c r="H103" s="513"/>
    </row>
    <row r="104" spans="1:8" s="475" customFormat="1" x14ac:dyDescent="0.25">
      <c r="A104" s="526" t="str">
        <f>A3</f>
        <v>9.</v>
      </c>
      <c r="B104" s="528">
        <f>B101+1</f>
        <v>24</v>
      </c>
      <c r="C104" s="59" t="s">
        <v>980</v>
      </c>
      <c r="D104" s="45"/>
      <c r="E104" s="42"/>
      <c r="F104" s="535"/>
      <c r="G104" s="99"/>
    </row>
    <row r="105" spans="1:8" s="475" customFormat="1" ht="37.5" customHeight="1" x14ac:dyDescent="0.25">
      <c r="A105" s="526"/>
      <c r="B105" s="527"/>
      <c r="C105" s="509" t="s">
        <v>981</v>
      </c>
      <c r="D105" s="99"/>
      <c r="E105" s="668"/>
      <c r="F105" s="536"/>
      <c r="G105" s="506"/>
    </row>
    <row r="106" spans="1:8" s="475" customFormat="1" x14ac:dyDescent="0.25">
      <c r="A106" s="526"/>
      <c r="B106" s="527"/>
      <c r="C106" s="509"/>
      <c r="D106" s="99" t="s">
        <v>32</v>
      </c>
      <c r="E106" s="668">
        <v>470</v>
      </c>
      <c r="F106" s="510"/>
      <c r="G106" s="517">
        <f>E106*F106</f>
        <v>0</v>
      </c>
    </row>
    <row r="107" spans="1:8" s="475" customFormat="1" x14ac:dyDescent="0.25">
      <c r="A107" s="526" t="str">
        <f>A3</f>
        <v>9.</v>
      </c>
      <c r="B107" s="528">
        <f>B104+1</f>
        <v>25</v>
      </c>
      <c r="C107" s="61" t="s">
        <v>972</v>
      </c>
      <c r="D107" s="99"/>
      <c r="E107" s="668"/>
      <c r="F107" s="510"/>
      <c r="G107" s="510"/>
    </row>
    <row r="108" spans="1:8" s="475" customFormat="1" ht="60" x14ac:dyDescent="0.25">
      <c r="A108" s="529"/>
      <c r="B108" s="529"/>
      <c r="C108" s="509" t="s">
        <v>969</v>
      </c>
      <c r="D108" s="99"/>
      <c r="E108" s="668"/>
      <c r="F108" s="510"/>
      <c r="G108" s="510"/>
    </row>
    <row r="109" spans="1:8" s="475" customFormat="1" x14ac:dyDescent="0.25">
      <c r="A109" s="526"/>
      <c r="B109" s="527"/>
      <c r="C109" s="509"/>
      <c r="D109" s="99" t="s">
        <v>40</v>
      </c>
      <c r="E109" s="668">
        <v>4</v>
      </c>
      <c r="F109" s="510"/>
      <c r="G109" s="517">
        <f>E109*F109</f>
        <v>0</v>
      </c>
    </row>
    <row r="110" spans="1:8" s="475" customFormat="1" x14ac:dyDescent="0.25">
      <c r="A110" s="526" t="str">
        <f>A3</f>
        <v>9.</v>
      </c>
      <c r="B110" s="528">
        <f>B107+1</f>
        <v>26</v>
      </c>
      <c r="C110" s="61" t="s">
        <v>973</v>
      </c>
      <c r="D110" s="99"/>
      <c r="E110" s="668"/>
      <c r="F110" s="510"/>
      <c r="G110" s="510"/>
    </row>
    <row r="111" spans="1:8" s="475" customFormat="1" ht="60" x14ac:dyDescent="0.25">
      <c r="A111" s="529"/>
      <c r="B111" s="529"/>
      <c r="C111" s="509" t="s">
        <v>970</v>
      </c>
      <c r="D111" s="99"/>
      <c r="E111" s="668"/>
      <c r="F111" s="510"/>
      <c r="G111" s="510"/>
    </row>
    <row r="112" spans="1:8" s="475" customFormat="1" x14ac:dyDescent="0.25">
      <c r="A112" s="529"/>
      <c r="B112" s="529"/>
      <c r="C112" s="509"/>
      <c r="D112" s="99" t="s">
        <v>998</v>
      </c>
      <c r="E112" s="668">
        <v>130</v>
      </c>
      <c r="F112" s="510"/>
      <c r="G112" s="517">
        <f>E112*F112</f>
        <v>0</v>
      </c>
    </row>
    <row r="113" spans="1:7" s="475" customFormat="1" x14ac:dyDescent="0.25">
      <c r="A113" s="526" t="str">
        <f>A3</f>
        <v>9.</v>
      </c>
      <c r="B113" s="528">
        <f>B110+1</f>
        <v>27</v>
      </c>
      <c r="C113" s="61" t="s">
        <v>975</v>
      </c>
      <c r="D113" s="99"/>
      <c r="E113" s="668"/>
      <c r="F113" s="510"/>
      <c r="G113" s="510"/>
    </row>
    <row r="114" spans="1:7" s="475" customFormat="1" ht="48" x14ac:dyDescent="0.25">
      <c r="A114" s="526"/>
      <c r="B114" s="527"/>
      <c r="C114" s="509" t="s">
        <v>971</v>
      </c>
      <c r="D114" s="99"/>
      <c r="E114" s="668"/>
      <c r="F114" s="510"/>
      <c r="G114" s="510"/>
    </row>
    <row r="115" spans="1:7" s="475" customFormat="1" x14ac:dyDescent="0.25">
      <c r="A115" s="526"/>
      <c r="B115" s="527"/>
      <c r="C115" s="509"/>
      <c r="D115" s="99" t="s">
        <v>40</v>
      </c>
      <c r="E115" s="668">
        <v>4</v>
      </c>
      <c r="F115" s="510"/>
      <c r="G115" s="517">
        <f>E115*F115</f>
        <v>0</v>
      </c>
    </row>
    <row r="116" spans="1:7" s="475" customFormat="1" x14ac:dyDescent="0.25">
      <c r="A116" s="526" t="str">
        <f>A3</f>
        <v>9.</v>
      </c>
      <c r="B116" s="528">
        <f>B113+1</f>
        <v>28</v>
      </c>
      <c r="C116" s="61" t="s">
        <v>977</v>
      </c>
      <c r="D116" s="99"/>
      <c r="E116" s="668"/>
      <c r="F116" s="510"/>
      <c r="G116" s="510"/>
    </row>
    <row r="117" spans="1:7" s="475" customFormat="1" ht="48" x14ac:dyDescent="0.25">
      <c r="A117" s="526"/>
      <c r="B117" s="527"/>
      <c r="C117" s="509" t="s">
        <v>976</v>
      </c>
      <c r="D117" s="99"/>
      <c r="E117" s="668"/>
      <c r="F117" s="510"/>
      <c r="G117" s="510"/>
    </row>
    <row r="118" spans="1:7" s="475" customFormat="1" x14ac:dyDescent="0.25">
      <c r="A118" s="526"/>
      <c r="B118" s="527"/>
      <c r="C118" s="509"/>
      <c r="D118" s="99" t="s">
        <v>40</v>
      </c>
      <c r="E118" s="668">
        <v>4</v>
      </c>
      <c r="F118" s="510"/>
      <c r="G118" s="517">
        <f>E118*F118</f>
        <v>0</v>
      </c>
    </row>
    <row r="119" spans="1:7" x14ac:dyDescent="0.25">
      <c r="A119" s="525"/>
      <c r="B119" s="525"/>
      <c r="C119" s="102" t="s">
        <v>991</v>
      </c>
      <c r="D119" s="58"/>
      <c r="E119" s="680"/>
      <c r="F119" s="533"/>
      <c r="G119" s="515"/>
    </row>
    <row r="120" spans="1:7" x14ac:dyDescent="0.25">
      <c r="A120" s="524"/>
      <c r="B120" s="524"/>
      <c r="C120" s="55"/>
      <c r="D120" s="58"/>
      <c r="E120" s="680"/>
      <c r="F120" s="533"/>
      <c r="G120" s="515"/>
    </row>
    <row r="121" spans="1:7" ht="153" x14ac:dyDescent="0.25">
      <c r="A121" s="524"/>
      <c r="B121" s="524"/>
      <c r="C121" s="57" t="s">
        <v>1011</v>
      </c>
      <c r="D121" s="58"/>
      <c r="E121" s="680"/>
      <c r="F121" s="533"/>
      <c r="G121" s="515"/>
    </row>
    <row r="122" spans="1:7" x14ac:dyDescent="0.25">
      <c r="A122" s="522"/>
      <c r="B122" s="522"/>
      <c r="C122" s="39"/>
      <c r="D122" s="52"/>
      <c r="E122" s="668"/>
      <c r="F122" s="534"/>
      <c r="G122" s="514"/>
    </row>
    <row r="123" spans="1:7" x14ac:dyDescent="0.25">
      <c r="A123" s="526" t="str">
        <f>A3</f>
        <v>9.</v>
      </c>
      <c r="B123" s="528">
        <f>B116+1</f>
        <v>29</v>
      </c>
      <c r="C123" s="59" t="s">
        <v>984</v>
      </c>
      <c r="D123" s="52"/>
      <c r="E123" s="668"/>
      <c r="F123" s="534"/>
      <c r="G123" s="514"/>
    </row>
    <row r="124" spans="1:7" ht="76.5" x14ac:dyDescent="0.25">
      <c r="A124" s="523"/>
      <c r="B124" s="523"/>
      <c r="C124" s="39" t="s">
        <v>721</v>
      </c>
      <c r="D124" s="58"/>
      <c r="E124" s="668"/>
      <c r="F124" s="533"/>
      <c r="G124" s="515"/>
    </row>
    <row r="125" spans="1:7" ht="15.75" customHeight="1" x14ac:dyDescent="0.25">
      <c r="A125" s="523"/>
      <c r="B125" s="523"/>
      <c r="C125" s="57"/>
      <c r="D125" s="100" t="s">
        <v>32</v>
      </c>
      <c r="E125" s="668">
        <v>820</v>
      </c>
      <c r="F125" s="28"/>
      <c r="G125" s="517">
        <f>E125*F125</f>
        <v>0</v>
      </c>
    </row>
    <row r="126" spans="1:7" ht="15.75" customHeight="1" x14ac:dyDescent="0.25">
      <c r="A126" s="526" t="str">
        <f>A3</f>
        <v>9.</v>
      </c>
      <c r="B126" s="528">
        <f>B123+1</f>
        <v>30</v>
      </c>
      <c r="C126" s="59" t="s">
        <v>1004</v>
      </c>
      <c r="D126" s="100"/>
      <c r="E126" s="668"/>
      <c r="F126" s="28"/>
      <c r="G126" s="516"/>
    </row>
    <row r="127" spans="1:7" ht="76.5" x14ac:dyDescent="0.25">
      <c r="A127" s="523"/>
      <c r="B127" s="523"/>
      <c r="C127" s="57" t="s">
        <v>999</v>
      </c>
      <c r="D127" s="100"/>
      <c r="E127" s="668"/>
      <c r="F127" s="28"/>
      <c r="G127" s="516"/>
    </row>
    <row r="128" spans="1:7" x14ac:dyDescent="0.25">
      <c r="A128" s="523"/>
      <c r="B128" s="523"/>
      <c r="C128" s="57"/>
      <c r="D128" s="100" t="s">
        <v>32</v>
      </c>
      <c r="E128" s="668">
        <v>820</v>
      </c>
      <c r="F128" s="28"/>
      <c r="G128" s="517">
        <f>E128*F128</f>
        <v>0</v>
      </c>
    </row>
    <row r="129" spans="1:7" x14ac:dyDescent="0.25">
      <c r="A129" s="526" t="str">
        <f>A3</f>
        <v>9.</v>
      </c>
      <c r="B129" s="528">
        <f>B126+1</f>
        <v>31</v>
      </c>
      <c r="C129" s="61" t="s">
        <v>1002</v>
      </c>
      <c r="D129" s="100"/>
      <c r="E129" s="668"/>
      <c r="F129" s="28"/>
      <c r="G129" s="516"/>
    </row>
    <row r="130" spans="1:7" ht="51" x14ac:dyDescent="0.25">
      <c r="A130" s="523"/>
      <c r="B130" s="523"/>
      <c r="C130" s="57" t="s">
        <v>1000</v>
      </c>
      <c r="D130" s="100"/>
      <c r="E130" s="668"/>
      <c r="F130" s="28"/>
      <c r="G130" s="516"/>
    </row>
    <row r="131" spans="1:7" x14ac:dyDescent="0.25">
      <c r="A131" s="523"/>
      <c r="B131" s="523"/>
      <c r="C131" s="57"/>
      <c r="D131" s="100" t="s">
        <v>1005</v>
      </c>
      <c r="E131" s="668">
        <v>820</v>
      </c>
      <c r="F131" s="28"/>
      <c r="G131" s="517">
        <f>E131*F131</f>
        <v>0</v>
      </c>
    </row>
    <row r="132" spans="1:7" x14ac:dyDescent="0.25">
      <c r="A132" s="526" t="str">
        <f>A3</f>
        <v>9.</v>
      </c>
      <c r="B132" s="528">
        <f>B129+1</f>
        <v>32</v>
      </c>
      <c r="C132" s="61" t="s">
        <v>1003</v>
      </c>
      <c r="D132" s="100"/>
      <c r="E132" s="668"/>
      <c r="F132" s="28"/>
      <c r="G132" s="516"/>
    </row>
    <row r="133" spans="1:7" ht="76.5" x14ac:dyDescent="0.25">
      <c r="A133" s="523"/>
      <c r="B133" s="523"/>
      <c r="C133" s="57" t="s">
        <v>1001</v>
      </c>
      <c r="D133" s="100"/>
      <c r="E133" s="668"/>
      <c r="F133" s="28"/>
      <c r="G133" s="516"/>
    </row>
    <row r="134" spans="1:7" x14ac:dyDescent="0.25">
      <c r="A134" s="523"/>
      <c r="B134" s="523"/>
      <c r="C134" s="57"/>
      <c r="D134" s="100" t="s">
        <v>40</v>
      </c>
      <c r="E134" s="668">
        <v>5</v>
      </c>
      <c r="F134" s="28"/>
      <c r="G134" s="517">
        <f>E134*F134</f>
        <v>0</v>
      </c>
    </row>
    <row r="135" spans="1:7" x14ac:dyDescent="0.25">
      <c r="A135" s="526" t="str">
        <f>A3</f>
        <v>9.</v>
      </c>
      <c r="B135" s="528">
        <f>B123+1</f>
        <v>30</v>
      </c>
      <c r="C135" s="59" t="s">
        <v>986</v>
      </c>
      <c r="D135" s="52"/>
      <c r="E135" s="668"/>
      <c r="F135" s="534"/>
      <c r="G135" s="514"/>
    </row>
    <row r="136" spans="1:7" ht="106.5" customHeight="1" x14ac:dyDescent="0.25">
      <c r="A136" s="523"/>
      <c r="B136" s="523"/>
      <c r="C136" s="57" t="s">
        <v>985</v>
      </c>
      <c r="D136" s="52"/>
      <c r="E136" s="668"/>
      <c r="F136" s="534"/>
      <c r="G136" s="514"/>
    </row>
    <row r="137" spans="1:7" x14ac:dyDescent="0.25">
      <c r="A137" s="523"/>
      <c r="B137" s="523"/>
      <c r="C137" s="57"/>
      <c r="D137" s="100" t="s">
        <v>32</v>
      </c>
      <c r="E137" s="668">
        <v>820</v>
      </c>
      <c r="F137" s="28"/>
      <c r="G137" s="517">
        <f>E137*F137</f>
        <v>0</v>
      </c>
    </row>
    <row r="138" spans="1:7" x14ac:dyDescent="0.25">
      <c r="A138" s="526" t="str">
        <f>A3</f>
        <v>9.</v>
      </c>
      <c r="B138" s="528">
        <f>B135+1</f>
        <v>31</v>
      </c>
      <c r="C138" s="59" t="s">
        <v>988</v>
      </c>
      <c r="D138" s="52"/>
      <c r="E138" s="668"/>
      <c r="F138" s="28"/>
      <c r="G138" s="516"/>
    </row>
    <row r="139" spans="1:7" ht="76.5" x14ac:dyDescent="0.25">
      <c r="A139" s="526"/>
      <c r="B139" s="528"/>
      <c r="C139" s="57" t="s">
        <v>989</v>
      </c>
      <c r="D139" s="52"/>
      <c r="E139" s="668"/>
      <c r="F139" s="28"/>
      <c r="G139" s="516"/>
    </row>
    <row r="140" spans="1:7" x14ac:dyDescent="0.25">
      <c r="A140" s="526"/>
      <c r="B140" s="528"/>
      <c r="C140" s="43"/>
      <c r="D140" s="100" t="s">
        <v>32</v>
      </c>
      <c r="E140" s="668">
        <v>820</v>
      </c>
      <c r="F140" s="28"/>
      <c r="G140" s="517">
        <f>E140*F140</f>
        <v>0</v>
      </c>
    </row>
    <row r="141" spans="1:7" ht="18.75" customHeight="1" x14ac:dyDescent="0.25">
      <c r="A141" s="526" t="str">
        <f>A3</f>
        <v>9.</v>
      </c>
      <c r="B141" s="528">
        <f>B138+1</f>
        <v>32</v>
      </c>
      <c r="C141" s="61" t="s">
        <v>717</v>
      </c>
      <c r="D141" s="278"/>
      <c r="E141" s="42"/>
      <c r="F141" s="534"/>
      <c r="G141" s="514"/>
    </row>
    <row r="142" spans="1:7" ht="53.25" customHeight="1" x14ac:dyDescent="0.25">
      <c r="A142" s="523"/>
      <c r="B142" s="523"/>
      <c r="C142" s="57" t="s">
        <v>992</v>
      </c>
      <c r="D142" s="100"/>
      <c r="E142" s="668"/>
      <c r="F142" s="534"/>
      <c r="G142" s="514"/>
    </row>
    <row r="143" spans="1:7" x14ac:dyDescent="0.25">
      <c r="A143" s="523"/>
      <c r="B143" s="523"/>
      <c r="C143" s="57"/>
      <c r="D143" s="100" t="s">
        <v>32</v>
      </c>
      <c r="E143" s="668">
        <v>820</v>
      </c>
      <c r="F143" s="28"/>
      <c r="G143" s="516">
        <f>F143*E143</f>
        <v>0</v>
      </c>
    </row>
    <row r="144" spans="1:7" x14ac:dyDescent="0.25">
      <c r="A144" s="526" t="str">
        <f>A3</f>
        <v>9.</v>
      </c>
      <c r="B144" s="528">
        <f>B141+1</f>
        <v>33</v>
      </c>
      <c r="C144" s="59" t="s">
        <v>993</v>
      </c>
      <c r="D144" s="101"/>
      <c r="E144" s="42"/>
      <c r="F144" s="385"/>
      <c r="G144" s="41"/>
    </row>
    <row r="145" spans="1:7" ht="38.25" x14ac:dyDescent="0.25">
      <c r="A145" s="530"/>
      <c r="B145" s="530"/>
      <c r="C145" s="57" t="s">
        <v>990</v>
      </c>
      <c r="D145" s="100"/>
      <c r="E145" s="668"/>
      <c r="F145" s="534"/>
      <c r="G145" s="514"/>
    </row>
    <row r="146" spans="1:7" x14ac:dyDescent="0.25">
      <c r="A146" s="523"/>
      <c r="B146" s="523"/>
      <c r="C146" s="57"/>
      <c r="D146" s="100" t="s">
        <v>32</v>
      </c>
      <c r="E146" s="668">
        <v>820</v>
      </c>
      <c r="F146" s="28"/>
      <c r="G146" s="516">
        <f>F146*E146</f>
        <v>0</v>
      </c>
    </row>
    <row r="147" spans="1:7" x14ac:dyDescent="0.25">
      <c r="A147" s="523"/>
      <c r="B147" s="523"/>
      <c r="C147" s="57"/>
      <c r="D147" s="100"/>
      <c r="E147" s="668"/>
      <c r="F147" s="28"/>
      <c r="G147" s="516"/>
    </row>
    <row r="148" spans="1:7" ht="18.75" customHeight="1" x14ac:dyDescent="0.25">
      <c r="A148" s="526" t="str">
        <f>A12</f>
        <v>9.</v>
      </c>
      <c r="B148" s="528">
        <f>B144+1</f>
        <v>34</v>
      </c>
      <c r="C148" s="61" t="s">
        <v>717</v>
      </c>
      <c r="D148" s="278"/>
      <c r="E148" s="42"/>
      <c r="F148" s="534"/>
      <c r="G148" s="514"/>
    </row>
    <row r="149" spans="1:7" ht="53.25" customHeight="1" x14ac:dyDescent="0.25">
      <c r="A149" s="523"/>
      <c r="B149" s="523"/>
      <c r="C149" s="57" t="s">
        <v>992</v>
      </c>
      <c r="D149" s="100"/>
      <c r="E149" s="668"/>
      <c r="F149" s="534"/>
      <c r="G149" s="514"/>
    </row>
    <row r="150" spans="1:7" x14ac:dyDescent="0.25">
      <c r="A150" s="523"/>
      <c r="B150" s="523"/>
      <c r="C150" s="57"/>
      <c r="D150" s="100" t="s">
        <v>32</v>
      </c>
      <c r="E150" s="668">
        <v>820</v>
      </c>
      <c r="F150" s="28"/>
      <c r="G150" s="516">
        <f>F150*E150</f>
        <v>0</v>
      </c>
    </row>
    <row r="151" spans="1:7" ht="18.75" customHeight="1" x14ac:dyDescent="0.25">
      <c r="A151" s="526" t="str">
        <f>A3</f>
        <v>9.</v>
      </c>
      <c r="B151" s="528">
        <f>B148+1</f>
        <v>35</v>
      </c>
      <c r="C151" s="61" t="s">
        <v>995</v>
      </c>
      <c r="D151" s="278"/>
      <c r="E151" s="42"/>
      <c r="F151" s="534"/>
      <c r="G151" s="514"/>
    </row>
    <row r="152" spans="1:7" ht="63.75" x14ac:dyDescent="0.25">
      <c r="A152" s="526"/>
      <c r="B152" s="528"/>
      <c r="C152" s="57" t="s">
        <v>994</v>
      </c>
      <c r="D152" s="100"/>
      <c r="E152" s="668"/>
      <c r="F152" s="28"/>
      <c r="G152" s="516"/>
    </row>
    <row r="153" spans="1:7" x14ac:dyDescent="0.25">
      <c r="A153" s="523"/>
      <c r="B153" s="523"/>
      <c r="C153" s="46" t="s">
        <v>450</v>
      </c>
      <c r="D153" s="100" t="s">
        <v>33</v>
      </c>
      <c r="E153" s="668">
        <v>79.5</v>
      </c>
      <c r="F153" s="28"/>
      <c r="G153" s="516">
        <f>F153*E153</f>
        <v>0</v>
      </c>
    </row>
    <row r="154" spans="1:7" x14ac:dyDescent="0.25">
      <c r="A154" s="523"/>
      <c r="B154" s="523"/>
      <c r="C154" s="46" t="s">
        <v>35</v>
      </c>
      <c r="D154" s="100" t="s">
        <v>36</v>
      </c>
      <c r="E154" s="668">
        <f>E153*100</f>
        <v>7950</v>
      </c>
      <c r="F154" s="28"/>
      <c r="G154" s="516">
        <f>F154*E154</f>
        <v>0</v>
      </c>
    </row>
    <row r="155" spans="1:7" x14ac:dyDescent="0.25">
      <c r="A155" s="523"/>
      <c r="B155" s="523"/>
      <c r="C155" s="46" t="s">
        <v>37</v>
      </c>
      <c r="D155" s="100" t="s">
        <v>32</v>
      </c>
      <c r="E155" s="668">
        <v>16</v>
      </c>
      <c r="F155" s="28"/>
      <c r="G155" s="516">
        <f>F155*E155</f>
        <v>0</v>
      </c>
    </row>
    <row r="156" spans="1:7" x14ac:dyDescent="0.25">
      <c r="A156" s="523"/>
      <c r="B156" s="523"/>
      <c r="C156" s="57"/>
      <c r="D156" s="100"/>
      <c r="E156" s="668"/>
      <c r="F156" s="28"/>
      <c r="G156" s="516"/>
    </row>
    <row r="157" spans="1:7" x14ac:dyDescent="0.25">
      <c r="A157" s="523" t="str">
        <f>A3</f>
        <v>9.</v>
      </c>
      <c r="B157" s="528">
        <f>B151+1</f>
        <v>36</v>
      </c>
      <c r="C157" s="61" t="s">
        <v>997</v>
      </c>
      <c r="D157" s="100"/>
      <c r="E157" s="668"/>
      <c r="F157" s="28"/>
      <c r="G157" s="516"/>
    </row>
    <row r="158" spans="1:7" ht="89.25" x14ac:dyDescent="0.25">
      <c r="A158" s="523"/>
      <c r="B158" s="528"/>
      <c r="C158" s="57" t="s">
        <v>996</v>
      </c>
      <c r="D158" s="100"/>
      <c r="E158" s="668"/>
      <c r="F158" s="28"/>
      <c r="G158" s="516"/>
    </row>
    <row r="159" spans="1:7" x14ac:dyDescent="0.25">
      <c r="A159" s="523"/>
      <c r="B159" s="528"/>
      <c r="C159" s="61"/>
      <c r="D159" s="100" t="s">
        <v>32</v>
      </c>
      <c r="E159" s="668">
        <v>820</v>
      </c>
      <c r="F159" s="28"/>
      <c r="G159" s="516">
        <f>F159*E159</f>
        <v>0</v>
      </c>
    </row>
    <row r="160" spans="1:7" x14ac:dyDescent="0.25">
      <c r="A160" s="523" t="str">
        <f>A3</f>
        <v>9.</v>
      </c>
      <c r="B160" s="528">
        <f>B157+1</f>
        <v>37</v>
      </c>
      <c r="C160" s="61" t="s">
        <v>1007</v>
      </c>
      <c r="D160" s="100"/>
      <c r="E160" s="668"/>
      <c r="F160" s="28"/>
      <c r="G160" s="516"/>
    </row>
    <row r="161" spans="1:7" ht="51" x14ac:dyDescent="0.25">
      <c r="A161" s="523"/>
      <c r="B161" s="523"/>
      <c r="C161" s="57" t="s">
        <v>1006</v>
      </c>
      <c r="D161" s="100"/>
      <c r="E161" s="668"/>
      <c r="F161" s="28"/>
      <c r="G161" s="516"/>
    </row>
    <row r="162" spans="1:7" x14ac:dyDescent="0.25">
      <c r="A162" s="523"/>
      <c r="B162" s="523"/>
      <c r="C162" s="57"/>
      <c r="D162" s="100" t="s">
        <v>1005</v>
      </c>
      <c r="E162" s="668">
        <v>200</v>
      </c>
      <c r="F162" s="28"/>
      <c r="G162" s="516">
        <f>F162*E162</f>
        <v>0</v>
      </c>
    </row>
    <row r="163" spans="1:7" x14ac:dyDescent="0.25">
      <c r="A163" s="523"/>
      <c r="B163" s="523"/>
      <c r="C163" s="57"/>
      <c r="D163" s="52"/>
      <c r="E163" s="668"/>
      <c r="F163" s="28"/>
      <c r="G163" s="516"/>
    </row>
    <row r="164" spans="1:7" s="417" customFormat="1" x14ac:dyDescent="0.25">
      <c r="A164" s="525"/>
      <c r="B164" s="525"/>
      <c r="C164" s="102" t="s">
        <v>1008</v>
      </c>
      <c r="D164" s="58"/>
      <c r="E164" s="680"/>
      <c r="F164" s="533"/>
      <c r="G164" s="515"/>
    </row>
    <row r="165" spans="1:7" x14ac:dyDescent="0.25">
      <c r="A165" s="524"/>
      <c r="B165" s="524"/>
      <c r="C165" s="55"/>
      <c r="D165" s="58"/>
      <c r="E165" s="680"/>
      <c r="F165" s="533"/>
      <c r="G165" s="515"/>
    </row>
    <row r="166" spans="1:7" ht="38.25" x14ac:dyDescent="0.25">
      <c r="A166" s="524"/>
      <c r="B166" s="524"/>
      <c r="C166" s="57" t="s">
        <v>568</v>
      </c>
      <c r="D166" s="58"/>
      <c r="E166" s="680"/>
      <c r="F166" s="533"/>
      <c r="G166" s="515"/>
    </row>
    <row r="167" spans="1:7" x14ac:dyDescent="0.25">
      <c r="A167" s="522"/>
      <c r="B167" s="522"/>
      <c r="C167" s="39"/>
      <c r="D167" s="52"/>
      <c r="E167" s="668"/>
      <c r="F167" s="534"/>
      <c r="G167" s="514"/>
    </row>
    <row r="168" spans="1:7" x14ac:dyDescent="0.25">
      <c r="A168" s="523" t="str">
        <f>A3</f>
        <v>9.</v>
      </c>
      <c r="B168" s="523">
        <f>B160+1</f>
        <v>38</v>
      </c>
      <c r="C168" s="59" t="s">
        <v>117</v>
      </c>
      <c r="D168" s="43"/>
      <c r="E168" s="42"/>
      <c r="F168" s="534"/>
      <c r="G168" s="514"/>
    </row>
    <row r="169" spans="1:7" ht="76.5" x14ac:dyDescent="0.25">
      <c r="A169" s="523"/>
      <c r="B169" s="523"/>
      <c r="C169" s="57" t="s">
        <v>960</v>
      </c>
      <c r="D169" s="52"/>
      <c r="E169" s="668"/>
      <c r="F169" s="534"/>
      <c r="G169" s="514"/>
    </row>
    <row r="170" spans="1:7" ht="15.75" customHeight="1" x14ac:dyDescent="0.25">
      <c r="A170" s="523"/>
      <c r="B170" s="523"/>
      <c r="C170" s="57"/>
      <c r="D170" s="52" t="s">
        <v>32</v>
      </c>
      <c r="E170" s="668">
        <v>500</v>
      </c>
      <c r="F170" s="28"/>
      <c r="G170" s="516">
        <f>F170*E170</f>
        <v>0</v>
      </c>
    </row>
    <row r="171" spans="1:7" x14ac:dyDescent="0.25">
      <c r="A171" s="524"/>
      <c r="B171" s="524"/>
      <c r="C171" s="57"/>
      <c r="D171" s="58"/>
      <c r="E171" s="680"/>
      <c r="F171" s="533"/>
      <c r="G171" s="515"/>
    </row>
    <row r="172" spans="1:7" x14ac:dyDescent="0.25">
      <c r="A172" s="523" t="str">
        <f>A3</f>
        <v>9.</v>
      </c>
      <c r="B172" s="523">
        <f>B168+1</f>
        <v>39</v>
      </c>
      <c r="C172" s="59" t="s">
        <v>962</v>
      </c>
      <c r="D172" s="52"/>
      <c r="E172" s="668"/>
      <c r="F172" s="534"/>
      <c r="G172" s="514"/>
    </row>
    <row r="173" spans="1:7" ht="38.25" x14ac:dyDescent="0.25">
      <c r="A173" s="523"/>
      <c r="B173" s="523"/>
      <c r="C173" s="57" t="s">
        <v>1012</v>
      </c>
      <c r="D173" s="52"/>
      <c r="E173" s="668"/>
      <c r="F173" s="534"/>
      <c r="G173" s="514"/>
    </row>
    <row r="174" spans="1:7" x14ac:dyDescent="0.25">
      <c r="A174" s="523"/>
      <c r="B174" s="523"/>
      <c r="C174" s="57"/>
      <c r="D174" s="52" t="s">
        <v>32</v>
      </c>
      <c r="E174" s="668">
        <v>200</v>
      </c>
      <c r="F174" s="28"/>
      <c r="G174" s="516">
        <f>F174*E174</f>
        <v>0</v>
      </c>
    </row>
    <row r="175" spans="1:7" x14ac:dyDescent="0.25">
      <c r="A175" s="523">
        <f>3</f>
        <v>3</v>
      </c>
      <c r="B175" s="523">
        <f>B172+1</f>
        <v>40</v>
      </c>
      <c r="C175" s="59" t="s">
        <v>84</v>
      </c>
      <c r="D175" s="101"/>
      <c r="E175" s="42"/>
      <c r="F175" s="385"/>
      <c r="G175" s="41"/>
    </row>
    <row r="176" spans="1:7" ht="28.5" customHeight="1" x14ac:dyDescent="0.25">
      <c r="A176" s="523"/>
      <c r="B176" s="523"/>
      <c r="C176" s="57" t="s">
        <v>569</v>
      </c>
      <c r="D176" s="100"/>
      <c r="E176" s="668"/>
      <c r="F176" s="534"/>
      <c r="G176" s="514"/>
    </row>
    <row r="177" spans="1:7" ht="18" customHeight="1" x14ac:dyDescent="0.25">
      <c r="A177" s="523"/>
      <c r="B177" s="523"/>
      <c r="C177" s="57"/>
      <c r="D177" s="100" t="s">
        <v>32</v>
      </c>
      <c r="E177" s="668">
        <v>200</v>
      </c>
      <c r="F177" s="28"/>
      <c r="G177" s="516">
        <f>F177*E177</f>
        <v>0</v>
      </c>
    </row>
    <row r="178" spans="1:7" x14ac:dyDescent="0.25">
      <c r="A178" s="523" t="str">
        <f>A3</f>
        <v>9.</v>
      </c>
      <c r="B178" s="523">
        <f>B172+1</f>
        <v>40</v>
      </c>
      <c r="C178" s="59" t="s">
        <v>458</v>
      </c>
      <c r="D178" s="52"/>
      <c r="E178" s="668"/>
      <c r="F178" s="534"/>
      <c r="G178" s="514"/>
    </row>
    <row r="179" spans="1:7" ht="76.5" x14ac:dyDescent="0.25">
      <c r="A179" s="523"/>
      <c r="B179" s="523"/>
      <c r="C179" s="39" t="s">
        <v>723</v>
      </c>
      <c r="D179" s="58"/>
      <c r="E179" s="668"/>
      <c r="F179" s="533"/>
      <c r="G179" s="515"/>
    </row>
    <row r="180" spans="1:7" x14ac:dyDescent="0.25">
      <c r="A180" s="523"/>
      <c r="B180" s="523"/>
      <c r="C180" s="57"/>
      <c r="D180" s="100" t="s">
        <v>32</v>
      </c>
      <c r="E180" s="668">
        <v>200</v>
      </c>
      <c r="F180" s="28"/>
      <c r="G180" s="516">
        <f>F180*E180</f>
        <v>0</v>
      </c>
    </row>
    <row r="181" spans="1:7" x14ac:dyDescent="0.25">
      <c r="A181" s="523" t="str">
        <f>A3</f>
        <v>9.</v>
      </c>
      <c r="B181" s="523">
        <f>B178+1</f>
        <v>41</v>
      </c>
      <c r="C181" s="61" t="s">
        <v>717</v>
      </c>
      <c r="D181" s="43"/>
      <c r="E181" s="42"/>
      <c r="F181" s="534"/>
      <c r="G181" s="514"/>
    </row>
    <row r="182" spans="1:7" ht="55.5" customHeight="1" x14ac:dyDescent="0.25">
      <c r="A182" s="523"/>
      <c r="B182" s="523"/>
      <c r="C182" s="57" t="s">
        <v>1013</v>
      </c>
      <c r="D182" s="52"/>
      <c r="E182" s="668"/>
      <c r="F182" s="534"/>
      <c r="G182" s="514"/>
    </row>
    <row r="183" spans="1:7" x14ac:dyDescent="0.25">
      <c r="A183" s="523"/>
      <c r="B183" s="523"/>
      <c r="C183" s="57"/>
      <c r="D183" s="52" t="s">
        <v>32</v>
      </c>
      <c r="E183" s="668">
        <v>200</v>
      </c>
      <c r="F183" s="28"/>
      <c r="G183" s="516">
        <f>F183*E183</f>
        <v>0</v>
      </c>
    </row>
    <row r="184" spans="1:7" x14ac:dyDescent="0.25">
      <c r="A184" s="523" t="str">
        <f>A3</f>
        <v>9.</v>
      </c>
      <c r="B184" s="523">
        <f>B181+1</f>
        <v>42</v>
      </c>
      <c r="C184" s="59" t="s">
        <v>720</v>
      </c>
      <c r="D184" s="52"/>
      <c r="E184" s="668"/>
      <c r="F184" s="534"/>
      <c r="G184" s="514"/>
    </row>
    <row r="185" spans="1:7" ht="165.75" x14ac:dyDescent="0.25">
      <c r="A185" s="523"/>
      <c r="B185" s="523"/>
      <c r="C185" s="57" t="s">
        <v>963</v>
      </c>
      <c r="D185" s="52"/>
      <c r="E185" s="668"/>
      <c r="F185" s="534"/>
      <c r="G185" s="514"/>
    </row>
    <row r="186" spans="1:7" x14ac:dyDescent="0.25">
      <c r="A186" s="523"/>
      <c r="B186" s="523"/>
      <c r="C186" s="57"/>
      <c r="D186" s="100" t="s">
        <v>32</v>
      </c>
      <c r="E186" s="668">
        <v>200</v>
      </c>
      <c r="F186" s="28"/>
      <c r="G186" s="516">
        <f>F186*E186</f>
        <v>0</v>
      </c>
    </row>
    <row r="187" spans="1:7" x14ac:dyDescent="0.25">
      <c r="A187" s="523" t="str">
        <f>A3</f>
        <v>9.</v>
      </c>
      <c r="B187" s="523">
        <f>B184+1</f>
        <v>43</v>
      </c>
      <c r="C187" s="61" t="s">
        <v>1017</v>
      </c>
      <c r="D187" s="100"/>
      <c r="E187" s="668"/>
      <c r="F187" s="28"/>
      <c r="G187" s="516"/>
    </row>
    <row r="188" spans="1:7" ht="63.75" x14ac:dyDescent="0.25">
      <c r="A188" s="523"/>
      <c r="B188" s="523"/>
      <c r="C188" s="57" t="s">
        <v>969</v>
      </c>
      <c r="D188" s="100"/>
      <c r="E188" s="668"/>
      <c r="F188" s="28"/>
      <c r="G188" s="516"/>
    </row>
    <row r="189" spans="1:7" x14ac:dyDescent="0.25">
      <c r="A189" s="523"/>
      <c r="B189" s="523"/>
      <c r="C189" s="57"/>
      <c r="D189" s="100" t="s">
        <v>998</v>
      </c>
      <c r="E189" s="668">
        <v>90</v>
      </c>
      <c r="F189" s="28"/>
      <c r="G189" s="516">
        <f>F189*E189</f>
        <v>0</v>
      </c>
    </row>
    <row r="190" spans="1:7" x14ac:dyDescent="0.25">
      <c r="A190" s="523" t="str">
        <f>A3</f>
        <v>9.</v>
      </c>
      <c r="B190" s="523">
        <f>B187+1</f>
        <v>44</v>
      </c>
      <c r="C190" s="61" t="s">
        <v>1018</v>
      </c>
      <c r="D190" s="52"/>
      <c r="E190" s="668"/>
      <c r="F190" s="277"/>
      <c r="G190" s="516"/>
    </row>
    <row r="191" spans="1:7" ht="63.75" x14ac:dyDescent="0.25">
      <c r="A191" s="523"/>
      <c r="B191" s="523"/>
      <c r="C191" s="57" t="s">
        <v>970</v>
      </c>
      <c r="D191" s="58"/>
      <c r="E191" s="668"/>
      <c r="F191" s="28"/>
      <c r="G191" s="516"/>
    </row>
    <row r="192" spans="1:7" x14ac:dyDescent="0.25">
      <c r="A192" s="523"/>
      <c r="B192" s="523"/>
      <c r="C192" s="57"/>
      <c r="D192" s="58" t="s">
        <v>998</v>
      </c>
      <c r="E192" s="668">
        <v>90</v>
      </c>
      <c r="F192" s="28"/>
      <c r="G192" s="516">
        <f>F192*E192</f>
        <v>0</v>
      </c>
    </row>
    <row r="193" spans="1:7" x14ac:dyDescent="0.25">
      <c r="A193" s="523" t="str">
        <f>A12</f>
        <v>9.</v>
      </c>
      <c r="B193" s="523">
        <f>B190+1</f>
        <v>45</v>
      </c>
      <c r="C193" s="61" t="s">
        <v>1019</v>
      </c>
      <c r="D193" s="100"/>
      <c r="E193" s="668"/>
      <c r="F193" s="28"/>
      <c r="G193" s="516"/>
    </row>
    <row r="194" spans="1:7" ht="51" x14ac:dyDescent="0.25">
      <c r="A194" s="523"/>
      <c r="B194" s="523"/>
      <c r="C194" s="57" t="s">
        <v>971</v>
      </c>
      <c r="D194" s="52"/>
      <c r="E194" s="668"/>
      <c r="F194" s="277"/>
      <c r="G194" s="516"/>
    </row>
    <row r="195" spans="1:7" x14ac:dyDescent="0.25">
      <c r="A195" s="523"/>
      <c r="B195" s="523"/>
      <c r="C195" s="57"/>
      <c r="D195" s="58" t="s">
        <v>40</v>
      </c>
      <c r="E195" s="668">
        <v>10</v>
      </c>
      <c r="F195" s="28"/>
      <c r="G195" s="516">
        <f>F195*E195</f>
        <v>0</v>
      </c>
    </row>
    <row r="196" spans="1:7" x14ac:dyDescent="0.25">
      <c r="A196" s="523" t="str">
        <f>A3</f>
        <v>9.</v>
      </c>
      <c r="B196" s="523">
        <f>B193+1</f>
        <v>46</v>
      </c>
      <c r="C196" s="61" t="s">
        <v>977</v>
      </c>
      <c r="D196" s="58"/>
      <c r="E196" s="668"/>
      <c r="F196" s="28"/>
      <c r="G196" s="516"/>
    </row>
    <row r="197" spans="1:7" ht="51" x14ac:dyDescent="0.25">
      <c r="A197" s="523"/>
      <c r="B197" s="523"/>
      <c r="C197" s="57" t="s">
        <v>1016</v>
      </c>
      <c r="D197" s="100"/>
      <c r="E197" s="668"/>
      <c r="F197" s="28"/>
      <c r="G197" s="516"/>
    </row>
    <row r="198" spans="1:7" x14ac:dyDescent="0.25">
      <c r="A198" s="523"/>
      <c r="B198" s="523"/>
      <c r="C198" s="57"/>
      <c r="D198" s="100" t="s">
        <v>40</v>
      </c>
      <c r="E198" s="668">
        <v>10</v>
      </c>
      <c r="F198" s="28"/>
      <c r="G198" s="516">
        <f>F198*E198</f>
        <v>0</v>
      </c>
    </row>
    <row r="199" spans="1:7" s="541" customFormat="1" x14ac:dyDescent="0.25">
      <c r="A199" s="523" t="str">
        <f>A3</f>
        <v>9.</v>
      </c>
      <c r="B199" s="523">
        <f>B184+1</f>
        <v>43</v>
      </c>
      <c r="C199" s="61" t="s">
        <v>717</v>
      </c>
      <c r="D199" s="542"/>
      <c r="E199" s="681"/>
      <c r="F199" s="543"/>
      <c r="G199" s="544"/>
    </row>
    <row r="200" spans="1:7" ht="78.75" customHeight="1" x14ac:dyDescent="0.25">
      <c r="A200" s="523"/>
      <c r="B200" s="523"/>
      <c r="C200" s="57" t="s">
        <v>724</v>
      </c>
      <c r="D200" s="100"/>
      <c r="E200" s="668"/>
      <c r="F200" s="534"/>
      <c r="G200" s="514"/>
    </row>
    <row r="201" spans="1:7" x14ac:dyDescent="0.25">
      <c r="A201" s="523"/>
      <c r="B201" s="523"/>
      <c r="C201" s="57"/>
      <c r="D201" s="100" t="s">
        <v>32</v>
      </c>
      <c r="E201" s="668">
        <v>200</v>
      </c>
      <c r="F201" s="28"/>
      <c r="G201" s="516">
        <f>F201*E201</f>
        <v>0</v>
      </c>
    </row>
    <row r="202" spans="1:7" s="541" customFormat="1" x14ac:dyDescent="0.25">
      <c r="A202" s="523" t="str">
        <f>A3</f>
        <v>9.</v>
      </c>
      <c r="B202" s="523">
        <f>B199+1</f>
        <v>44</v>
      </c>
      <c r="C202" s="61" t="s">
        <v>1015</v>
      </c>
      <c r="D202" s="539"/>
      <c r="E202" s="682"/>
      <c r="F202" s="540"/>
      <c r="G202" s="690"/>
    </row>
    <row r="203" spans="1:7" ht="25.5" x14ac:dyDescent="0.25">
      <c r="A203" s="523"/>
      <c r="B203" s="523"/>
      <c r="C203" s="57" t="s">
        <v>1014</v>
      </c>
      <c r="D203" s="100"/>
      <c r="E203" s="668"/>
      <c r="F203" s="28"/>
      <c r="G203" s="516"/>
    </row>
    <row r="204" spans="1:7" x14ac:dyDescent="0.25">
      <c r="A204" s="523"/>
      <c r="B204" s="523"/>
      <c r="C204" s="57"/>
      <c r="D204" s="52"/>
      <c r="E204" s="668"/>
      <c r="F204" s="28"/>
      <c r="G204" s="516"/>
    </row>
    <row r="205" spans="1:7" x14ac:dyDescent="0.25">
      <c r="A205" s="523"/>
      <c r="B205" s="523"/>
      <c r="C205" s="57"/>
      <c r="D205" s="100" t="s">
        <v>32</v>
      </c>
      <c r="E205" s="668">
        <v>200</v>
      </c>
      <c r="F205" s="28"/>
      <c r="G205" s="516">
        <f>F205*E205</f>
        <v>0</v>
      </c>
    </row>
    <row r="206" spans="1:7" x14ac:dyDescent="0.25">
      <c r="A206" s="523"/>
      <c r="B206" s="523"/>
      <c r="C206" s="57"/>
      <c r="D206" s="52"/>
      <c r="E206" s="668"/>
      <c r="F206" s="28"/>
      <c r="G206" s="516"/>
    </row>
    <row r="207" spans="1:7" x14ac:dyDescent="0.25">
      <c r="A207" s="525"/>
      <c r="B207" s="525"/>
      <c r="C207" s="102" t="s">
        <v>1009</v>
      </c>
      <c r="D207" s="58"/>
      <c r="E207" s="680"/>
      <c r="F207" s="533"/>
      <c r="G207" s="515"/>
    </row>
    <row r="208" spans="1:7" x14ac:dyDescent="0.25">
      <c r="A208" s="524"/>
      <c r="B208" s="524"/>
      <c r="C208" s="55"/>
      <c r="D208" s="58"/>
      <c r="E208" s="680"/>
      <c r="F208" s="533"/>
      <c r="G208" s="515"/>
    </row>
    <row r="209" spans="1:7" ht="38.25" x14ac:dyDescent="0.25">
      <c r="A209" s="524"/>
      <c r="B209" s="524"/>
      <c r="C209" s="57" t="s">
        <v>567</v>
      </c>
      <c r="D209" s="58"/>
      <c r="E209" s="680"/>
      <c r="F209" s="533"/>
      <c r="G209" s="515"/>
    </row>
    <row r="210" spans="1:7" x14ac:dyDescent="0.25">
      <c r="A210" s="524"/>
      <c r="B210" s="524"/>
      <c r="C210" s="57"/>
      <c r="D210" s="58"/>
      <c r="E210" s="680"/>
      <c r="F210" s="533"/>
      <c r="G210" s="515"/>
    </row>
    <row r="211" spans="1:7" x14ac:dyDescent="0.25">
      <c r="A211" s="523" t="str">
        <f>A12</f>
        <v>9.</v>
      </c>
      <c r="B211" s="523">
        <f>B202+1</f>
        <v>45</v>
      </c>
      <c r="C211" s="61" t="s">
        <v>717</v>
      </c>
      <c r="D211" s="43"/>
      <c r="E211" s="42"/>
      <c r="F211" s="534"/>
      <c r="G211" s="514"/>
    </row>
    <row r="212" spans="1:7" ht="53.25" customHeight="1" x14ac:dyDescent="0.25">
      <c r="A212" s="523"/>
      <c r="B212" s="523"/>
      <c r="C212" s="57" t="s">
        <v>725</v>
      </c>
      <c r="D212" s="52"/>
      <c r="E212" s="668"/>
      <c r="F212" s="534"/>
      <c r="G212" s="514"/>
    </row>
    <row r="213" spans="1:7" x14ac:dyDescent="0.25">
      <c r="A213" s="523"/>
      <c r="B213" s="523"/>
      <c r="C213" s="57"/>
      <c r="D213" s="52" t="s">
        <v>32</v>
      </c>
      <c r="E213" s="668">
        <v>45</v>
      </c>
      <c r="F213" s="28"/>
      <c r="G213" s="516">
        <f>F213*E213</f>
        <v>0</v>
      </c>
    </row>
    <row r="214" spans="1:7" x14ac:dyDescent="0.25">
      <c r="A214" s="524"/>
      <c r="B214" s="524"/>
      <c r="C214" s="57"/>
      <c r="D214" s="58"/>
      <c r="E214" s="680"/>
      <c r="F214" s="533"/>
      <c r="G214" s="515"/>
    </row>
    <row r="215" spans="1:7" x14ac:dyDescent="0.25">
      <c r="A215" s="523" t="str">
        <f>A16</f>
        <v>9.</v>
      </c>
      <c r="B215" s="523">
        <f>B211+1</f>
        <v>46</v>
      </c>
      <c r="C215" s="59" t="s">
        <v>720</v>
      </c>
      <c r="D215" s="52"/>
      <c r="E215" s="668"/>
      <c r="F215" s="534"/>
      <c r="G215" s="514"/>
    </row>
    <row r="216" spans="1:7" ht="104.25" customHeight="1" x14ac:dyDescent="0.25">
      <c r="A216" s="523"/>
      <c r="B216" s="523"/>
      <c r="C216" s="57" t="s">
        <v>722</v>
      </c>
      <c r="D216" s="52"/>
      <c r="E216" s="668"/>
      <c r="F216" s="534"/>
      <c r="G216" s="514"/>
    </row>
    <row r="217" spans="1:7" x14ac:dyDescent="0.25">
      <c r="A217" s="523"/>
      <c r="B217" s="523"/>
      <c r="C217" s="57"/>
      <c r="D217" s="100" t="s">
        <v>32</v>
      </c>
      <c r="E217" s="668">
        <v>45</v>
      </c>
      <c r="F217" s="28"/>
      <c r="G217" s="516">
        <f>F217*E217</f>
        <v>0</v>
      </c>
    </row>
    <row r="218" spans="1:7" x14ac:dyDescent="0.25">
      <c r="A218" s="523"/>
      <c r="B218" s="523"/>
      <c r="C218" s="57"/>
      <c r="D218" s="52" t="s">
        <v>41</v>
      </c>
      <c r="E218" s="668">
        <v>15</v>
      </c>
      <c r="F218" s="28"/>
      <c r="G218" s="516">
        <f>F218*E218</f>
        <v>0</v>
      </c>
    </row>
    <row r="219" spans="1:7" x14ac:dyDescent="0.25">
      <c r="A219" s="523" t="str">
        <f>A20</f>
        <v>9.</v>
      </c>
      <c r="B219" s="523">
        <f>B215+1</f>
        <v>47</v>
      </c>
      <c r="C219" s="61" t="s">
        <v>717</v>
      </c>
      <c r="D219" s="278"/>
      <c r="E219" s="42"/>
      <c r="F219" s="534"/>
      <c r="G219" s="514"/>
    </row>
    <row r="220" spans="1:7" ht="56.25" customHeight="1" x14ac:dyDescent="0.25">
      <c r="A220" s="523"/>
      <c r="B220" s="523"/>
      <c r="C220" s="57" t="s">
        <v>726</v>
      </c>
      <c r="D220" s="100"/>
      <c r="E220" s="668"/>
      <c r="F220" s="534"/>
      <c r="G220" s="514"/>
    </row>
    <row r="221" spans="1:7" x14ac:dyDescent="0.25">
      <c r="A221" s="523"/>
      <c r="B221" s="523"/>
      <c r="C221" s="57"/>
      <c r="D221" s="100" t="s">
        <v>32</v>
      </c>
      <c r="E221" s="668">
        <v>45</v>
      </c>
      <c r="F221" s="28"/>
      <c r="G221" s="516">
        <f>F221*E221</f>
        <v>0</v>
      </c>
    </row>
    <row r="222" spans="1:7" x14ac:dyDescent="0.25">
      <c r="A222" s="523"/>
      <c r="B222" s="523"/>
      <c r="C222" s="57"/>
      <c r="D222" s="100"/>
      <c r="E222" s="668"/>
      <c r="F222" s="28"/>
      <c r="G222" s="516"/>
    </row>
    <row r="223" spans="1:7" x14ac:dyDescent="0.25">
      <c r="A223" s="523" t="str">
        <f>A3</f>
        <v>9.</v>
      </c>
      <c r="B223" s="523">
        <f>B219+1</f>
        <v>48</v>
      </c>
      <c r="C223" s="59" t="s">
        <v>570</v>
      </c>
      <c r="D223" s="101"/>
      <c r="E223" s="42"/>
      <c r="F223" s="385"/>
      <c r="G223" s="41"/>
    </row>
    <row r="224" spans="1:7" ht="78" customHeight="1" x14ac:dyDescent="0.25">
      <c r="A224" s="531"/>
      <c r="B224" s="531"/>
      <c r="C224" s="39" t="s">
        <v>571</v>
      </c>
      <c r="D224" s="100"/>
      <c r="E224" s="668"/>
      <c r="F224" s="534"/>
      <c r="G224" s="514"/>
    </row>
    <row r="225" spans="1:7" x14ac:dyDescent="0.25">
      <c r="A225" s="523"/>
      <c r="B225" s="523"/>
      <c r="C225" s="57"/>
      <c r="D225" s="100" t="s">
        <v>32</v>
      </c>
      <c r="E225" s="668">
        <v>45</v>
      </c>
      <c r="F225" s="28"/>
      <c r="G225" s="516">
        <f>F225*E225</f>
        <v>0</v>
      </c>
    </row>
    <row r="226" spans="1:7" x14ac:dyDescent="0.25">
      <c r="A226" s="523"/>
      <c r="B226" s="523"/>
      <c r="C226" s="57"/>
      <c r="D226" s="52"/>
      <c r="E226" s="668"/>
      <c r="F226" s="28"/>
      <c r="G226" s="516"/>
    </row>
    <row r="227" spans="1:7" x14ac:dyDescent="0.25">
      <c r="A227" s="519"/>
      <c r="B227" s="519"/>
      <c r="C227" s="9" t="s">
        <v>75</v>
      </c>
      <c r="D227" s="9"/>
      <c r="E227" s="683"/>
      <c r="F227" s="537"/>
      <c r="G227" s="691">
        <f>SUM(G5:G225)</f>
        <v>0</v>
      </c>
    </row>
  </sheetData>
  <mergeCells count="1">
    <mergeCell ref="A1:B1"/>
  </mergeCells>
  <pageMargins left="0.70866141732283472" right="0.70866141732283472" top="0.74803149606299213" bottom="0.74803149606299213" header="0.31496062992125984" footer="0.31496062992125984"/>
  <pageSetup paperSize="9" scale="62" fitToWidth="0" fitToHeight="0" orientation="portrait" r:id="rId1"/>
  <headerFooter>
    <oddHeader xml:space="preserve">&amp;R&amp;"Arial Narrow,Regular"&amp;8HOTEL ROŽANIĆ, MOTOVUN
</oddHeader>
    <oddFooter>&amp;C&amp;"Arial,Regular"&amp;9Rijeka, kolovoz 2016.</oddFooter>
  </headerFooter>
  <rowBreaks count="8" manualBreakCount="8">
    <brk id="18" max="8" man="1"/>
    <brk id="42" max="8" man="1"/>
    <brk id="69" max="8" man="1"/>
    <brk id="92" max="8" man="1"/>
    <brk id="118" max="8" man="1"/>
    <brk id="147" max="8" man="1"/>
    <brk id="163" max="8" man="1"/>
    <brk id="195"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G22"/>
  <sheetViews>
    <sheetView view="pageBreakPreview" zoomScaleNormal="100" zoomScaleSheetLayoutView="100" workbookViewId="0">
      <selection activeCell="J14" sqref="J14:K14"/>
    </sheetView>
  </sheetViews>
  <sheetFormatPr defaultRowHeight="15" x14ac:dyDescent="0.25"/>
  <cols>
    <col min="1" max="1" width="4.140625" style="675" bestFit="1" customWidth="1"/>
    <col min="2" max="2" width="2.5703125" style="722" bestFit="1" customWidth="1"/>
    <col min="3" max="3" width="59.5703125" bestFit="1" customWidth="1"/>
  </cols>
  <sheetData>
    <row r="1" spans="1:7" s="554" customFormat="1" ht="42" customHeight="1" x14ac:dyDescent="0.2">
      <c r="A1" s="737" t="s">
        <v>25</v>
      </c>
      <c r="B1" s="738"/>
      <c r="C1" s="538" t="s">
        <v>26</v>
      </c>
      <c r="D1" s="538" t="s">
        <v>966</v>
      </c>
      <c r="E1" s="677" t="s">
        <v>28</v>
      </c>
      <c r="F1" s="570" t="s">
        <v>29</v>
      </c>
      <c r="G1" s="677" t="s">
        <v>30</v>
      </c>
    </row>
    <row r="2" spans="1:7" x14ac:dyDescent="0.25">
      <c r="E2" s="679"/>
      <c r="F2" s="499"/>
      <c r="G2" s="689"/>
    </row>
    <row r="3" spans="1:7" ht="15.75" x14ac:dyDescent="0.25">
      <c r="A3" s="671" t="s">
        <v>1196</v>
      </c>
      <c r="B3" s="723"/>
      <c r="C3" s="6" t="s">
        <v>1197</v>
      </c>
      <c r="D3" s="6"/>
      <c r="E3" s="678"/>
      <c r="F3" s="532"/>
      <c r="G3" s="688"/>
    </row>
    <row r="4" spans="1:7" s="417" customFormat="1" ht="15.75" x14ac:dyDescent="0.25">
      <c r="A4" s="724"/>
      <c r="B4" s="725"/>
      <c r="C4" s="729"/>
      <c r="D4" s="96"/>
      <c r="E4" s="726"/>
      <c r="F4" s="727"/>
      <c r="G4" s="728"/>
    </row>
    <row r="5" spans="1:7" s="417" customFormat="1" ht="15.75" x14ac:dyDescent="0.25">
      <c r="A5" s="724"/>
      <c r="B5" s="725"/>
      <c r="C5" s="719"/>
      <c r="D5" s="96"/>
      <c r="E5" s="726"/>
      <c r="F5" s="727"/>
      <c r="G5" s="728"/>
    </row>
    <row r="6" spans="1:7" x14ac:dyDescent="0.25">
      <c r="E6" s="679"/>
      <c r="F6" s="499"/>
      <c r="G6" s="689"/>
    </row>
    <row r="7" spans="1:7" ht="51" x14ac:dyDescent="0.25">
      <c r="A7" s="675" t="str">
        <f>A3</f>
        <v>9A</v>
      </c>
      <c r="B7" s="722">
        <v>1</v>
      </c>
      <c r="C7" s="57" t="s">
        <v>1198</v>
      </c>
      <c r="E7" s="679"/>
      <c r="F7" s="499"/>
      <c r="G7" s="689"/>
    </row>
    <row r="8" spans="1:7" x14ac:dyDescent="0.25">
      <c r="C8" s="57"/>
      <c r="E8" s="679"/>
      <c r="F8" s="499"/>
      <c r="G8" s="689"/>
    </row>
    <row r="9" spans="1:7" ht="140.25" x14ac:dyDescent="0.25">
      <c r="A9" s="675" t="str">
        <f>A3</f>
        <v>9A</v>
      </c>
      <c r="B9" s="722">
        <f>B7+1</f>
        <v>2</v>
      </c>
      <c r="C9" s="57" t="s">
        <v>1201</v>
      </c>
      <c r="E9" s="679"/>
      <c r="F9" s="499"/>
      <c r="G9" s="689"/>
    </row>
    <row r="10" spans="1:7" x14ac:dyDescent="0.25">
      <c r="A10" s="16"/>
      <c r="B10" s="721"/>
      <c r="C10" s="186"/>
      <c r="D10" s="16" t="s">
        <v>998</v>
      </c>
      <c r="E10" s="188">
        <v>90</v>
      </c>
      <c r="F10" s="16"/>
      <c r="G10" s="28">
        <f>SUM(E10*F10)</f>
        <v>0</v>
      </c>
    </row>
    <row r="11" spans="1:7" ht="107.25" customHeight="1" x14ac:dyDescent="0.25">
      <c r="A11" s="675" t="str">
        <f>A3</f>
        <v>9A</v>
      </c>
      <c r="B11" s="722">
        <f>B9+1</f>
        <v>3</v>
      </c>
      <c r="C11" s="11" t="s">
        <v>1202</v>
      </c>
      <c r="D11" s="16"/>
      <c r="E11" s="188"/>
      <c r="F11" s="16"/>
      <c r="G11" s="28"/>
    </row>
    <row r="12" spans="1:7" x14ac:dyDescent="0.25">
      <c r="A12" s="16"/>
      <c r="B12" s="721"/>
      <c r="C12" s="186"/>
      <c r="D12" s="16" t="s">
        <v>40</v>
      </c>
      <c r="E12" s="188">
        <v>4</v>
      </c>
      <c r="F12" s="16"/>
      <c r="G12" s="28">
        <f>SUM(E12*F12)</f>
        <v>0</v>
      </c>
    </row>
    <row r="13" spans="1:7" ht="39" x14ac:dyDescent="0.25">
      <c r="A13" s="675" t="str">
        <f>A3</f>
        <v>9A</v>
      </c>
      <c r="B13" s="722">
        <f>B11+1</f>
        <v>4</v>
      </c>
      <c r="C13" s="386" t="s">
        <v>1203</v>
      </c>
      <c r="D13" s="16"/>
      <c r="E13" s="188"/>
      <c r="F13" s="16"/>
      <c r="G13" s="28"/>
    </row>
    <row r="14" spans="1:7" x14ac:dyDescent="0.25">
      <c r="A14" s="16"/>
      <c r="B14" s="721"/>
      <c r="C14" s="186"/>
      <c r="D14" s="16" t="s">
        <v>998</v>
      </c>
      <c r="E14" s="188">
        <v>20</v>
      </c>
      <c r="F14" s="16"/>
      <c r="G14" s="28">
        <f>SUM(E14*F14)</f>
        <v>0</v>
      </c>
    </row>
    <row r="15" spans="1:7" ht="51" x14ac:dyDescent="0.25">
      <c r="A15" s="675" t="str">
        <f>A3</f>
        <v>9A</v>
      </c>
      <c r="B15" s="722">
        <f>B13+1</f>
        <v>5</v>
      </c>
      <c r="C15" s="57" t="s">
        <v>1204</v>
      </c>
      <c r="D15" s="52"/>
      <c r="E15" s="668"/>
      <c r="F15" s="534"/>
      <c r="G15" s="514"/>
    </row>
    <row r="16" spans="1:7" x14ac:dyDescent="0.25">
      <c r="A16" s="523"/>
      <c r="B16" s="523"/>
      <c r="C16" s="57"/>
      <c r="D16" s="52" t="s">
        <v>41</v>
      </c>
      <c r="E16" s="668">
        <v>250</v>
      </c>
      <c r="F16" s="28"/>
      <c r="G16" s="516">
        <f>F16*E16</f>
        <v>0</v>
      </c>
    </row>
    <row r="17" spans="1:7" ht="63.75" x14ac:dyDescent="0.25">
      <c r="A17" s="675" t="str">
        <f>A3</f>
        <v>9A</v>
      </c>
      <c r="B17" s="722">
        <f>B15+1</f>
        <v>6</v>
      </c>
      <c r="C17" s="57" t="s">
        <v>1205</v>
      </c>
      <c r="D17" s="52"/>
      <c r="E17" s="668"/>
      <c r="F17" s="534"/>
      <c r="G17" s="514"/>
    </row>
    <row r="18" spans="1:7" x14ac:dyDescent="0.25">
      <c r="A18" s="523"/>
      <c r="B18" s="523"/>
      <c r="C18" s="57"/>
      <c r="D18" s="52" t="s">
        <v>41</v>
      </c>
      <c r="E18" s="668">
        <v>90</v>
      </c>
      <c r="F18" s="28"/>
      <c r="G18" s="516">
        <f>F18*E18</f>
        <v>0</v>
      </c>
    </row>
    <row r="19" spans="1:7" x14ac:dyDescent="0.25">
      <c r="A19" s="523"/>
      <c r="B19" s="523"/>
    </row>
    <row r="20" spans="1:7" x14ac:dyDescent="0.25">
      <c r="A20" s="673" t="str">
        <f>A3</f>
        <v>9A</v>
      </c>
      <c r="B20" s="674"/>
      <c r="C20" s="183" t="s">
        <v>1199</v>
      </c>
      <c r="D20" s="183"/>
      <c r="E20" s="490"/>
      <c r="F20" s="183"/>
      <c r="G20" s="184">
        <f>SUM(G9:G18)</f>
        <v>0</v>
      </c>
    </row>
    <row r="21" spans="1:7" x14ac:dyDescent="0.25">
      <c r="A21" s="16"/>
      <c r="B21" s="15"/>
      <c r="C21" s="55"/>
      <c r="D21" s="58"/>
      <c r="E21" s="680"/>
      <c r="F21" s="533"/>
      <c r="G21" s="515"/>
    </row>
    <row r="22" spans="1:7" x14ac:dyDescent="0.25">
      <c r="A22" s="502"/>
      <c r="B22" s="66"/>
      <c r="C22" s="61"/>
      <c r="D22" s="43"/>
      <c r="E22" s="42"/>
      <c r="F22" s="534"/>
      <c r="G22" s="514"/>
    </row>
  </sheetData>
  <mergeCells count="1">
    <mergeCell ref="A1:B1"/>
  </mergeCells>
  <pageMargins left="0.7" right="0.7" top="0.75" bottom="0.75" header="0.3" footer="0.3"/>
  <pageSetup paperSize="9" scale="8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121"/>
  <sheetViews>
    <sheetView view="pageBreakPreview" topLeftCell="A4" zoomScale="85" zoomScaleNormal="100" zoomScaleSheetLayoutView="85" workbookViewId="0">
      <selection activeCell="B11" sqref="B11"/>
    </sheetView>
  </sheetViews>
  <sheetFormatPr defaultColWidth="9" defaultRowHeight="12.75" x14ac:dyDescent="0.2"/>
  <cols>
    <col min="1" max="1" width="7" style="219" customWidth="1"/>
    <col min="2" max="2" width="45.140625" style="117" customWidth="1"/>
    <col min="3" max="3" width="7.42578125" style="321" customWidth="1"/>
    <col min="4" max="4" width="10.28515625" style="322" customWidth="1"/>
    <col min="5" max="5" width="11.7109375" style="384" customWidth="1"/>
    <col min="6" max="6" width="15.140625" style="117" customWidth="1"/>
    <col min="7" max="256" width="9" style="117"/>
    <col min="257" max="257" width="7" style="117" customWidth="1"/>
    <col min="258" max="258" width="45.140625" style="117" customWidth="1"/>
    <col min="259" max="260" width="9" style="117"/>
    <col min="261" max="261" width="10.140625" style="117" bestFit="1" customWidth="1"/>
    <col min="262" max="262" width="15" style="117" bestFit="1" customWidth="1"/>
    <col min="263" max="512" width="9" style="117"/>
    <col min="513" max="513" width="7" style="117" customWidth="1"/>
    <col min="514" max="514" width="45.140625" style="117" customWidth="1"/>
    <col min="515" max="516" width="9" style="117"/>
    <col min="517" max="517" width="10.140625" style="117" bestFit="1" customWidth="1"/>
    <col min="518" max="518" width="15" style="117" bestFit="1" customWidth="1"/>
    <col min="519" max="768" width="9" style="117"/>
    <col min="769" max="769" width="7" style="117" customWidth="1"/>
    <col min="770" max="770" width="45.140625" style="117" customWidth="1"/>
    <col min="771" max="772" width="9" style="117"/>
    <col min="773" max="773" width="10.140625" style="117" bestFit="1" customWidth="1"/>
    <col min="774" max="774" width="15" style="117" bestFit="1" customWidth="1"/>
    <col min="775" max="1024" width="9" style="117"/>
    <col min="1025" max="1025" width="7" style="117" customWidth="1"/>
    <col min="1026" max="1026" width="45.140625" style="117" customWidth="1"/>
    <col min="1027" max="1028" width="9" style="117"/>
    <col min="1029" max="1029" width="10.140625" style="117" bestFit="1" customWidth="1"/>
    <col min="1030" max="1030" width="15" style="117" bestFit="1" customWidth="1"/>
    <col min="1031" max="1280" width="9" style="117"/>
    <col min="1281" max="1281" width="7" style="117" customWidth="1"/>
    <col min="1282" max="1282" width="45.140625" style="117" customWidth="1"/>
    <col min="1283" max="1284" width="9" style="117"/>
    <col min="1285" max="1285" width="10.140625" style="117" bestFit="1" customWidth="1"/>
    <col min="1286" max="1286" width="15" style="117" bestFit="1" customWidth="1"/>
    <col min="1287" max="1536" width="9" style="117"/>
    <col min="1537" max="1537" width="7" style="117" customWidth="1"/>
    <col min="1538" max="1538" width="45.140625" style="117" customWidth="1"/>
    <col min="1539" max="1540" width="9" style="117"/>
    <col min="1541" max="1541" width="10.140625" style="117" bestFit="1" customWidth="1"/>
    <col min="1542" max="1542" width="15" style="117" bestFit="1" customWidth="1"/>
    <col min="1543" max="1792" width="9" style="117"/>
    <col min="1793" max="1793" width="7" style="117" customWidth="1"/>
    <col min="1794" max="1794" width="45.140625" style="117" customWidth="1"/>
    <col min="1795" max="1796" width="9" style="117"/>
    <col min="1797" max="1797" width="10.140625" style="117" bestFit="1" customWidth="1"/>
    <col min="1798" max="1798" width="15" style="117" bestFit="1" customWidth="1"/>
    <col min="1799" max="2048" width="9" style="117"/>
    <col min="2049" max="2049" width="7" style="117" customWidth="1"/>
    <col min="2050" max="2050" width="45.140625" style="117" customWidth="1"/>
    <col min="2051" max="2052" width="9" style="117"/>
    <col min="2053" max="2053" width="10.140625" style="117" bestFit="1" customWidth="1"/>
    <col min="2054" max="2054" width="15" style="117" bestFit="1" customWidth="1"/>
    <col min="2055" max="2304" width="9" style="117"/>
    <col min="2305" max="2305" width="7" style="117" customWidth="1"/>
    <col min="2306" max="2306" width="45.140625" style="117" customWidth="1"/>
    <col min="2307" max="2308" width="9" style="117"/>
    <col min="2309" max="2309" width="10.140625" style="117" bestFit="1" customWidth="1"/>
    <col min="2310" max="2310" width="15" style="117" bestFit="1" customWidth="1"/>
    <col min="2311" max="2560" width="9" style="117"/>
    <col min="2561" max="2561" width="7" style="117" customWidth="1"/>
    <col min="2562" max="2562" width="45.140625" style="117" customWidth="1"/>
    <col min="2563" max="2564" width="9" style="117"/>
    <col min="2565" max="2565" width="10.140625" style="117" bestFit="1" customWidth="1"/>
    <col min="2566" max="2566" width="15" style="117" bestFit="1" customWidth="1"/>
    <col min="2567" max="2816" width="9" style="117"/>
    <col min="2817" max="2817" width="7" style="117" customWidth="1"/>
    <col min="2818" max="2818" width="45.140625" style="117" customWidth="1"/>
    <col min="2819" max="2820" width="9" style="117"/>
    <col min="2821" max="2821" width="10.140625" style="117" bestFit="1" customWidth="1"/>
    <col min="2822" max="2822" width="15" style="117" bestFit="1" customWidth="1"/>
    <col min="2823" max="3072" width="9" style="117"/>
    <col min="3073" max="3073" width="7" style="117" customWidth="1"/>
    <col min="3074" max="3074" width="45.140625" style="117" customWidth="1"/>
    <col min="3075" max="3076" width="9" style="117"/>
    <col min="3077" max="3077" width="10.140625" style="117" bestFit="1" customWidth="1"/>
    <col min="3078" max="3078" width="15" style="117" bestFit="1" customWidth="1"/>
    <col min="3079" max="3328" width="9" style="117"/>
    <col min="3329" max="3329" width="7" style="117" customWidth="1"/>
    <col min="3330" max="3330" width="45.140625" style="117" customWidth="1"/>
    <col min="3331" max="3332" width="9" style="117"/>
    <col min="3333" max="3333" width="10.140625" style="117" bestFit="1" customWidth="1"/>
    <col min="3334" max="3334" width="15" style="117" bestFit="1" customWidth="1"/>
    <col min="3335" max="3584" width="9" style="117"/>
    <col min="3585" max="3585" width="7" style="117" customWidth="1"/>
    <col min="3586" max="3586" width="45.140625" style="117" customWidth="1"/>
    <col min="3587" max="3588" width="9" style="117"/>
    <col min="3589" max="3589" width="10.140625" style="117" bestFit="1" customWidth="1"/>
    <col min="3590" max="3590" width="15" style="117" bestFit="1" customWidth="1"/>
    <col min="3591" max="3840" width="9" style="117"/>
    <col min="3841" max="3841" width="7" style="117" customWidth="1"/>
    <col min="3842" max="3842" width="45.140625" style="117" customWidth="1"/>
    <col min="3843" max="3844" width="9" style="117"/>
    <col min="3845" max="3845" width="10.140625" style="117" bestFit="1" customWidth="1"/>
    <col min="3846" max="3846" width="15" style="117" bestFit="1" customWidth="1"/>
    <col min="3847" max="4096" width="9" style="117"/>
    <col min="4097" max="4097" width="7" style="117" customWidth="1"/>
    <col min="4098" max="4098" width="45.140625" style="117" customWidth="1"/>
    <col min="4099" max="4100" width="9" style="117"/>
    <col min="4101" max="4101" width="10.140625" style="117" bestFit="1" customWidth="1"/>
    <col min="4102" max="4102" width="15" style="117" bestFit="1" customWidth="1"/>
    <col min="4103" max="4352" width="9" style="117"/>
    <col min="4353" max="4353" width="7" style="117" customWidth="1"/>
    <col min="4354" max="4354" width="45.140625" style="117" customWidth="1"/>
    <col min="4355" max="4356" width="9" style="117"/>
    <col min="4357" max="4357" width="10.140625" style="117" bestFit="1" customWidth="1"/>
    <col min="4358" max="4358" width="15" style="117" bestFit="1" customWidth="1"/>
    <col min="4359" max="4608" width="9" style="117"/>
    <col min="4609" max="4609" width="7" style="117" customWidth="1"/>
    <col min="4610" max="4610" width="45.140625" style="117" customWidth="1"/>
    <col min="4611" max="4612" width="9" style="117"/>
    <col min="4613" max="4613" width="10.140625" style="117" bestFit="1" customWidth="1"/>
    <col min="4614" max="4614" width="15" style="117" bestFit="1" customWidth="1"/>
    <col min="4615" max="4864" width="9" style="117"/>
    <col min="4865" max="4865" width="7" style="117" customWidth="1"/>
    <col min="4866" max="4866" width="45.140625" style="117" customWidth="1"/>
    <col min="4867" max="4868" width="9" style="117"/>
    <col min="4869" max="4869" width="10.140625" style="117" bestFit="1" customWidth="1"/>
    <col min="4870" max="4870" width="15" style="117" bestFit="1" customWidth="1"/>
    <col min="4871" max="5120" width="9" style="117"/>
    <col min="5121" max="5121" width="7" style="117" customWidth="1"/>
    <col min="5122" max="5122" width="45.140625" style="117" customWidth="1"/>
    <col min="5123" max="5124" width="9" style="117"/>
    <col min="5125" max="5125" width="10.140625" style="117" bestFit="1" customWidth="1"/>
    <col min="5126" max="5126" width="15" style="117" bestFit="1" customWidth="1"/>
    <col min="5127" max="5376" width="9" style="117"/>
    <col min="5377" max="5377" width="7" style="117" customWidth="1"/>
    <col min="5378" max="5378" width="45.140625" style="117" customWidth="1"/>
    <col min="5379" max="5380" width="9" style="117"/>
    <col min="5381" max="5381" width="10.140625" style="117" bestFit="1" customWidth="1"/>
    <col min="5382" max="5382" width="15" style="117" bestFit="1" customWidth="1"/>
    <col min="5383" max="5632" width="9" style="117"/>
    <col min="5633" max="5633" width="7" style="117" customWidth="1"/>
    <col min="5634" max="5634" width="45.140625" style="117" customWidth="1"/>
    <col min="5635" max="5636" width="9" style="117"/>
    <col min="5637" max="5637" width="10.140625" style="117" bestFit="1" customWidth="1"/>
    <col min="5638" max="5638" width="15" style="117" bestFit="1" customWidth="1"/>
    <col min="5639" max="5888" width="9" style="117"/>
    <col min="5889" max="5889" width="7" style="117" customWidth="1"/>
    <col min="5890" max="5890" width="45.140625" style="117" customWidth="1"/>
    <col min="5891" max="5892" width="9" style="117"/>
    <col min="5893" max="5893" width="10.140625" style="117" bestFit="1" customWidth="1"/>
    <col min="5894" max="5894" width="15" style="117" bestFit="1" customWidth="1"/>
    <col min="5895" max="6144" width="9" style="117"/>
    <col min="6145" max="6145" width="7" style="117" customWidth="1"/>
    <col min="6146" max="6146" width="45.140625" style="117" customWidth="1"/>
    <col min="6147" max="6148" width="9" style="117"/>
    <col min="6149" max="6149" width="10.140625" style="117" bestFit="1" customWidth="1"/>
    <col min="6150" max="6150" width="15" style="117" bestFit="1" customWidth="1"/>
    <col min="6151" max="6400" width="9" style="117"/>
    <col min="6401" max="6401" width="7" style="117" customWidth="1"/>
    <col min="6402" max="6402" width="45.140625" style="117" customWidth="1"/>
    <col min="6403" max="6404" width="9" style="117"/>
    <col min="6405" max="6405" width="10.140625" style="117" bestFit="1" customWidth="1"/>
    <col min="6406" max="6406" width="15" style="117" bestFit="1" customWidth="1"/>
    <col min="6407" max="6656" width="9" style="117"/>
    <col min="6657" max="6657" width="7" style="117" customWidth="1"/>
    <col min="6658" max="6658" width="45.140625" style="117" customWidth="1"/>
    <col min="6659" max="6660" width="9" style="117"/>
    <col min="6661" max="6661" width="10.140625" style="117" bestFit="1" customWidth="1"/>
    <col min="6662" max="6662" width="15" style="117" bestFit="1" customWidth="1"/>
    <col min="6663" max="6912" width="9" style="117"/>
    <col min="6913" max="6913" width="7" style="117" customWidth="1"/>
    <col min="6914" max="6914" width="45.140625" style="117" customWidth="1"/>
    <col min="6915" max="6916" width="9" style="117"/>
    <col min="6917" max="6917" width="10.140625" style="117" bestFit="1" customWidth="1"/>
    <col min="6918" max="6918" width="15" style="117" bestFit="1" customWidth="1"/>
    <col min="6919" max="7168" width="9" style="117"/>
    <col min="7169" max="7169" width="7" style="117" customWidth="1"/>
    <col min="7170" max="7170" width="45.140625" style="117" customWidth="1"/>
    <col min="7171" max="7172" width="9" style="117"/>
    <col min="7173" max="7173" width="10.140625" style="117" bestFit="1" customWidth="1"/>
    <col min="7174" max="7174" width="15" style="117" bestFit="1" customWidth="1"/>
    <col min="7175" max="7424" width="9" style="117"/>
    <col min="7425" max="7425" width="7" style="117" customWidth="1"/>
    <col min="7426" max="7426" width="45.140625" style="117" customWidth="1"/>
    <col min="7427" max="7428" width="9" style="117"/>
    <col min="7429" max="7429" width="10.140625" style="117" bestFit="1" customWidth="1"/>
    <col min="7430" max="7430" width="15" style="117" bestFit="1" customWidth="1"/>
    <col min="7431" max="7680" width="9" style="117"/>
    <col min="7681" max="7681" width="7" style="117" customWidth="1"/>
    <col min="7682" max="7682" width="45.140625" style="117" customWidth="1"/>
    <col min="7683" max="7684" width="9" style="117"/>
    <col min="7685" max="7685" width="10.140625" style="117" bestFit="1" customWidth="1"/>
    <col min="7686" max="7686" width="15" style="117" bestFit="1" customWidth="1"/>
    <col min="7687" max="7936" width="9" style="117"/>
    <col min="7937" max="7937" width="7" style="117" customWidth="1"/>
    <col min="7938" max="7938" width="45.140625" style="117" customWidth="1"/>
    <col min="7939" max="7940" width="9" style="117"/>
    <col min="7941" max="7941" width="10.140625" style="117" bestFit="1" customWidth="1"/>
    <col min="7942" max="7942" width="15" style="117" bestFit="1" customWidth="1"/>
    <col min="7943" max="8192" width="9" style="117"/>
    <col min="8193" max="8193" width="7" style="117" customWidth="1"/>
    <col min="8194" max="8194" width="45.140625" style="117" customWidth="1"/>
    <col min="8195" max="8196" width="9" style="117"/>
    <col min="8197" max="8197" width="10.140625" style="117" bestFit="1" customWidth="1"/>
    <col min="8198" max="8198" width="15" style="117" bestFit="1" customWidth="1"/>
    <col min="8199" max="8448" width="9" style="117"/>
    <col min="8449" max="8449" width="7" style="117" customWidth="1"/>
    <col min="8450" max="8450" width="45.140625" style="117" customWidth="1"/>
    <col min="8451" max="8452" width="9" style="117"/>
    <col min="8453" max="8453" width="10.140625" style="117" bestFit="1" customWidth="1"/>
    <col min="8454" max="8454" width="15" style="117" bestFit="1" customWidth="1"/>
    <col min="8455" max="8704" width="9" style="117"/>
    <col min="8705" max="8705" width="7" style="117" customWidth="1"/>
    <col min="8706" max="8706" width="45.140625" style="117" customWidth="1"/>
    <col min="8707" max="8708" width="9" style="117"/>
    <col min="8709" max="8709" width="10.140625" style="117" bestFit="1" customWidth="1"/>
    <col min="8710" max="8710" width="15" style="117" bestFit="1" customWidth="1"/>
    <col min="8711" max="8960" width="9" style="117"/>
    <col min="8961" max="8961" width="7" style="117" customWidth="1"/>
    <col min="8962" max="8962" width="45.140625" style="117" customWidth="1"/>
    <col min="8963" max="8964" width="9" style="117"/>
    <col min="8965" max="8965" width="10.140625" style="117" bestFit="1" customWidth="1"/>
    <col min="8966" max="8966" width="15" style="117" bestFit="1" customWidth="1"/>
    <col min="8967" max="9216" width="9" style="117"/>
    <col min="9217" max="9217" width="7" style="117" customWidth="1"/>
    <col min="9218" max="9218" width="45.140625" style="117" customWidth="1"/>
    <col min="9219" max="9220" width="9" style="117"/>
    <col min="9221" max="9221" width="10.140625" style="117" bestFit="1" customWidth="1"/>
    <col min="9222" max="9222" width="15" style="117" bestFit="1" customWidth="1"/>
    <col min="9223" max="9472" width="9" style="117"/>
    <col min="9473" max="9473" width="7" style="117" customWidth="1"/>
    <col min="9474" max="9474" width="45.140625" style="117" customWidth="1"/>
    <col min="9475" max="9476" width="9" style="117"/>
    <col min="9477" max="9477" width="10.140625" style="117" bestFit="1" customWidth="1"/>
    <col min="9478" max="9478" width="15" style="117" bestFit="1" customWidth="1"/>
    <col min="9479" max="9728" width="9" style="117"/>
    <col min="9729" max="9729" width="7" style="117" customWidth="1"/>
    <col min="9730" max="9730" width="45.140625" style="117" customWidth="1"/>
    <col min="9731" max="9732" width="9" style="117"/>
    <col min="9733" max="9733" width="10.140625" style="117" bestFit="1" customWidth="1"/>
    <col min="9734" max="9734" width="15" style="117" bestFit="1" customWidth="1"/>
    <col min="9735" max="9984" width="9" style="117"/>
    <col min="9985" max="9985" width="7" style="117" customWidth="1"/>
    <col min="9986" max="9986" width="45.140625" style="117" customWidth="1"/>
    <col min="9987" max="9988" width="9" style="117"/>
    <col min="9989" max="9989" width="10.140625" style="117" bestFit="1" customWidth="1"/>
    <col min="9990" max="9990" width="15" style="117" bestFit="1" customWidth="1"/>
    <col min="9991" max="10240" width="9" style="117"/>
    <col min="10241" max="10241" width="7" style="117" customWidth="1"/>
    <col min="10242" max="10242" width="45.140625" style="117" customWidth="1"/>
    <col min="10243" max="10244" width="9" style="117"/>
    <col min="10245" max="10245" width="10.140625" style="117" bestFit="1" customWidth="1"/>
    <col min="10246" max="10246" width="15" style="117" bestFit="1" customWidth="1"/>
    <col min="10247" max="10496" width="9" style="117"/>
    <col min="10497" max="10497" width="7" style="117" customWidth="1"/>
    <col min="10498" max="10498" width="45.140625" style="117" customWidth="1"/>
    <col min="10499" max="10500" width="9" style="117"/>
    <col min="10501" max="10501" width="10.140625" style="117" bestFit="1" customWidth="1"/>
    <col min="10502" max="10502" width="15" style="117" bestFit="1" customWidth="1"/>
    <col min="10503" max="10752" width="9" style="117"/>
    <col min="10753" max="10753" width="7" style="117" customWidth="1"/>
    <col min="10754" max="10754" width="45.140625" style="117" customWidth="1"/>
    <col min="10755" max="10756" width="9" style="117"/>
    <col min="10757" max="10757" width="10.140625" style="117" bestFit="1" customWidth="1"/>
    <col min="10758" max="10758" width="15" style="117" bestFit="1" customWidth="1"/>
    <col min="10759" max="11008" width="9" style="117"/>
    <col min="11009" max="11009" width="7" style="117" customWidth="1"/>
    <col min="11010" max="11010" width="45.140625" style="117" customWidth="1"/>
    <col min="11011" max="11012" width="9" style="117"/>
    <col min="11013" max="11013" width="10.140625" style="117" bestFit="1" customWidth="1"/>
    <col min="11014" max="11014" width="15" style="117" bestFit="1" customWidth="1"/>
    <col min="11015" max="11264" width="9" style="117"/>
    <col min="11265" max="11265" width="7" style="117" customWidth="1"/>
    <col min="11266" max="11266" width="45.140625" style="117" customWidth="1"/>
    <col min="11267" max="11268" width="9" style="117"/>
    <col min="11269" max="11269" width="10.140625" style="117" bestFit="1" customWidth="1"/>
    <col min="11270" max="11270" width="15" style="117" bestFit="1" customWidth="1"/>
    <col min="11271" max="11520" width="9" style="117"/>
    <col min="11521" max="11521" width="7" style="117" customWidth="1"/>
    <col min="11522" max="11522" width="45.140625" style="117" customWidth="1"/>
    <col min="11523" max="11524" width="9" style="117"/>
    <col min="11525" max="11525" width="10.140625" style="117" bestFit="1" customWidth="1"/>
    <col min="11526" max="11526" width="15" style="117" bestFit="1" customWidth="1"/>
    <col min="11527" max="11776" width="9" style="117"/>
    <col min="11777" max="11777" width="7" style="117" customWidth="1"/>
    <col min="11778" max="11778" width="45.140625" style="117" customWidth="1"/>
    <col min="11779" max="11780" width="9" style="117"/>
    <col min="11781" max="11781" width="10.140625" style="117" bestFit="1" customWidth="1"/>
    <col min="11782" max="11782" width="15" style="117" bestFit="1" customWidth="1"/>
    <col min="11783" max="12032" width="9" style="117"/>
    <col min="12033" max="12033" width="7" style="117" customWidth="1"/>
    <col min="12034" max="12034" width="45.140625" style="117" customWidth="1"/>
    <col min="12035" max="12036" width="9" style="117"/>
    <col min="12037" max="12037" width="10.140625" style="117" bestFit="1" customWidth="1"/>
    <col min="12038" max="12038" width="15" style="117" bestFit="1" customWidth="1"/>
    <col min="12039" max="12288" width="9" style="117"/>
    <col min="12289" max="12289" width="7" style="117" customWidth="1"/>
    <col min="12290" max="12290" width="45.140625" style="117" customWidth="1"/>
    <col min="12291" max="12292" width="9" style="117"/>
    <col min="12293" max="12293" width="10.140625" style="117" bestFit="1" customWidth="1"/>
    <col min="12294" max="12294" width="15" style="117" bestFit="1" customWidth="1"/>
    <col min="12295" max="12544" width="9" style="117"/>
    <col min="12545" max="12545" width="7" style="117" customWidth="1"/>
    <col min="12546" max="12546" width="45.140625" style="117" customWidth="1"/>
    <col min="12547" max="12548" width="9" style="117"/>
    <col min="12549" max="12549" width="10.140625" style="117" bestFit="1" customWidth="1"/>
    <col min="12550" max="12550" width="15" style="117" bestFit="1" customWidth="1"/>
    <col min="12551" max="12800" width="9" style="117"/>
    <col min="12801" max="12801" width="7" style="117" customWidth="1"/>
    <col min="12802" max="12802" width="45.140625" style="117" customWidth="1"/>
    <col min="12803" max="12804" width="9" style="117"/>
    <col min="12805" max="12805" width="10.140625" style="117" bestFit="1" customWidth="1"/>
    <col min="12806" max="12806" width="15" style="117" bestFit="1" customWidth="1"/>
    <col min="12807" max="13056" width="9" style="117"/>
    <col min="13057" max="13057" width="7" style="117" customWidth="1"/>
    <col min="13058" max="13058" width="45.140625" style="117" customWidth="1"/>
    <col min="13059" max="13060" width="9" style="117"/>
    <col min="13061" max="13061" width="10.140625" style="117" bestFit="1" customWidth="1"/>
    <col min="13062" max="13062" width="15" style="117" bestFit="1" customWidth="1"/>
    <col min="13063" max="13312" width="9" style="117"/>
    <col min="13313" max="13313" width="7" style="117" customWidth="1"/>
    <col min="13314" max="13314" width="45.140625" style="117" customWidth="1"/>
    <col min="13315" max="13316" width="9" style="117"/>
    <col min="13317" max="13317" width="10.140625" style="117" bestFit="1" customWidth="1"/>
    <col min="13318" max="13318" width="15" style="117" bestFit="1" customWidth="1"/>
    <col min="13319" max="13568" width="9" style="117"/>
    <col min="13569" max="13569" width="7" style="117" customWidth="1"/>
    <col min="13570" max="13570" width="45.140625" style="117" customWidth="1"/>
    <col min="13571" max="13572" width="9" style="117"/>
    <col min="13573" max="13573" width="10.140625" style="117" bestFit="1" customWidth="1"/>
    <col min="13574" max="13574" width="15" style="117" bestFit="1" customWidth="1"/>
    <col min="13575" max="13824" width="9" style="117"/>
    <col min="13825" max="13825" width="7" style="117" customWidth="1"/>
    <col min="13826" max="13826" width="45.140625" style="117" customWidth="1"/>
    <col min="13827" max="13828" width="9" style="117"/>
    <col min="13829" max="13829" width="10.140625" style="117" bestFit="1" customWidth="1"/>
    <col min="13830" max="13830" width="15" style="117" bestFit="1" customWidth="1"/>
    <col min="13831" max="14080" width="9" style="117"/>
    <col min="14081" max="14081" width="7" style="117" customWidth="1"/>
    <col min="14082" max="14082" width="45.140625" style="117" customWidth="1"/>
    <col min="14083" max="14084" width="9" style="117"/>
    <col min="14085" max="14085" width="10.140625" style="117" bestFit="1" customWidth="1"/>
    <col min="14086" max="14086" width="15" style="117" bestFit="1" customWidth="1"/>
    <col min="14087" max="14336" width="9" style="117"/>
    <col min="14337" max="14337" width="7" style="117" customWidth="1"/>
    <col min="14338" max="14338" width="45.140625" style="117" customWidth="1"/>
    <col min="14339" max="14340" width="9" style="117"/>
    <col min="14341" max="14341" width="10.140625" style="117" bestFit="1" customWidth="1"/>
    <col min="14342" max="14342" width="15" style="117" bestFit="1" customWidth="1"/>
    <col min="14343" max="14592" width="9" style="117"/>
    <col min="14593" max="14593" width="7" style="117" customWidth="1"/>
    <col min="14594" max="14594" width="45.140625" style="117" customWidth="1"/>
    <col min="14595" max="14596" width="9" style="117"/>
    <col min="14597" max="14597" width="10.140625" style="117" bestFit="1" customWidth="1"/>
    <col min="14598" max="14598" width="15" style="117" bestFit="1" customWidth="1"/>
    <col min="14599" max="14848" width="9" style="117"/>
    <col min="14849" max="14849" width="7" style="117" customWidth="1"/>
    <col min="14850" max="14850" width="45.140625" style="117" customWidth="1"/>
    <col min="14851" max="14852" width="9" style="117"/>
    <col min="14853" max="14853" width="10.140625" style="117" bestFit="1" customWidth="1"/>
    <col min="14854" max="14854" width="15" style="117" bestFit="1" customWidth="1"/>
    <col min="14855" max="15104" width="9" style="117"/>
    <col min="15105" max="15105" width="7" style="117" customWidth="1"/>
    <col min="15106" max="15106" width="45.140625" style="117" customWidth="1"/>
    <col min="15107" max="15108" width="9" style="117"/>
    <col min="15109" max="15109" width="10.140625" style="117" bestFit="1" customWidth="1"/>
    <col min="15110" max="15110" width="15" style="117" bestFit="1" customWidth="1"/>
    <col min="15111" max="15360" width="9" style="117"/>
    <col min="15361" max="15361" width="7" style="117" customWidth="1"/>
    <col min="15362" max="15362" width="45.140625" style="117" customWidth="1"/>
    <col min="15363" max="15364" width="9" style="117"/>
    <col min="15365" max="15365" width="10.140625" style="117" bestFit="1" customWidth="1"/>
    <col min="15366" max="15366" width="15" style="117" bestFit="1" customWidth="1"/>
    <col min="15367" max="15616" width="9" style="117"/>
    <col min="15617" max="15617" width="7" style="117" customWidth="1"/>
    <col min="15618" max="15618" width="45.140625" style="117" customWidth="1"/>
    <col min="15619" max="15620" width="9" style="117"/>
    <col min="15621" max="15621" width="10.140625" style="117" bestFit="1" customWidth="1"/>
    <col min="15622" max="15622" width="15" style="117" bestFit="1" customWidth="1"/>
    <col min="15623" max="15872" width="9" style="117"/>
    <col min="15873" max="15873" width="7" style="117" customWidth="1"/>
    <col min="15874" max="15874" width="45.140625" style="117" customWidth="1"/>
    <col min="15875" max="15876" width="9" style="117"/>
    <col min="15877" max="15877" width="10.140625" style="117" bestFit="1" customWidth="1"/>
    <col min="15878" max="15878" width="15" style="117" bestFit="1" customWidth="1"/>
    <col min="15879" max="16128" width="9" style="117"/>
    <col min="16129" max="16129" width="7" style="117" customWidth="1"/>
    <col min="16130" max="16130" width="45.140625" style="117" customWidth="1"/>
    <col min="16131" max="16132" width="9" style="117"/>
    <col min="16133" max="16133" width="10.140625" style="117" bestFit="1" customWidth="1"/>
    <col min="16134" max="16134" width="15" style="117" bestFit="1" customWidth="1"/>
    <col min="16135" max="16384" width="9" style="117"/>
  </cols>
  <sheetData>
    <row r="1" spans="1:7" s="566" customFormat="1" ht="22.5" x14ac:dyDescent="0.25">
      <c r="A1" s="563" t="s">
        <v>25</v>
      </c>
      <c r="B1" s="564" t="s">
        <v>26</v>
      </c>
      <c r="C1" s="564" t="s">
        <v>27</v>
      </c>
      <c r="D1" s="565" t="s">
        <v>28</v>
      </c>
      <c r="E1" s="570" t="s">
        <v>29</v>
      </c>
      <c r="F1" s="564" t="s">
        <v>30</v>
      </c>
    </row>
    <row r="3" spans="1:7" ht="15.75" x14ac:dyDescent="0.25">
      <c r="A3" s="323" t="s">
        <v>53</v>
      </c>
      <c r="B3" s="324" t="s">
        <v>636</v>
      </c>
      <c r="C3" s="325"/>
      <c r="D3" s="326"/>
      <c r="E3" s="693"/>
      <c r="F3" s="327"/>
    </row>
    <row r="5" spans="1:7" x14ac:dyDescent="0.2">
      <c r="A5" s="285"/>
      <c r="B5" s="185"/>
      <c r="C5" s="305"/>
      <c r="D5" s="306"/>
      <c r="E5" s="694"/>
      <c r="F5" s="185"/>
    </row>
    <row r="6" spans="1:7" x14ac:dyDescent="0.2">
      <c r="A6" s="328"/>
      <c r="B6" s="120" t="s">
        <v>637</v>
      </c>
      <c r="C6" s="329"/>
      <c r="D6" s="330"/>
      <c r="E6" s="695"/>
      <c r="F6" s="120"/>
    </row>
    <row r="7" spans="1:7" ht="63.75" x14ac:dyDescent="0.2">
      <c r="A7" s="328"/>
      <c r="B7" s="331" t="s">
        <v>638</v>
      </c>
      <c r="C7" s="329"/>
      <c r="D7" s="330"/>
      <c r="E7" s="695"/>
      <c r="F7" s="120"/>
    </row>
    <row r="8" spans="1:7" ht="63.75" customHeight="1" x14ac:dyDescent="0.2">
      <c r="A8" s="332"/>
      <c r="B8" s="331" t="s">
        <v>639</v>
      </c>
      <c r="C8" s="329"/>
      <c r="D8" s="330"/>
      <c r="E8" s="695"/>
      <c r="F8" s="120"/>
    </row>
    <row r="9" spans="1:7" ht="25.5" x14ac:dyDescent="0.2">
      <c r="A9" s="332"/>
      <c r="B9" s="331" t="s">
        <v>640</v>
      </c>
      <c r="C9" s="329"/>
      <c r="D9" s="330"/>
      <c r="E9" s="695"/>
      <c r="F9" s="120"/>
    </row>
    <row r="10" spans="1:7" ht="63.75" x14ac:dyDescent="0.2">
      <c r="A10" s="332"/>
      <c r="B10" s="716" t="s">
        <v>1181</v>
      </c>
      <c r="C10" s="329"/>
      <c r="D10" s="330"/>
      <c r="E10" s="695"/>
      <c r="F10" s="120"/>
    </row>
    <row r="11" spans="1:7" x14ac:dyDescent="0.2">
      <c r="A11" s="328"/>
      <c r="B11" s="333"/>
      <c r="C11" s="334"/>
      <c r="D11" s="333"/>
      <c r="E11" s="335"/>
      <c r="F11" s="335"/>
    </row>
    <row r="12" spans="1:7" ht="129.75" customHeight="1" x14ac:dyDescent="0.2">
      <c r="A12" s="328" t="s">
        <v>464</v>
      </c>
      <c r="B12" s="336" t="s">
        <v>651</v>
      </c>
      <c r="C12" s="337"/>
      <c r="D12" s="338"/>
      <c r="E12" s="335"/>
      <c r="F12" s="335"/>
    </row>
    <row r="13" spans="1:7" ht="92.25" customHeight="1" x14ac:dyDescent="0.2">
      <c r="A13" s="328"/>
      <c r="B13" s="339" t="s">
        <v>641</v>
      </c>
      <c r="C13" s="337"/>
      <c r="D13" s="362"/>
      <c r="E13" s="335"/>
      <c r="F13" s="335"/>
    </row>
    <row r="14" spans="1:7" ht="108" customHeight="1" x14ac:dyDescent="0.2">
      <c r="A14" s="328"/>
      <c r="B14" s="339" t="s">
        <v>650</v>
      </c>
      <c r="C14" s="337"/>
      <c r="D14" s="362"/>
      <c r="E14" s="335"/>
      <c r="F14" s="335"/>
    </row>
    <row r="15" spans="1:7" ht="14.25" x14ac:dyDescent="0.2">
      <c r="A15" s="328"/>
      <c r="B15" s="340"/>
      <c r="C15" s="45" t="s">
        <v>112</v>
      </c>
      <c r="D15" s="362">
        <v>20</v>
      </c>
      <c r="E15" s="335">
        <v>0</v>
      </c>
      <c r="F15" s="335">
        <f>D15*E15</f>
        <v>0</v>
      </c>
      <c r="G15" s="384"/>
    </row>
    <row r="16" spans="1:7" x14ac:dyDescent="0.2">
      <c r="A16" s="328"/>
      <c r="B16" s="333"/>
      <c r="C16" s="334"/>
      <c r="D16" s="363"/>
      <c r="E16" s="335"/>
      <c r="F16" s="335"/>
    </row>
    <row r="17" spans="1:6" x14ac:dyDescent="0.2">
      <c r="A17" s="328"/>
      <c r="B17" s="333"/>
      <c r="C17" s="334"/>
      <c r="D17" s="333"/>
      <c r="E17" s="335"/>
      <c r="F17" s="335"/>
    </row>
    <row r="18" spans="1:6" x14ac:dyDescent="0.2">
      <c r="A18" s="328"/>
      <c r="B18" s="336"/>
      <c r="C18" s="337"/>
      <c r="D18" s="338"/>
      <c r="E18" s="696"/>
      <c r="F18" s="341"/>
    </row>
    <row r="19" spans="1:6" ht="25.5" x14ac:dyDescent="0.2">
      <c r="A19" s="342"/>
      <c r="B19" s="343" t="s">
        <v>642</v>
      </c>
      <c r="C19" s="344"/>
      <c r="D19" s="345"/>
      <c r="E19" s="697"/>
      <c r="F19" s="573">
        <f>SUM(F15:F16)</f>
        <v>0</v>
      </c>
    </row>
    <row r="20" spans="1:6" x14ac:dyDescent="0.2">
      <c r="A20" s="285"/>
      <c r="B20" s="185"/>
      <c r="C20" s="305"/>
      <c r="D20" s="306"/>
      <c r="E20" s="694"/>
      <c r="F20" s="185"/>
    </row>
    <row r="21" spans="1:6" x14ac:dyDescent="0.2">
      <c r="A21" s="307"/>
      <c r="B21" s="308"/>
      <c r="C21" s="223"/>
      <c r="D21" s="383"/>
      <c r="E21" s="698"/>
      <c r="F21" s="308"/>
    </row>
    <row r="22" spans="1:6" x14ac:dyDescent="0.2">
      <c r="A22" s="307"/>
      <c r="B22" s="308"/>
      <c r="C22" s="223"/>
      <c r="D22" s="309"/>
      <c r="E22" s="698"/>
      <c r="F22" s="308"/>
    </row>
    <row r="23" spans="1:6" x14ac:dyDescent="0.2">
      <c r="A23" s="307"/>
      <c r="B23" s="310"/>
      <c r="C23" s="223"/>
      <c r="D23" s="309"/>
      <c r="E23" s="698"/>
      <c r="F23" s="308"/>
    </row>
    <row r="24" spans="1:6" x14ac:dyDescent="0.2">
      <c r="A24" s="307"/>
      <c r="B24" s="310"/>
      <c r="C24" s="223"/>
      <c r="D24" s="309"/>
      <c r="E24" s="698"/>
      <c r="F24" s="308"/>
    </row>
    <row r="25" spans="1:6" x14ac:dyDescent="0.2">
      <c r="A25" s="307"/>
      <c r="B25" s="311"/>
      <c r="C25" s="223"/>
      <c r="D25" s="309"/>
      <c r="E25" s="698"/>
      <c r="F25" s="308"/>
    </row>
    <row r="26" spans="1:6" x14ac:dyDescent="0.2">
      <c r="A26" s="307"/>
      <c r="B26" s="311"/>
      <c r="C26" s="223"/>
      <c r="D26" s="309"/>
      <c r="E26" s="698"/>
      <c r="F26" s="308"/>
    </row>
    <row r="27" spans="1:6" x14ac:dyDescent="0.2">
      <c r="A27" s="307"/>
      <c r="B27" s="308"/>
      <c r="C27" s="223"/>
      <c r="D27" s="309"/>
      <c r="E27" s="698"/>
      <c r="F27" s="308"/>
    </row>
    <row r="28" spans="1:6" x14ac:dyDescent="0.2">
      <c r="A28" s="307"/>
      <c r="B28" s="308"/>
      <c r="C28" s="223"/>
      <c r="D28" s="309"/>
      <c r="E28" s="698"/>
      <c r="F28" s="308"/>
    </row>
    <row r="29" spans="1:6" x14ac:dyDescent="0.2">
      <c r="A29" s="307"/>
      <c r="B29" s="310"/>
      <c r="C29" s="223"/>
      <c r="D29" s="309"/>
      <c r="E29" s="698"/>
      <c r="F29" s="308"/>
    </row>
    <row r="30" spans="1:6" x14ac:dyDescent="0.2">
      <c r="A30" s="307"/>
      <c r="B30" s="310"/>
      <c r="C30" s="223"/>
      <c r="D30" s="309"/>
      <c r="E30" s="698"/>
      <c r="F30" s="308"/>
    </row>
    <row r="31" spans="1:6" x14ac:dyDescent="0.2">
      <c r="A31" s="307"/>
      <c r="B31" s="311"/>
      <c r="C31" s="223"/>
      <c r="D31" s="309"/>
      <c r="E31" s="698"/>
      <c r="F31" s="308"/>
    </row>
    <row r="32" spans="1:6" x14ac:dyDescent="0.2">
      <c r="A32" s="307"/>
      <c r="B32" s="311"/>
      <c r="C32" s="223"/>
      <c r="D32" s="309"/>
      <c r="E32" s="698"/>
      <c r="F32" s="308"/>
    </row>
    <row r="33" spans="1:6" x14ac:dyDescent="0.2">
      <c r="A33" s="307"/>
      <c r="B33" s="308"/>
      <c r="C33" s="223"/>
      <c r="D33" s="309"/>
      <c r="E33" s="698"/>
      <c r="F33" s="308"/>
    </row>
    <row r="34" spans="1:6" x14ac:dyDescent="0.2">
      <c r="A34" s="307"/>
      <c r="B34" s="308"/>
      <c r="C34" s="223"/>
      <c r="D34" s="309"/>
      <c r="E34" s="698"/>
      <c r="F34" s="308"/>
    </row>
    <row r="35" spans="1:6" x14ac:dyDescent="0.2">
      <c r="A35" s="307"/>
      <c r="B35" s="310"/>
      <c r="C35" s="223"/>
      <c r="D35" s="309"/>
      <c r="E35" s="698"/>
      <c r="F35" s="308"/>
    </row>
    <row r="36" spans="1:6" x14ac:dyDescent="0.2">
      <c r="A36" s="307"/>
      <c r="B36" s="310"/>
      <c r="C36" s="223"/>
      <c r="D36" s="309"/>
      <c r="E36" s="698"/>
      <c r="F36" s="308"/>
    </row>
    <row r="37" spans="1:6" x14ac:dyDescent="0.2">
      <c r="A37" s="307"/>
      <c r="B37" s="311"/>
      <c r="C37" s="223"/>
      <c r="D37" s="309"/>
      <c r="E37" s="698"/>
      <c r="F37" s="308"/>
    </row>
    <row r="38" spans="1:6" x14ac:dyDescent="0.2">
      <c r="A38" s="307"/>
      <c r="B38" s="311"/>
      <c r="C38" s="223"/>
      <c r="D38" s="309"/>
      <c r="E38" s="698"/>
      <c r="F38" s="308"/>
    </row>
    <row r="39" spans="1:6" x14ac:dyDescent="0.2">
      <c r="A39" s="307"/>
      <c r="B39" s="308"/>
      <c r="C39" s="223"/>
      <c r="D39" s="309"/>
      <c r="E39" s="698"/>
      <c r="F39" s="308"/>
    </row>
    <row r="40" spans="1:6" x14ac:dyDescent="0.2">
      <c r="A40" s="307"/>
      <c r="B40" s="308"/>
      <c r="C40" s="223"/>
      <c r="D40" s="309"/>
      <c r="E40" s="698"/>
      <c r="F40" s="308"/>
    </row>
    <row r="41" spans="1:6" x14ac:dyDescent="0.2">
      <c r="A41" s="312"/>
      <c r="B41" s="313"/>
      <c r="C41" s="223"/>
      <c r="D41" s="309"/>
      <c r="E41" s="655"/>
      <c r="F41" s="308"/>
    </row>
    <row r="42" spans="1:6" x14ac:dyDescent="0.2">
      <c r="A42" s="307"/>
      <c r="B42" s="308"/>
      <c r="C42" s="223"/>
      <c r="D42" s="309"/>
      <c r="E42" s="698"/>
      <c r="F42" s="308"/>
    </row>
    <row r="43" spans="1:6" x14ac:dyDescent="0.2">
      <c r="A43" s="307"/>
      <c r="B43" s="310"/>
      <c r="C43" s="223"/>
      <c r="D43" s="309"/>
      <c r="E43" s="698"/>
      <c r="F43" s="308"/>
    </row>
    <row r="44" spans="1:6" x14ac:dyDescent="0.2">
      <c r="A44" s="307"/>
      <c r="B44" s="311"/>
      <c r="C44" s="223"/>
      <c r="D44" s="309"/>
      <c r="E44" s="698"/>
      <c r="F44" s="308"/>
    </row>
    <row r="45" spans="1:6" x14ac:dyDescent="0.2">
      <c r="A45" s="307"/>
      <c r="B45" s="311"/>
      <c r="C45" s="223"/>
      <c r="D45" s="309"/>
      <c r="E45" s="698"/>
      <c r="F45" s="308"/>
    </row>
    <row r="46" spans="1:6" x14ac:dyDescent="0.2">
      <c r="A46" s="307"/>
      <c r="B46" s="311"/>
      <c r="C46" s="223"/>
      <c r="D46" s="309"/>
      <c r="E46" s="698"/>
      <c r="F46" s="308"/>
    </row>
    <row r="47" spans="1:6" x14ac:dyDescent="0.2">
      <c r="A47" s="307"/>
      <c r="B47" s="311"/>
      <c r="C47" s="223"/>
      <c r="D47" s="309"/>
      <c r="E47" s="698"/>
      <c r="F47" s="308"/>
    </row>
    <row r="48" spans="1:6" x14ac:dyDescent="0.2">
      <c r="A48" s="307"/>
      <c r="B48" s="308"/>
      <c r="C48" s="223"/>
      <c r="D48" s="309"/>
      <c r="E48" s="698"/>
      <c r="F48" s="308"/>
    </row>
    <row r="49" spans="1:6" x14ac:dyDescent="0.2">
      <c r="A49" s="307"/>
      <c r="B49" s="310"/>
      <c r="C49" s="223"/>
      <c r="D49" s="309"/>
      <c r="E49" s="698"/>
      <c r="F49" s="308"/>
    </row>
    <row r="50" spans="1:6" x14ac:dyDescent="0.2">
      <c r="A50" s="307"/>
      <c r="B50" s="310"/>
      <c r="C50" s="223"/>
      <c r="D50" s="309"/>
      <c r="E50" s="698"/>
      <c r="F50" s="308"/>
    </row>
    <row r="51" spans="1:6" x14ac:dyDescent="0.2">
      <c r="A51" s="307"/>
      <c r="B51" s="311"/>
      <c r="C51" s="223"/>
      <c r="D51" s="309"/>
      <c r="E51" s="698"/>
      <c r="F51" s="308"/>
    </row>
    <row r="52" spans="1:6" x14ac:dyDescent="0.2">
      <c r="A52" s="307"/>
      <c r="B52" s="311"/>
      <c r="C52" s="223"/>
      <c r="D52" s="309"/>
      <c r="E52" s="698"/>
      <c r="F52" s="308"/>
    </row>
    <row r="53" spans="1:6" x14ac:dyDescent="0.2">
      <c r="A53" s="307"/>
      <c r="B53" s="308"/>
      <c r="C53" s="223"/>
      <c r="D53" s="309"/>
      <c r="E53" s="698"/>
      <c r="F53" s="308"/>
    </row>
    <row r="54" spans="1:6" x14ac:dyDescent="0.2">
      <c r="A54" s="307"/>
      <c r="B54" s="308"/>
      <c r="C54" s="223"/>
      <c r="D54" s="309"/>
      <c r="E54" s="698"/>
      <c r="F54" s="308"/>
    </row>
    <row r="55" spans="1:6" x14ac:dyDescent="0.2">
      <c r="A55" s="307"/>
      <c r="B55" s="310"/>
      <c r="C55" s="223"/>
      <c r="D55" s="309"/>
      <c r="E55" s="698"/>
      <c r="F55" s="308"/>
    </row>
    <row r="56" spans="1:6" x14ac:dyDescent="0.2">
      <c r="A56" s="307"/>
      <c r="B56" s="310"/>
      <c r="C56" s="223"/>
      <c r="D56" s="309"/>
      <c r="E56" s="698"/>
      <c r="F56" s="308"/>
    </row>
    <row r="57" spans="1:6" x14ac:dyDescent="0.2">
      <c r="A57" s="307"/>
      <c r="B57" s="311"/>
      <c r="C57" s="223"/>
      <c r="D57" s="309"/>
      <c r="E57" s="698"/>
      <c r="F57" s="308"/>
    </row>
    <row r="58" spans="1:6" x14ac:dyDescent="0.2">
      <c r="A58" s="307"/>
      <c r="B58" s="311"/>
      <c r="C58" s="223"/>
      <c r="D58" s="309"/>
      <c r="E58" s="698"/>
      <c r="F58" s="308"/>
    </row>
    <row r="59" spans="1:6" x14ac:dyDescent="0.2">
      <c r="A59" s="307"/>
      <c r="B59" s="308"/>
      <c r="C59" s="223"/>
      <c r="D59" s="309"/>
      <c r="E59" s="698"/>
      <c r="F59" s="308"/>
    </row>
    <row r="60" spans="1:6" x14ac:dyDescent="0.2">
      <c r="A60" s="307"/>
      <c r="B60" s="308"/>
      <c r="C60" s="223"/>
      <c r="D60" s="309"/>
      <c r="E60" s="698"/>
      <c r="F60" s="308"/>
    </row>
    <row r="61" spans="1:6" x14ac:dyDescent="0.2">
      <c r="A61" s="307"/>
      <c r="B61" s="310"/>
      <c r="C61" s="223"/>
      <c r="D61" s="309"/>
      <c r="E61" s="698"/>
      <c r="F61" s="308"/>
    </row>
    <row r="62" spans="1:6" x14ac:dyDescent="0.2">
      <c r="A62" s="307"/>
      <c r="B62" s="310"/>
      <c r="C62" s="223"/>
      <c r="D62" s="309"/>
      <c r="E62" s="698"/>
      <c r="F62" s="308"/>
    </row>
    <row r="63" spans="1:6" x14ac:dyDescent="0.2">
      <c r="A63" s="307"/>
      <c r="B63" s="311"/>
      <c r="C63" s="223"/>
      <c r="D63" s="309"/>
      <c r="E63" s="698"/>
      <c r="F63" s="308"/>
    </row>
    <row r="64" spans="1:6" x14ac:dyDescent="0.2">
      <c r="A64" s="307"/>
      <c r="B64" s="311"/>
      <c r="C64" s="223"/>
      <c r="D64" s="309"/>
      <c r="E64" s="698"/>
      <c r="F64" s="308"/>
    </row>
    <row r="65" spans="1:6" x14ac:dyDescent="0.2">
      <c r="A65" s="307"/>
      <c r="B65" s="308"/>
      <c r="C65" s="223"/>
      <c r="D65" s="309"/>
      <c r="E65" s="698"/>
      <c r="F65" s="308"/>
    </row>
    <row r="66" spans="1:6" x14ac:dyDescent="0.2">
      <c r="A66" s="307"/>
      <c r="B66" s="308"/>
      <c r="C66" s="223"/>
      <c r="D66" s="309"/>
      <c r="E66" s="698"/>
      <c r="F66" s="308"/>
    </row>
    <row r="67" spans="1:6" x14ac:dyDescent="0.2">
      <c r="A67" s="307"/>
      <c r="B67" s="308"/>
      <c r="C67" s="223"/>
      <c r="D67" s="309"/>
      <c r="E67" s="698"/>
      <c r="F67" s="308"/>
    </row>
    <row r="68" spans="1:6" x14ac:dyDescent="0.2">
      <c r="A68" s="307"/>
      <c r="B68" s="310"/>
      <c r="C68" s="223"/>
      <c r="D68" s="309"/>
      <c r="E68" s="698"/>
      <c r="F68" s="308"/>
    </row>
    <row r="69" spans="1:6" x14ac:dyDescent="0.2">
      <c r="A69" s="307"/>
      <c r="B69" s="310"/>
      <c r="C69" s="223"/>
      <c r="D69" s="309"/>
      <c r="E69" s="698"/>
      <c r="F69" s="308"/>
    </row>
    <row r="70" spans="1:6" x14ac:dyDescent="0.2">
      <c r="A70" s="307"/>
      <c r="B70" s="311"/>
      <c r="C70" s="223"/>
      <c r="D70" s="309"/>
      <c r="E70" s="698"/>
      <c r="F70" s="308"/>
    </row>
    <row r="71" spans="1:6" x14ac:dyDescent="0.2">
      <c r="A71" s="307"/>
      <c r="B71" s="311"/>
      <c r="C71" s="223"/>
      <c r="D71" s="309"/>
      <c r="E71" s="698"/>
      <c r="F71" s="308"/>
    </row>
    <row r="72" spans="1:6" x14ac:dyDescent="0.2">
      <c r="A72" s="307"/>
      <c r="B72" s="308"/>
      <c r="C72" s="223"/>
      <c r="D72" s="309"/>
      <c r="E72" s="698"/>
      <c r="F72" s="308"/>
    </row>
    <row r="73" spans="1:6" x14ac:dyDescent="0.2">
      <c r="A73" s="307"/>
      <c r="B73" s="308"/>
      <c r="C73" s="223"/>
      <c r="D73" s="309"/>
      <c r="E73" s="698"/>
      <c r="F73" s="308"/>
    </row>
    <row r="74" spans="1:6" x14ac:dyDescent="0.2">
      <c r="A74" s="307"/>
      <c r="B74" s="310"/>
      <c r="C74" s="223"/>
      <c r="D74" s="309"/>
      <c r="E74" s="698"/>
      <c r="F74" s="308"/>
    </row>
    <row r="75" spans="1:6" x14ac:dyDescent="0.2">
      <c r="A75" s="307"/>
      <c r="B75" s="310"/>
      <c r="C75" s="223"/>
      <c r="D75" s="309"/>
      <c r="E75" s="698"/>
      <c r="F75" s="308"/>
    </row>
    <row r="76" spans="1:6" x14ac:dyDescent="0.2">
      <c r="A76" s="307"/>
      <c r="B76" s="311"/>
      <c r="C76" s="223"/>
      <c r="D76" s="309"/>
      <c r="E76" s="698"/>
      <c r="F76" s="308"/>
    </row>
    <row r="77" spans="1:6" x14ac:dyDescent="0.2">
      <c r="A77" s="307"/>
      <c r="B77" s="311"/>
      <c r="C77" s="223"/>
      <c r="D77" s="309"/>
      <c r="E77" s="698"/>
      <c r="F77" s="308"/>
    </row>
    <row r="78" spans="1:6" x14ac:dyDescent="0.2">
      <c r="A78" s="307"/>
      <c r="B78" s="308"/>
      <c r="C78" s="223"/>
      <c r="D78" s="309"/>
      <c r="E78" s="698"/>
      <c r="F78" s="308"/>
    </row>
    <row r="79" spans="1:6" x14ac:dyDescent="0.2">
      <c r="A79" s="307"/>
      <c r="B79" s="308"/>
      <c r="C79" s="223"/>
      <c r="D79" s="309"/>
      <c r="E79" s="698"/>
      <c r="F79" s="308"/>
    </row>
    <row r="80" spans="1:6" ht="16.5" x14ac:dyDescent="0.3">
      <c r="A80" s="314"/>
      <c r="B80" s="315"/>
      <c r="C80" s="316"/>
      <c r="D80" s="317"/>
      <c r="E80" s="699"/>
      <c r="F80" s="318"/>
    </row>
    <row r="81" spans="1:6" ht="16.5" x14ac:dyDescent="0.3">
      <c r="A81" s="319"/>
      <c r="B81" s="320"/>
      <c r="C81" s="316"/>
      <c r="D81" s="317"/>
      <c r="E81" s="699"/>
      <c r="F81" s="318"/>
    </row>
    <row r="82" spans="1:6" x14ac:dyDescent="0.2">
      <c r="A82" s="307"/>
      <c r="B82" s="308"/>
      <c r="C82" s="223"/>
      <c r="D82" s="309"/>
      <c r="E82" s="698"/>
      <c r="F82" s="308"/>
    </row>
    <row r="83" spans="1:6" x14ac:dyDescent="0.2">
      <c r="A83" s="307"/>
      <c r="B83" s="308"/>
      <c r="C83" s="223"/>
      <c r="D83" s="309"/>
      <c r="E83" s="698"/>
      <c r="F83" s="308"/>
    </row>
    <row r="84" spans="1:6" ht="16.5" x14ac:dyDescent="0.3">
      <c r="A84" s="314"/>
      <c r="B84" s="315"/>
      <c r="C84" s="316"/>
      <c r="D84" s="317"/>
      <c r="E84" s="699"/>
      <c r="F84" s="318"/>
    </row>
    <row r="85" spans="1:6" ht="16.5" x14ac:dyDescent="0.3">
      <c r="A85" s="319"/>
      <c r="B85" s="320"/>
      <c r="C85" s="316"/>
      <c r="D85" s="317"/>
      <c r="E85" s="699"/>
      <c r="F85" s="318"/>
    </row>
    <row r="86" spans="1:6" x14ac:dyDescent="0.2">
      <c r="A86" s="307"/>
      <c r="B86" s="308"/>
      <c r="C86" s="223"/>
      <c r="D86" s="309"/>
      <c r="E86" s="698"/>
      <c r="F86" s="308"/>
    </row>
    <row r="87" spans="1:6" x14ac:dyDescent="0.2">
      <c r="A87" s="307"/>
      <c r="B87" s="308"/>
      <c r="C87" s="223"/>
      <c r="D87" s="309"/>
      <c r="E87" s="698"/>
      <c r="F87" s="308"/>
    </row>
    <row r="88" spans="1:6" x14ac:dyDescent="0.2">
      <c r="A88" s="307"/>
      <c r="B88" s="308"/>
      <c r="C88" s="223"/>
      <c r="D88" s="309"/>
      <c r="E88" s="698"/>
      <c r="F88" s="308"/>
    </row>
    <row r="89" spans="1:6" x14ac:dyDescent="0.2">
      <c r="A89" s="307"/>
      <c r="B89" s="308"/>
      <c r="C89" s="223"/>
      <c r="D89" s="309"/>
      <c r="E89" s="698"/>
      <c r="F89" s="308"/>
    </row>
    <row r="90" spans="1:6" x14ac:dyDescent="0.2">
      <c r="A90" s="307"/>
      <c r="B90" s="308"/>
      <c r="C90" s="223"/>
      <c r="D90" s="309"/>
      <c r="E90" s="698"/>
      <c r="F90" s="308"/>
    </row>
    <row r="91" spans="1:6" x14ac:dyDescent="0.2">
      <c r="A91" s="307"/>
      <c r="B91" s="308"/>
      <c r="C91" s="223"/>
      <c r="D91" s="309"/>
      <c r="E91" s="698"/>
      <c r="F91" s="308"/>
    </row>
    <row r="92" spans="1:6" x14ac:dyDescent="0.2">
      <c r="A92" s="307"/>
      <c r="B92" s="308"/>
      <c r="C92" s="223"/>
      <c r="D92" s="309"/>
      <c r="E92" s="698"/>
      <c r="F92" s="308"/>
    </row>
    <row r="93" spans="1:6" x14ac:dyDescent="0.2">
      <c r="A93" s="307"/>
      <c r="B93" s="308"/>
      <c r="C93" s="223"/>
      <c r="D93" s="309"/>
      <c r="E93" s="698"/>
      <c r="F93" s="308"/>
    </row>
    <row r="94" spans="1:6" x14ac:dyDescent="0.2">
      <c r="A94" s="307"/>
      <c r="B94" s="308"/>
      <c r="C94" s="223"/>
      <c r="D94" s="309"/>
      <c r="E94" s="698"/>
      <c r="F94" s="308"/>
    </row>
    <row r="95" spans="1:6" x14ac:dyDescent="0.2">
      <c r="A95" s="307"/>
      <c r="B95" s="308"/>
      <c r="C95" s="223"/>
      <c r="D95" s="309"/>
      <c r="E95" s="698"/>
      <c r="F95" s="308"/>
    </row>
    <row r="96" spans="1:6" x14ac:dyDescent="0.2">
      <c r="A96" s="307"/>
      <c r="B96" s="308"/>
      <c r="C96" s="223"/>
      <c r="D96" s="309"/>
      <c r="E96" s="698"/>
      <c r="F96" s="308"/>
    </row>
    <row r="97" spans="1:6" x14ac:dyDescent="0.2">
      <c r="A97" s="307"/>
      <c r="B97" s="308"/>
      <c r="C97" s="223"/>
      <c r="D97" s="309"/>
      <c r="E97" s="698"/>
      <c r="F97" s="308"/>
    </row>
    <row r="98" spans="1:6" x14ac:dyDescent="0.2">
      <c r="A98" s="307"/>
      <c r="B98" s="308"/>
      <c r="C98" s="223"/>
      <c r="D98" s="309"/>
      <c r="E98" s="698"/>
      <c r="F98" s="308"/>
    </row>
    <row r="99" spans="1:6" x14ac:dyDescent="0.2">
      <c r="A99" s="307"/>
      <c r="B99" s="308"/>
      <c r="C99" s="223"/>
      <c r="D99" s="309"/>
      <c r="E99" s="698"/>
      <c r="F99" s="308"/>
    </row>
    <row r="100" spans="1:6" x14ac:dyDescent="0.2">
      <c r="A100" s="307"/>
      <c r="B100" s="308"/>
      <c r="C100" s="223"/>
      <c r="D100" s="309"/>
      <c r="E100" s="698"/>
      <c r="F100" s="308"/>
    </row>
    <row r="101" spans="1:6" x14ac:dyDescent="0.2">
      <c r="A101" s="307"/>
      <c r="B101" s="308"/>
      <c r="C101" s="223"/>
      <c r="D101" s="309"/>
      <c r="E101" s="698"/>
      <c r="F101" s="308"/>
    </row>
    <row r="102" spans="1:6" x14ac:dyDescent="0.2">
      <c r="A102" s="307"/>
      <c r="B102" s="308"/>
      <c r="C102" s="223"/>
      <c r="D102" s="309"/>
      <c r="E102" s="698"/>
      <c r="F102" s="308"/>
    </row>
    <row r="103" spans="1:6" x14ac:dyDescent="0.2">
      <c r="A103" s="307"/>
      <c r="B103" s="308"/>
      <c r="C103" s="223"/>
      <c r="D103" s="309"/>
      <c r="E103" s="698"/>
      <c r="F103" s="308"/>
    </row>
    <row r="104" spans="1:6" x14ac:dyDescent="0.2">
      <c r="A104" s="307"/>
      <c r="B104" s="308"/>
      <c r="C104" s="223"/>
      <c r="D104" s="309"/>
      <c r="E104" s="698"/>
      <c r="F104" s="308"/>
    </row>
    <row r="105" spans="1:6" x14ac:dyDescent="0.2">
      <c r="A105" s="307"/>
      <c r="B105" s="308"/>
      <c r="C105" s="223"/>
      <c r="D105" s="309"/>
      <c r="E105" s="698"/>
      <c r="F105" s="308"/>
    </row>
    <row r="106" spans="1:6" x14ac:dyDescent="0.2">
      <c r="A106" s="307"/>
      <c r="B106" s="308"/>
      <c r="C106" s="223"/>
      <c r="D106" s="309"/>
      <c r="E106" s="698"/>
      <c r="F106" s="308"/>
    </row>
    <row r="107" spans="1:6" x14ac:dyDescent="0.2">
      <c r="A107" s="307"/>
      <c r="B107" s="308"/>
      <c r="C107" s="223"/>
      <c r="D107" s="309"/>
      <c r="E107" s="698"/>
      <c r="F107" s="308"/>
    </row>
    <row r="108" spans="1:6" x14ac:dyDescent="0.2">
      <c r="A108" s="307"/>
      <c r="B108" s="308"/>
      <c r="C108" s="223"/>
      <c r="D108" s="309"/>
      <c r="E108" s="698"/>
      <c r="F108" s="308"/>
    </row>
    <row r="109" spans="1:6" x14ac:dyDescent="0.2">
      <c r="A109" s="307"/>
      <c r="B109" s="308"/>
      <c r="C109" s="223"/>
      <c r="D109" s="309"/>
      <c r="E109" s="698"/>
      <c r="F109" s="308"/>
    </row>
    <row r="110" spans="1:6" x14ac:dyDescent="0.2">
      <c r="A110" s="307"/>
      <c r="B110" s="308"/>
      <c r="C110" s="223"/>
      <c r="D110" s="309"/>
      <c r="E110" s="698"/>
      <c r="F110" s="308"/>
    </row>
    <row r="111" spans="1:6" x14ac:dyDescent="0.2">
      <c r="A111" s="307"/>
      <c r="B111" s="308"/>
      <c r="C111" s="223"/>
      <c r="D111" s="309"/>
      <c r="E111" s="698"/>
      <c r="F111" s="308"/>
    </row>
    <row r="112" spans="1:6" x14ac:dyDescent="0.2">
      <c r="A112" s="307"/>
      <c r="B112" s="308"/>
      <c r="C112" s="223"/>
      <c r="D112" s="309"/>
      <c r="E112" s="698"/>
      <c r="F112" s="308"/>
    </row>
    <row r="113" spans="1:6" x14ac:dyDescent="0.2">
      <c r="A113" s="307"/>
      <c r="B113" s="308"/>
      <c r="C113" s="223"/>
      <c r="D113" s="309"/>
      <c r="E113" s="698"/>
      <c r="F113" s="308"/>
    </row>
    <row r="114" spans="1:6" x14ac:dyDescent="0.2">
      <c r="A114" s="307"/>
      <c r="B114" s="308"/>
      <c r="C114" s="223"/>
      <c r="D114" s="309"/>
      <c r="E114" s="698"/>
      <c r="F114" s="308"/>
    </row>
    <row r="115" spans="1:6" x14ac:dyDescent="0.2">
      <c r="A115" s="307"/>
      <c r="B115" s="308"/>
      <c r="C115" s="223"/>
      <c r="D115" s="309"/>
      <c r="E115" s="698"/>
      <c r="F115" s="308"/>
    </row>
    <row r="116" spans="1:6" x14ac:dyDescent="0.2">
      <c r="A116" s="307"/>
      <c r="B116" s="308"/>
      <c r="C116" s="223"/>
      <c r="D116" s="309"/>
      <c r="E116" s="698"/>
      <c r="F116" s="308"/>
    </row>
    <row r="117" spans="1:6" x14ac:dyDescent="0.2">
      <c r="A117" s="307"/>
      <c r="B117" s="308"/>
      <c r="C117" s="223"/>
      <c r="D117" s="309"/>
      <c r="E117" s="698"/>
      <c r="F117" s="308"/>
    </row>
    <row r="118" spans="1:6" x14ac:dyDescent="0.2">
      <c r="A118" s="307"/>
      <c r="B118" s="308"/>
      <c r="C118" s="223"/>
      <c r="D118" s="309"/>
      <c r="E118" s="698"/>
      <c r="F118" s="308"/>
    </row>
    <row r="119" spans="1:6" x14ac:dyDescent="0.2">
      <c r="A119" s="307"/>
      <c r="B119" s="308"/>
      <c r="C119" s="223"/>
      <c r="D119" s="309"/>
      <c r="E119" s="698"/>
      <c r="F119" s="308"/>
    </row>
    <row r="120" spans="1:6" x14ac:dyDescent="0.2">
      <c r="A120" s="307"/>
      <c r="B120" s="308"/>
      <c r="C120" s="223"/>
      <c r="D120" s="309"/>
      <c r="E120" s="698"/>
      <c r="F120" s="308"/>
    </row>
    <row r="121" spans="1:6" x14ac:dyDescent="0.2">
      <c r="A121" s="307"/>
      <c r="B121" s="308"/>
      <c r="C121" s="223"/>
      <c r="D121" s="309"/>
      <c r="E121" s="698"/>
      <c r="F121" s="308"/>
    </row>
  </sheetData>
  <pageMargins left="0.70866141732283472" right="0.70866141732283472" top="0.74803149606299213" bottom="0.74803149606299213" header="0.31496062992125984" footer="0.31496062992125984"/>
  <pageSetup paperSize="9" scale="80" orientation="portrait" r:id="rId1"/>
  <headerFooter>
    <oddHeader xml:space="preserve">&amp;R&amp;"Arial Narrow,Regular"&amp;8HOTEL ROŽANIĆ, MOTOVUN
</oddHeader>
    <oddFooter>&amp;C&amp;"Arial,Regular"&amp;9Rijeka, kolovoz 2016.</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H90"/>
  <sheetViews>
    <sheetView view="pageBreakPreview" topLeftCell="A83" zoomScale="85" zoomScaleNormal="100" zoomScaleSheetLayoutView="85" workbookViewId="0">
      <selection activeCell="B36" sqref="B36"/>
    </sheetView>
  </sheetViews>
  <sheetFormatPr defaultRowHeight="15" x14ac:dyDescent="0.25"/>
  <cols>
    <col min="2" max="2" width="50.85546875" customWidth="1"/>
    <col min="3" max="3" width="7.42578125" style="300" customWidth="1"/>
    <col min="4" max="4" width="10.7109375" customWidth="1"/>
    <col min="5" max="5" width="12.85546875" style="381" bestFit="1" customWidth="1"/>
    <col min="6" max="6" width="15.85546875" style="381" customWidth="1"/>
    <col min="7" max="7" width="12.7109375" customWidth="1"/>
    <col min="8" max="8" width="14.85546875" customWidth="1"/>
  </cols>
  <sheetData>
    <row r="1" spans="1:8" s="554" customFormat="1" ht="22.5" x14ac:dyDescent="0.2">
      <c r="A1" s="538" t="s">
        <v>25</v>
      </c>
      <c r="B1" s="538" t="s">
        <v>26</v>
      </c>
      <c r="C1" s="561" t="s">
        <v>27</v>
      </c>
      <c r="D1" s="538" t="s">
        <v>28</v>
      </c>
      <c r="E1" s="562" t="s">
        <v>29</v>
      </c>
      <c r="F1" s="562" t="s">
        <v>30</v>
      </c>
    </row>
    <row r="3" spans="1:8" ht="15.75" x14ac:dyDescent="0.25">
      <c r="A3" s="6" t="s">
        <v>57</v>
      </c>
      <c r="B3" s="6" t="s">
        <v>11</v>
      </c>
      <c r="C3" s="397"/>
      <c r="D3" s="6"/>
      <c r="E3" s="398"/>
      <c r="F3" s="398"/>
    </row>
    <row r="4" spans="1:8" ht="60" x14ac:dyDescent="0.25">
      <c r="B4" s="399" t="s">
        <v>762</v>
      </c>
    </row>
    <row r="6" spans="1:8" s="427" customFormat="1" x14ac:dyDescent="0.25">
      <c r="A6" s="424" t="s">
        <v>644</v>
      </c>
      <c r="B6" s="425" t="s">
        <v>763</v>
      </c>
      <c r="C6" s="426"/>
      <c r="E6" s="428"/>
      <c r="F6" s="428"/>
    </row>
    <row r="8" spans="1:8" s="405" customFormat="1" ht="151.5" customHeight="1" x14ac:dyDescent="0.25">
      <c r="A8" s="400" t="s">
        <v>645</v>
      </c>
      <c r="B8" s="401" t="s">
        <v>935</v>
      </c>
      <c r="C8" s="402"/>
      <c r="D8" s="403"/>
      <c r="E8" s="404"/>
      <c r="F8" s="404"/>
      <c r="G8" s="403"/>
    </row>
    <row r="9" spans="1:8" s="405" customFormat="1" ht="76.5" customHeight="1" x14ac:dyDescent="0.25">
      <c r="A9" s="400"/>
      <c r="B9" s="401" t="s">
        <v>764</v>
      </c>
      <c r="C9" s="402"/>
      <c r="D9" s="406"/>
      <c r="E9" s="404"/>
      <c r="F9" s="404"/>
      <c r="G9" s="403"/>
    </row>
    <row r="10" spans="1:8" s="405" customFormat="1" ht="41.25" customHeight="1" x14ac:dyDescent="0.25">
      <c r="A10" s="400"/>
      <c r="B10" s="401" t="s">
        <v>765</v>
      </c>
      <c r="C10" s="402"/>
      <c r="D10" s="403"/>
      <c r="E10" s="404"/>
      <c r="F10" s="404"/>
      <c r="G10" s="403"/>
    </row>
    <row r="11" spans="1:8" s="405" customFormat="1" ht="39" x14ac:dyDescent="0.25">
      <c r="A11" s="403"/>
      <c r="B11" s="407" t="s">
        <v>766</v>
      </c>
      <c r="C11" s="408" t="s">
        <v>40</v>
      </c>
      <c r="D11" s="416">
        <v>35</v>
      </c>
      <c r="E11" s="410">
        <v>0</v>
      </c>
      <c r="F11" s="410">
        <f t="shared" ref="F11:F16" si="0">E11*D11</f>
        <v>0</v>
      </c>
      <c r="G11" s="410"/>
      <c r="H11" s="411"/>
    </row>
    <row r="12" spans="1:8" s="417" customFormat="1" ht="39" x14ac:dyDescent="0.25">
      <c r="A12" s="21"/>
      <c r="B12" s="453" t="s">
        <v>936</v>
      </c>
      <c r="C12" s="415" t="s">
        <v>40</v>
      </c>
      <c r="D12" s="416">
        <v>2</v>
      </c>
      <c r="E12" s="25">
        <v>0</v>
      </c>
      <c r="F12" s="25">
        <f t="shared" si="0"/>
        <v>0</v>
      </c>
      <c r="G12" s="25"/>
      <c r="H12" s="430"/>
    </row>
    <row r="13" spans="1:8" s="405" customFormat="1" ht="39" x14ac:dyDescent="0.25">
      <c r="A13" s="403"/>
      <c r="B13" s="407" t="s">
        <v>767</v>
      </c>
      <c r="C13" s="408" t="s">
        <v>40</v>
      </c>
      <c r="D13" s="416">
        <v>39</v>
      </c>
      <c r="E13" s="410">
        <v>0</v>
      </c>
      <c r="F13" s="410">
        <f t="shared" si="0"/>
        <v>0</v>
      </c>
      <c r="G13" s="410"/>
      <c r="H13" s="411"/>
    </row>
    <row r="14" spans="1:8" s="405" customFormat="1" ht="39" x14ac:dyDescent="0.25">
      <c r="A14" s="403"/>
      <c r="B14" s="407" t="s">
        <v>768</v>
      </c>
      <c r="C14" s="408" t="s">
        <v>40</v>
      </c>
      <c r="D14" s="409">
        <v>5</v>
      </c>
      <c r="E14" s="410">
        <v>0</v>
      </c>
      <c r="F14" s="410">
        <f t="shared" si="0"/>
        <v>0</v>
      </c>
      <c r="G14" s="410"/>
      <c r="H14" s="411"/>
    </row>
    <row r="15" spans="1:8" s="405" customFormat="1" ht="39" x14ac:dyDescent="0.25">
      <c r="A15" s="403"/>
      <c r="B15" s="407" t="s">
        <v>769</v>
      </c>
      <c r="C15" s="408" t="s">
        <v>40</v>
      </c>
      <c r="D15" s="409">
        <v>1</v>
      </c>
      <c r="E15" s="410">
        <v>0</v>
      </c>
      <c r="F15" s="410">
        <f t="shared" si="0"/>
        <v>0</v>
      </c>
      <c r="G15" s="410"/>
      <c r="H15" s="411"/>
    </row>
    <row r="16" spans="1:8" x14ac:dyDescent="0.25">
      <c r="A16" s="50"/>
      <c r="B16" s="39" t="s">
        <v>705</v>
      </c>
      <c r="C16" s="41" t="s">
        <v>40</v>
      </c>
      <c r="D16" s="364"/>
      <c r="E16" s="28">
        <v>0</v>
      </c>
      <c r="F16" s="28">
        <f t="shared" si="0"/>
        <v>0</v>
      </c>
      <c r="G16" s="20"/>
      <c r="H16" s="93"/>
    </row>
    <row r="17" spans="1:8" x14ac:dyDescent="0.25">
      <c r="G17" s="62"/>
    </row>
    <row r="18" spans="1:8" ht="191.25" x14ac:dyDescent="0.25">
      <c r="A18" s="66" t="s">
        <v>647</v>
      </c>
      <c r="B18" s="57" t="s">
        <v>937</v>
      </c>
      <c r="C18" s="16"/>
      <c r="D18" s="15"/>
      <c r="E18" s="412"/>
      <c r="F18" s="412"/>
      <c r="G18" s="15"/>
    </row>
    <row r="19" spans="1:8" ht="51" x14ac:dyDescent="0.25">
      <c r="A19" s="66"/>
      <c r="B19" s="57" t="s">
        <v>706</v>
      </c>
      <c r="C19" s="16"/>
      <c r="D19" s="15"/>
      <c r="E19" s="412"/>
      <c r="F19" s="412"/>
      <c r="G19" s="15"/>
    </row>
    <row r="20" spans="1:8" ht="39.75" customHeight="1" x14ac:dyDescent="0.25">
      <c r="A20" s="66"/>
      <c r="B20" s="57" t="s">
        <v>90</v>
      </c>
      <c r="C20" s="16"/>
      <c r="D20" s="15"/>
      <c r="E20" s="412"/>
      <c r="F20" s="412"/>
      <c r="G20" s="15"/>
    </row>
    <row r="21" spans="1:8" s="405" customFormat="1" ht="39" x14ac:dyDescent="0.25">
      <c r="A21" s="403"/>
      <c r="B21" s="407" t="s">
        <v>770</v>
      </c>
      <c r="C21" s="408" t="s">
        <v>40</v>
      </c>
      <c r="D21" s="416">
        <v>1</v>
      </c>
      <c r="E21" s="410">
        <v>0</v>
      </c>
      <c r="F21" s="410">
        <f t="shared" ref="F21:F26" si="1">E21*D21</f>
        <v>0</v>
      </c>
      <c r="G21" s="410"/>
      <c r="H21" s="411"/>
    </row>
    <row r="22" spans="1:8" s="405" customFormat="1" ht="40.5" customHeight="1" x14ac:dyDescent="0.25">
      <c r="A22" s="403"/>
      <c r="B22" s="407" t="s">
        <v>771</v>
      </c>
      <c r="C22" s="408" t="s">
        <v>40</v>
      </c>
      <c r="D22" s="416">
        <v>1</v>
      </c>
      <c r="E22" s="410">
        <v>0</v>
      </c>
      <c r="F22" s="410">
        <f t="shared" si="1"/>
        <v>0</v>
      </c>
      <c r="G22" s="410"/>
      <c r="H22" s="411"/>
    </row>
    <row r="23" spans="1:8" s="405" customFormat="1" ht="39" x14ac:dyDescent="0.25">
      <c r="A23" s="403"/>
      <c r="B23" s="407" t="s">
        <v>772</v>
      </c>
      <c r="C23" s="408" t="s">
        <v>40</v>
      </c>
      <c r="D23" s="409">
        <v>1</v>
      </c>
      <c r="E23" s="410">
        <v>0</v>
      </c>
      <c r="F23" s="410">
        <f t="shared" si="1"/>
        <v>0</v>
      </c>
      <c r="G23" s="410"/>
      <c r="H23" s="411"/>
    </row>
    <row r="24" spans="1:8" s="405" customFormat="1" ht="39" x14ac:dyDescent="0.25">
      <c r="A24" s="403"/>
      <c r="B24" s="407" t="s">
        <v>773</v>
      </c>
      <c r="C24" s="408" t="s">
        <v>40</v>
      </c>
      <c r="D24" s="416">
        <v>1</v>
      </c>
      <c r="E24" s="410">
        <v>0</v>
      </c>
      <c r="F24" s="410">
        <f t="shared" si="1"/>
        <v>0</v>
      </c>
      <c r="G24" s="410"/>
      <c r="H24" s="411"/>
    </row>
    <row r="25" spans="1:8" s="405" customFormat="1" ht="32.25" customHeight="1" x14ac:dyDescent="0.25">
      <c r="A25" s="403"/>
      <c r="B25" s="407" t="s">
        <v>774</v>
      </c>
      <c r="C25" s="408" t="s">
        <v>40</v>
      </c>
      <c r="D25" s="416">
        <v>2</v>
      </c>
      <c r="E25" s="410">
        <v>0</v>
      </c>
      <c r="F25" s="410">
        <f t="shared" si="1"/>
        <v>0</v>
      </c>
      <c r="G25" s="410"/>
      <c r="H25" s="411"/>
    </row>
    <row r="26" spans="1:8" ht="16.5" customHeight="1" x14ac:dyDescent="0.25">
      <c r="A26" s="268"/>
      <c r="B26" s="275" t="s">
        <v>705</v>
      </c>
      <c r="C26" s="16" t="s">
        <v>40</v>
      </c>
      <c r="D26" s="74">
        <v>1</v>
      </c>
      <c r="E26" s="412">
        <v>0</v>
      </c>
      <c r="F26" s="412">
        <f t="shared" si="1"/>
        <v>0</v>
      </c>
    </row>
    <row r="27" spans="1:8" ht="16.5" customHeight="1" x14ac:dyDescent="0.25">
      <c r="A27" s="268"/>
      <c r="B27" s="275"/>
      <c r="C27" s="41"/>
      <c r="D27" s="364"/>
      <c r="E27" s="28"/>
      <c r="F27" s="28"/>
    </row>
    <row r="28" spans="1:8" ht="186" customHeight="1" x14ac:dyDescent="0.25">
      <c r="A28" s="66" t="s">
        <v>647</v>
      </c>
      <c r="B28" s="57" t="s">
        <v>938</v>
      </c>
      <c r="C28" s="16"/>
      <c r="D28" s="15"/>
      <c r="E28" s="412"/>
      <c r="F28" s="412"/>
      <c r="G28" s="15"/>
    </row>
    <row r="29" spans="1:8" ht="51" x14ac:dyDescent="0.25">
      <c r="A29" s="66"/>
      <c r="B29" s="57" t="s">
        <v>706</v>
      </c>
      <c r="C29" s="16"/>
      <c r="D29" s="15"/>
      <c r="E29" s="412"/>
      <c r="F29" s="412"/>
      <c r="G29" s="15"/>
    </row>
    <row r="30" spans="1:8" ht="39.75" customHeight="1" x14ac:dyDescent="0.25">
      <c r="A30" s="66"/>
      <c r="B30" s="57" t="s">
        <v>90</v>
      </c>
      <c r="C30" s="16"/>
      <c r="D30" s="15"/>
      <c r="E30" s="412"/>
      <c r="F30" s="412"/>
      <c r="G30" s="15"/>
    </row>
    <row r="31" spans="1:8" s="405" customFormat="1" ht="39" x14ac:dyDescent="0.25">
      <c r="A31" s="403"/>
      <c r="B31" s="407" t="s">
        <v>775</v>
      </c>
      <c r="C31" s="408" t="s">
        <v>40</v>
      </c>
      <c r="D31" s="409">
        <v>1</v>
      </c>
      <c r="E31" s="410">
        <v>0</v>
      </c>
      <c r="F31" s="410">
        <f>E31*D31</f>
        <v>0</v>
      </c>
      <c r="G31" s="410"/>
      <c r="H31" s="411"/>
    </row>
    <row r="32" spans="1:8" s="405" customFormat="1" ht="39" x14ac:dyDescent="0.25">
      <c r="A32" s="403"/>
      <c r="B32" s="407" t="s">
        <v>776</v>
      </c>
      <c r="C32" s="408" t="s">
        <v>40</v>
      </c>
      <c r="D32" s="416">
        <v>1</v>
      </c>
      <c r="E32" s="410">
        <v>0</v>
      </c>
      <c r="F32" s="410">
        <f>E32*D32</f>
        <v>0</v>
      </c>
      <c r="G32" s="410"/>
      <c r="H32" s="411"/>
    </row>
    <row r="33" spans="1:8" s="405" customFormat="1" ht="39" x14ac:dyDescent="0.25">
      <c r="A33" s="403"/>
      <c r="B33" s="407" t="s">
        <v>777</v>
      </c>
      <c r="C33" s="408" t="s">
        <v>40</v>
      </c>
      <c r="D33" s="409">
        <v>1</v>
      </c>
      <c r="E33" s="410">
        <v>0</v>
      </c>
      <c r="F33" s="410">
        <f>E33*D33</f>
        <v>0</v>
      </c>
      <c r="G33" s="410"/>
      <c r="H33" s="411"/>
    </row>
    <row r="34" spans="1:8" ht="16.5" customHeight="1" x14ac:dyDescent="0.25">
      <c r="A34" s="268"/>
      <c r="B34" s="275" t="s">
        <v>705</v>
      </c>
      <c r="C34" s="41" t="s">
        <v>40</v>
      </c>
      <c r="D34" s="364">
        <f>SUM(D32:D33)</f>
        <v>2</v>
      </c>
      <c r="E34" s="28">
        <v>0</v>
      </c>
      <c r="F34" s="28"/>
    </row>
    <row r="35" spans="1:8" x14ac:dyDescent="0.25">
      <c r="A35" s="15"/>
      <c r="B35" s="72"/>
      <c r="C35" s="413"/>
      <c r="D35" s="68"/>
      <c r="E35" s="20"/>
      <c r="F35" s="20"/>
    </row>
    <row r="36" spans="1:8" ht="186" customHeight="1" x14ac:dyDescent="0.25">
      <c r="A36" s="66" t="s">
        <v>649</v>
      </c>
      <c r="B36" s="57" t="s">
        <v>939</v>
      </c>
      <c r="C36" s="16"/>
      <c r="D36" s="15"/>
      <c r="E36" s="412"/>
      <c r="F36" s="412"/>
    </row>
    <row r="37" spans="1:8" ht="25.5" x14ac:dyDescent="0.25">
      <c r="A37" s="66"/>
      <c r="B37" s="57" t="s">
        <v>620</v>
      </c>
      <c r="C37" s="16"/>
      <c r="D37" s="15"/>
      <c r="E37" s="412"/>
      <c r="F37" s="412"/>
    </row>
    <row r="38" spans="1:8" ht="26.25" x14ac:dyDescent="0.25">
      <c r="A38" s="15"/>
      <c r="B38" s="204" t="s">
        <v>778</v>
      </c>
      <c r="C38" s="413" t="s">
        <v>40</v>
      </c>
      <c r="D38" s="68">
        <v>1</v>
      </c>
      <c r="E38" s="20">
        <v>0</v>
      </c>
      <c r="F38" s="20">
        <f>E38*D38</f>
        <v>0</v>
      </c>
      <c r="G38" s="20"/>
    </row>
    <row r="39" spans="1:8" x14ac:dyDescent="0.25">
      <c r="A39" s="268"/>
      <c r="B39" s="275" t="s">
        <v>705</v>
      </c>
      <c r="C39" s="41" t="s">
        <v>40</v>
      </c>
      <c r="D39" s="364">
        <f>SUM(D38)</f>
        <v>1</v>
      </c>
      <c r="E39" s="28">
        <v>0</v>
      </c>
      <c r="F39" s="20">
        <f>E39*D39</f>
        <v>0</v>
      </c>
    </row>
    <row r="40" spans="1:8" x14ac:dyDescent="0.25">
      <c r="A40" s="15"/>
      <c r="B40" s="72"/>
      <c r="C40" s="413"/>
      <c r="D40" s="68"/>
      <c r="E40" s="20"/>
      <c r="F40" s="20"/>
    </row>
    <row r="41" spans="1:8" x14ac:dyDescent="0.25">
      <c r="A41" s="268"/>
      <c r="B41" s="275"/>
      <c r="C41" s="41"/>
      <c r="D41" s="364"/>
      <c r="E41" s="28"/>
      <c r="F41" s="28"/>
    </row>
    <row r="42" spans="1:8" ht="153" x14ac:dyDescent="0.25">
      <c r="A42" s="66" t="s">
        <v>708</v>
      </c>
      <c r="B42" s="57" t="s">
        <v>940</v>
      </c>
      <c r="C42" s="16"/>
      <c r="D42" s="15"/>
      <c r="E42" s="412"/>
      <c r="F42" s="412"/>
    </row>
    <row r="43" spans="1:8" ht="26.25" x14ac:dyDescent="0.25">
      <c r="A43" s="66"/>
      <c r="B43" s="365" t="s">
        <v>779</v>
      </c>
      <c r="C43" s="413" t="s">
        <v>40</v>
      </c>
      <c r="D43" s="68">
        <v>2</v>
      </c>
      <c r="E43" s="20">
        <v>0</v>
      </c>
      <c r="F43" s="20">
        <f>E43*D43</f>
        <v>0</v>
      </c>
      <c r="G43" s="20"/>
    </row>
    <row r="44" spans="1:8" x14ac:dyDescent="0.25">
      <c r="A44" s="50"/>
      <c r="B44" s="39" t="s">
        <v>705</v>
      </c>
      <c r="C44" s="41" t="s">
        <v>40</v>
      </c>
      <c r="D44" s="364">
        <f>SUM(D43)</f>
        <v>2</v>
      </c>
      <c r="E44" s="28">
        <v>0</v>
      </c>
      <c r="F44" s="20">
        <f>E44*D44</f>
        <v>0</v>
      </c>
    </row>
    <row r="45" spans="1:8" x14ac:dyDescent="0.25">
      <c r="A45" s="50"/>
      <c r="B45" s="39"/>
      <c r="C45" s="41"/>
      <c r="D45" s="364"/>
      <c r="E45" s="28"/>
      <c r="F45" s="28"/>
    </row>
    <row r="46" spans="1:8" s="427" customFormat="1" x14ac:dyDescent="0.25">
      <c r="A46" s="424" t="s">
        <v>652</v>
      </c>
      <c r="B46" s="425" t="s">
        <v>622</v>
      </c>
      <c r="C46" s="426"/>
      <c r="E46" s="428"/>
      <c r="F46" s="428"/>
    </row>
    <row r="48" spans="1:8" ht="127.5" x14ac:dyDescent="0.25">
      <c r="A48" s="66" t="s">
        <v>653</v>
      </c>
      <c r="B48" s="57" t="s">
        <v>780</v>
      </c>
      <c r="C48" s="16"/>
      <c r="D48" s="15"/>
      <c r="E48" s="412"/>
      <c r="F48" s="412"/>
    </row>
    <row r="49" spans="1:7" ht="25.5" x14ac:dyDescent="0.25">
      <c r="A49" s="66"/>
      <c r="B49" s="57" t="s">
        <v>466</v>
      </c>
      <c r="C49" s="16"/>
      <c r="D49" s="15"/>
      <c r="E49" s="412"/>
      <c r="F49" s="412"/>
    </row>
    <row r="50" spans="1:7" ht="25.5" x14ac:dyDescent="0.25">
      <c r="A50" s="66"/>
      <c r="B50" s="57" t="s">
        <v>781</v>
      </c>
      <c r="C50" s="16"/>
      <c r="D50" s="15"/>
      <c r="E50" s="412"/>
      <c r="F50" s="412"/>
    </row>
    <row r="51" spans="1:7" x14ac:dyDescent="0.25">
      <c r="A51" s="66"/>
      <c r="B51" s="72" t="s">
        <v>623</v>
      </c>
      <c r="C51" s="413" t="s">
        <v>40</v>
      </c>
      <c r="D51" s="68">
        <v>13</v>
      </c>
      <c r="E51" s="20">
        <v>0</v>
      </c>
      <c r="F51" s="20">
        <f t="shared" ref="F51:F60" si="2">E51*D51</f>
        <v>0</v>
      </c>
      <c r="G51" s="20"/>
    </row>
    <row r="52" spans="1:7" x14ac:dyDescent="0.25">
      <c r="A52" s="15"/>
      <c r="B52" s="72" t="s">
        <v>782</v>
      </c>
      <c r="C52" s="413" t="s">
        <v>40</v>
      </c>
      <c r="D52" s="68">
        <v>27</v>
      </c>
      <c r="E52" s="20">
        <v>0</v>
      </c>
      <c r="F52" s="20">
        <f t="shared" si="2"/>
        <v>0</v>
      </c>
      <c r="G52" s="20"/>
    </row>
    <row r="53" spans="1:7" s="417" customFormat="1" x14ac:dyDescent="0.25">
      <c r="A53" s="21"/>
      <c r="B53" s="414" t="s">
        <v>783</v>
      </c>
      <c r="C53" s="415" t="s">
        <v>40</v>
      </c>
      <c r="D53" s="416">
        <v>1</v>
      </c>
      <c r="E53" s="20">
        <v>0</v>
      </c>
      <c r="F53" s="25">
        <f t="shared" si="2"/>
        <v>0</v>
      </c>
      <c r="G53" s="25"/>
    </row>
    <row r="54" spans="1:7" s="420" customFormat="1" x14ac:dyDescent="0.25">
      <c r="A54" s="21"/>
      <c r="B54" s="418" t="s">
        <v>784</v>
      </c>
      <c r="C54" s="415" t="s">
        <v>40</v>
      </c>
      <c r="D54" s="416">
        <v>30</v>
      </c>
      <c r="E54" s="20">
        <v>0</v>
      </c>
      <c r="F54" s="25">
        <f t="shared" si="2"/>
        <v>0</v>
      </c>
      <c r="G54" s="419"/>
    </row>
    <row r="55" spans="1:7" s="420" customFormat="1" x14ac:dyDescent="0.25">
      <c r="A55" s="21"/>
      <c r="B55" s="418" t="s">
        <v>785</v>
      </c>
      <c r="C55" s="415" t="s">
        <v>40</v>
      </c>
      <c r="D55" s="416">
        <v>1</v>
      </c>
      <c r="E55" s="20">
        <v>0</v>
      </c>
      <c r="F55" s="25">
        <f t="shared" si="2"/>
        <v>0</v>
      </c>
      <c r="G55" s="419"/>
    </row>
    <row r="56" spans="1:7" x14ac:dyDescent="0.25">
      <c r="A56" s="15"/>
      <c r="B56" s="72" t="s">
        <v>624</v>
      </c>
      <c r="C56" s="413" t="s">
        <v>40</v>
      </c>
      <c r="D56" s="68">
        <v>2</v>
      </c>
      <c r="E56" s="20">
        <v>0</v>
      </c>
      <c r="F56" s="20">
        <f t="shared" si="2"/>
        <v>0</v>
      </c>
      <c r="G56" s="20"/>
    </row>
    <row r="57" spans="1:7" x14ac:dyDescent="0.25">
      <c r="A57" s="15"/>
      <c r="B57" s="72" t="s">
        <v>786</v>
      </c>
      <c r="C57" s="413" t="s">
        <v>40</v>
      </c>
      <c r="D57" s="68">
        <v>1</v>
      </c>
      <c r="E57" s="20">
        <v>0</v>
      </c>
      <c r="F57" s="20">
        <f t="shared" si="2"/>
        <v>0</v>
      </c>
      <c r="G57" s="20"/>
    </row>
    <row r="58" spans="1:7" x14ac:dyDescent="0.25">
      <c r="A58" s="15"/>
      <c r="B58" s="72" t="s">
        <v>787</v>
      </c>
      <c r="C58" s="413" t="s">
        <v>40</v>
      </c>
      <c r="D58" s="68">
        <v>1</v>
      </c>
      <c r="E58" s="20">
        <v>0</v>
      </c>
      <c r="F58" s="20">
        <f t="shared" si="2"/>
        <v>0</v>
      </c>
      <c r="G58" s="20"/>
    </row>
    <row r="59" spans="1:7" x14ac:dyDescent="0.25">
      <c r="A59" s="15"/>
      <c r="B59" s="72" t="s">
        <v>788</v>
      </c>
      <c r="C59" s="413" t="s">
        <v>40</v>
      </c>
      <c r="D59" s="68">
        <v>1</v>
      </c>
      <c r="E59" s="20">
        <v>0</v>
      </c>
      <c r="F59" s="20">
        <f t="shared" si="2"/>
        <v>0</v>
      </c>
      <c r="G59" s="20"/>
    </row>
    <row r="60" spans="1:7" x14ac:dyDescent="0.25">
      <c r="A60" s="50"/>
      <c r="B60" s="39" t="s">
        <v>705</v>
      </c>
      <c r="C60" s="41" t="s">
        <v>40</v>
      </c>
      <c r="D60" s="364">
        <f>SUM(D51:D59)</f>
        <v>77</v>
      </c>
      <c r="E60" s="20">
        <v>0</v>
      </c>
      <c r="F60" s="20">
        <f t="shared" si="2"/>
        <v>0</v>
      </c>
    </row>
    <row r="61" spans="1:7" x14ac:dyDescent="0.25">
      <c r="A61" s="50"/>
      <c r="B61" s="39"/>
      <c r="C61" s="41"/>
      <c r="D61" s="364"/>
      <c r="E61" s="28"/>
      <c r="F61" s="28"/>
    </row>
    <row r="62" spans="1:7" ht="127.5" x14ac:dyDescent="0.25">
      <c r="A62" s="66" t="s">
        <v>1069</v>
      </c>
      <c r="B62" s="57" t="s">
        <v>941</v>
      </c>
      <c r="C62" s="16"/>
      <c r="D62" s="15"/>
      <c r="E62" s="412"/>
      <c r="F62" s="412"/>
    </row>
    <row r="63" spans="1:7" ht="25.5" x14ac:dyDescent="0.25">
      <c r="A63" s="66"/>
      <c r="B63" s="57" t="s">
        <v>789</v>
      </c>
      <c r="C63" s="16"/>
      <c r="D63" s="15"/>
      <c r="E63" s="412"/>
      <c r="F63" s="412"/>
    </row>
    <row r="64" spans="1:7" x14ac:dyDescent="0.25">
      <c r="A64" s="66"/>
      <c r="B64" s="72" t="s">
        <v>790</v>
      </c>
      <c r="C64" s="413" t="s">
        <v>40</v>
      </c>
      <c r="D64" s="68">
        <v>2</v>
      </c>
      <c r="E64" s="20">
        <v>0</v>
      </c>
      <c r="F64" s="20">
        <f>E64*D64</f>
        <v>0</v>
      </c>
      <c r="G64" s="20"/>
    </row>
    <row r="65" spans="1:7" x14ac:dyDescent="0.25">
      <c r="A65" s="15"/>
      <c r="B65" s="72"/>
      <c r="C65" s="413"/>
      <c r="D65" s="68"/>
      <c r="E65" s="20"/>
      <c r="F65" s="20"/>
    </row>
    <row r="66" spans="1:7" s="427" customFormat="1" ht="25.5" x14ac:dyDescent="0.25">
      <c r="A66" s="424" t="s">
        <v>794</v>
      </c>
      <c r="B66" s="425" t="s">
        <v>795</v>
      </c>
      <c r="C66" s="426"/>
      <c r="E66" s="428"/>
      <c r="F66" s="428"/>
    </row>
    <row r="67" spans="1:7" x14ac:dyDescent="0.25">
      <c r="A67" s="92"/>
      <c r="B67" s="39"/>
      <c r="C67" s="41"/>
      <c r="D67" s="364"/>
      <c r="E67" s="28"/>
      <c r="F67" s="28"/>
    </row>
    <row r="68" spans="1:7" x14ac:dyDescent="0.25">
      <c r="A68" s="62" t="s">
        <v>1111</v>
      </c>
      <c r="B68" s="70" t="s">
        <v>796</v>
      </c>
      <c r="C68" s="297"/>
      <c r="D68" s="62"/>
      <c r="E68" s="93"/>
      <c r="F68" s="93"/>
    </row>
    <row r="69" spans="1:7" s="417" customFormat="1" x14ac:dyDescent="0.25">
      <c r="A69" s="103"/>
      <c r="B69" s="414" t="s">
        <v>797</v>
      </c>
      <c r="C69" s="429"/>
      <c r="D69" s="103"/>
      <c r="E69" s="430"/>
      <c r="F69" s="430"/>
    </row>
    <row r="70" spans="1:7" s="417" customFormat="1" ht="51" x14ac:dyDescent="0.25">
      <c r="A70" s="431"/>
      <c r="B70" s="432" t="s">
        <v>798</v>
      </c>
      <c r="C70" s="433"/>
      <c r="D70" s="434"/>
      <c r="E70" s="435"/>
      <c r="F70" s="435"/>
    </row>
    <row r="71" spans="1:7" s="417" customFormat="1" ht="25.5" x14ac:dyDescent="0.25">
      <c r="A71" s="436"/>
      <c r="B71" s="432" t="s">
        <v>55</v>
      </c>
      <c r="C71" s="429"/>
      <c r="D71" s="103"/>
      <c r="E71" s="430"/>
      <c r="F71" s="430"/>
    </row>
    <row r="72" spans="1:7" s="417" customFormat="1" x14ac:dyDescent="0.25">
      <c r="A72" s="21"/>
      <c r="B72" s="437" t="s">
        <v>799</v>
      </c>
      <c r="C72" s="415" t="s">
        <v>40</v>
      </c>
      <c r="D72" s="416">
        <v>1</v>
      </c>
      <c r="E72" s="25">
        <v>0</v>
      </c>
      <c r="F72" s="25">
        <v>0</v>
      </c>
      <c r="G72" s="430"/>
    </row>
    <row r="73" spans="1:7" s="417" customFormat="1" x14ac:dyDescent="0.25">
      <c r="A73" s="436"/>
      <c r="B73" s="39" t="s">
        <v>705</v>
      </c>
      <c r="C73" s="438" t="s">
        <v>40</v>
      </c>
      <c r="D73" s="364">
        <f>SUM(D72)</f>
        <v>1</v>
      </c>
      <c r="E73" s="277">
        <v>0</v>
      </c>
      <c r="F73" s="277">
        <v>0</v>
      </c>
    </row>
    <row r="74" spans="1:7" s="417" customFormat="1" x14ac:dyDescent="0.25">
      <c r="A74" s="436"/>
      <c r="B74" s="39"/>
      <c r="C74" s="438"/>
      <c r="D74" s="364"/>
      <c r="E74" s="277"/>
      <c r="F74" s="277"/>
    </row>
    <row r="75" spans="1:7" x14ac:dyDescent="0.25">
      <c r="A75" s="62" t="s">
        <v>1112</v>
      </c>
      <c r="B75" s="70" t="s">
        <v>800</v>
      </c>
      <c r="C75" s="297"/>
      <c r="D75" s="62"/>
      <c r="E75" s="93"/>
      <c r="F75" s="93"/>
    </row>
    <row r="76" spans="1:7" s="417" customFormat="1" ht="102" x14ac:dyDescent="0.25">
      <c r="A76" s="431"/>
      <c r="B76" s="432" t="s">
        <v>942</v>
      </c>
      <c r="C76" s="433"/>
      <c r="D76" s="434"/>
      <c r="E76" s="435"/>
      <c r="F76" s="435"/>
    </row>
    <row r="77" spans="1:7" s="417" customFormat="1" ht="25.5" x14ac:dyDescent="0.25">
      <c r="A77" s="436"/>
      <c r="B77" s="432" t="s">
        <v>55</v>
      </c>
      <c r="C77" s="429"/>
      <c r="D77" s="103"/>
      <c r="E77" s="430"/>
      <c r="F77" s="430"/>
    </row>
    <row r="78" spans="1:7" s="417" customFormat="1" x14ac:dyDescent="0.25">
      <c r="A78" s="21"/>
      <c r="B78" s="437" t="s">
        <v>801</v>
      </c>
      <c r="C78" s="415" t="s">
        <v>40</v>
      </c>
      <c r="D78" s="416">
        <v>1</v>
      </c>
      <c r="E78" s="25">
        <v>0</v>
      </c>
      <c r="F78" s="25">
        <f>E78*D78</f>
        <v>0</v>
      </c>
      <c r="G78" s="430"/>
    </row>
    <row r="79" spans="1:7" s="417" customFormat="1" x14ac:dyDescent="0.25">
      <c r="A79" s="436"/>
      <c r="B79" s="39" t="s">
        <v>705</v>
      </c>
      <c r="C79" s="438" t="s">
        <v>40</v>
      </c>
      <c r="D79" s="364">
        <f>SUM(D78)</f>
        <v>1</v>
      </c>
      <c r="E79" s="277">
        <v>0</v>
      </c>
      <c r="F79" s="277">
        <v>0</v>
      </c>
    </row>
    <row r="80" spans="1:7" s="417" customFormat="1" x14ac:dyDescent="0.25">
      <c r="A80" s="436"/>
      <c r="B80" s="39"/>
      <c r="C80" s="438"/>
      <c r="D80" s="364"/>
      <c r="E80" s="277"/>
      <c r="F80" s="277"/>
    </row>
    <row r="81" spans="1:7" ht="102" x14ac:dyDescent="0.25">
      <c r="A81" s="66" t="s">
        <v>1113</v>
      </c>
      <c r="B81" s="57" t="s">
        <v>1075</v>
      </c>
      <c r="C81" s="16"/>
      <c r="D81" s="15"/>
      <c r="E81" s="412"/>
      <c r="F81" s="412"/>
    </row>
    <row r="82" spans="1:7" ht="25.5" x14ac:dyDescent="0.25">
      <c r="A82" s="66"/>
      <c r="B82" s="57" t="s">
        <v>802</v>
      </c>
      <c r="C82" s="16"/>
      <c r="D82" s="15"/>
      <c r="E82" s="412"/>
      <c r="F82" s="412"/>
    </row>
    <row r="83" spans="1:7" ht="26.25" x14ac:dyDescent="0.25">
      <c r="A83" s="15"/>
      <c r="B83" s="204" t="s">
        <v>803</v>
      </c>
      <c r="C83" s="413" t="s">
        <v>40</v>
      </c>
      <c r="D83" s="68">
        <v>2</v>
      </c>
      <c r="E83" s="25">
        <v>0</v>
      </c>
      <c r="F83" s="20">
        <f>E83*D83</f>
        <v>0</v>
      </c>
      <c r="G83" s="20"/>
    </row>
    <row r="84" spans="1:7" ht="26.25" x14ac:dyDescent="0.25">
      <c r="A84" s="15"/>
      <c r="B84" s="204" t="s">
        <v>804</v>
      </c>
      <c r="C84" s="413" t="s">
        <v>40</v>
      </c>
      <c r="D84" s="68">
        <v>1</v>
      </c>
      <c r="E84" s="277">
        <v>0</v>
      </c>
      <c r="F84" s="20">
        <f t="shared" ref="F84:F85" si="3">E84*D84</f>
        <v>0</v>
      </c>
      <c r="G84" s="20"/>
    </row>
    <row r="85" spans="1:7" x14ac:dyDescent="0.25">
      <c r="A85" s="268"/>
      <c r="B85" s="275" t="s">
        <v>705</v>
      </c>
      <c r="C85" s="41" t="s">
        <v>40</v>
      </c>
      <c r="D85" s="364">
        <f>SUM(D83:D84)</f>
        <v>3</v>
      </c>
      <c r="E85" s="25">
        <v>0</v>
      </c>
      <c r="F85" s="20">
        <f t="shared" si="3"/>
        <v>0</v>
      </c>
    </row>
    <row r="86" spans="1:7" x14ac:dyDescent="0.25">
      <c r="A86" s="268"/>
      <c r="B86" s="275"/>
      <c r="C86" s="41"/>
      <c r="D86" s="364"/>
      <c r="E86" s="25"/>
      <c r="F86" s="20"/>
    </row>
    <row r="87" spans="1:7" x14ac:dyDescent="0.25">
      <c r="A87" s="66" t="s">
        <v>1114</v>
      </c>
      <c r="B87" s="55" t="s">
        <v>1115</v>
      </c>
      <c r="C87" s="16"/>
      <c r="D87" s="15"/>
      <c r="E87" s="412"/>
      <c r="F87" s="412"/>
    </row>
    <row r="88" spans="1:7" ht="178.5" x14ac:dyDescent="0.25">
      <c r="A88" s="66"/>
      <c r="B88" s="57" t="s">
        <v>1116</v>
      </c>
      <c r="C88" s="16"/>
      <c r="D88" s="15"/>
      <c r="E88" s="412"/>
      <c r="F88" s="412"/>
    </row>
    <row r="89" spans="1:7" x14ac:dyDescent="0.25">
      <c r="A89" s="15"/>
      <c r="B89" s="204"/>
      <c r="C89" s="413" t="s">
        <v>40</v>
      </c>
      <c r="D89" s="68">
        <v>6</v>
      </c>
      <c r="E89" s="277">
        <v>0</v>
      </c>
      <c r="F89" s="20">
        <f t="shared" ref="F89" si="4">E89*D89</f>
        <v>0</v>
      </c>
      <c r="G89" s="20"/>
    </row>
    <row r="90" spans="1:7" x14ac:dyDescent="0.25">
      <c r="A90" s="304"/>
      <c r="B90" s="9" t="s">
        <v>76</v>
      </c>
      <c r="C90" s="439"/>
      <c r="D90" s="9"/>
      <c r="E90" s="88"/>
      <c r="F90" s="88">
        <f>SUM(F4:F88)</f>
        <v>0</v>
      </c>
    </row>
  </sheetData>
  <pageMargins left="0.70866141732283472" right="0.70866141732283472" top="0.74803149606299213" bottom="0.74803149606299213" header="0.31496062992125984" footer="0.31496062992125984"/>
  <pageSetup paperSize="9" scale="79" fitToWidth="0" fitToHeight="0" orientation="portrait" r:id="rId1"/>
  <headerFooter>
    <oddHeader xml:space="preserve">&amp;R&amp;"Arial Narrow,Regular"&amp;8HOTEL ROŽANIĆ, MOTOVUN
</oddHeader>
    <oddFooter>&amp;C&amp;"Arial,Regular"&amp;9Rijeka, kolovoz 2016.</oddFooter>
  </headerFooter>
  <rowBreaks count="3" manualBreakCount="3">
    <brk id="20" max="5" man="1"/>
    <brk id="39" max="5" man="1"/>
    <brk id="65"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H232"/>
  <sheetViews>
    <sheetView view="pageBreakPreview" topLeftCell="A31" zoomScaleNormal="100" zoomScaleSheetLayoutView="100" workbookViewId="0">
      <selection activeCell="B48" sqref="B48"/>
    </sheetView>
  </sheetViews>
  <sheetFormatPr defaultRowHeight="15" x14ac:dyDescent="0.25"/>
  <cols>
    <col min="1" max="1" width="6.42578125" customWidth="1"/>
    <col min="2" max="2" width="54.140625" customWidth="1"/>
    <col min="3" max="3" width="7.42578125" customWidth="1"/>
    <col min="4" max="4" width="9.28515625" style="467" customWidth="1"/>
    <col min="5" max="5" width="14.42578125" style="381" customWidth="1"/>
    <col min="6" max="6" width="16.85546875" style="381" customWidth="1"/>
    <col min="7" max="7" width="14.85546875" customWidth="1"/>
    <col min="8" max="8" width="15.42578125" customWidth="1"/>
  </cols>
  <sheetData>
    <row r="1" spans="1:8" s="560" customFormat="1" ht="22.5" x14ac:dyDescent="0.2">
      <c r="A1" s="557" t="s">
        <v>25</v>
      </c>
      <c r="B1" s="557" t="s">
        <v>26</v>
      </c>
      <c r="C1" s="557" t="s">
        <v>27</v>
      </c>
      <c r="D1" s="558" t="s">
        <v>28</v>
      </c>
      <c r="E1" s="559" t="s">
        <v>29</v>
      </c>
      <c r="F1" s="559" t="s">
        <v>30</v>
      </c>
    </row>
    <row r="2" spans="1:8" s="417" customFormat="1" x14ac:dyDescent="0.25">
      <c r="D2" s="440"/>
      <c r="E2" s="441"/>
      <c r="F2" s="441"/>
    </row>
    <row r="3" spans="1:8" s="427" customFormat="1" ht="15.75" x14ac:dyDescent="0.25">
      <c r="A3" s="480" t="s">
        <v>58</v>
      </c>
      <c r="B3" s="480" t="s">
        <v>12</v>
      </c>
      <c r="C3" s="480"/>
      <c r="D3" s="481"/>
      <c r="E3" s="482"/>
      <c r="F3" s="482"/>
    </row>
    <row r="4" spans="1:8" s="417" customFormat="1" ht="108" x14ac:dyDescent="0.25">
      <c r="A4" s="96"/>
      <c r="B4" s="444" t="s">
        <v>805</v>
      </c>
      <c r="C4" s="96"/>
      <c r="D4" s="442"/>
      <c r="E4" s="443"/>
      <c r="F4" s="443"/>
    </row>
    <row r="5" spans="1:8" s="417" customFormat="1" x14ac:dyDescent="0.25">
      <c r="D5" s="440"/>
      <c r="E5" s="441"/>
      <c r="F5" s="441"/>
    </row>
    <row r="6" spans="1:8" s="417" customFormat="1" x14ac:dyDescent="0.25">
      <c r="A6" s="445" t="s">
        <v>469</v>
      </c>
      <c r="B6" s="446" t="s">
        <v>740</v>
      </c>
      <c r="D6" s="440"/>
      <c r="E6" s="441"/>
      <c r="F6" s="441"/>
    </row>
    <row r="7" spans="1:8" s="417" customFormat="1" x14ac:dyDescent="0.25">
      <c r="D7" s="440"/>
      <c r="E7" s="441"/>
      <c r="F7" s="441"/>
    </row>
    <row r="8" spans="1:8" s="417" customFormat="1" x14ac:dyDescent="0.25">
      <c r="A8" s="414" t="s">
        <v>654</v>
      </c>
      <c r="B8" s="437" t="s">
        <v>806</v>
      </c>
      <c r="C8" s="447"/>
      <c r="D8" s="448"/>
      <c r="E8" s="430"/>
      <c r="F8" s="430"/>
    </row>
    <row r="9" spans="1:8" s="417" customFormat="1" x14ac:dyDescent="0.25">
      <c r="A9" s="414"/>
      <c r="B9" s="414" t="s">
        <v>807</v>
      </c>
      <c r="C9" s="447"/>
      <c r="D9" s="448"/>
      <c r="E9" s="430"/>
      <c r="F9" s="430"/>
    </row>
    <row r="10" spans="1:8" s="417" customFormat="1" ht="121.5" customHeight="1" x14ac:dyDescent="0.25">
      <c r="A10" s="103"/>
      <c r="B10" s="432" t="s">
        <v>913</v>
      </c>
      <c r="C10" s="447"/>
      <c r="D10" s="448"/>
      <c r="E10" s="430"/>
      <c r="F10" s="430"/>
    </row>
    <row r="11" spans="1:8" s="417" customFormat="1" ht="26.25" x14ac:dyDescent="0.25">
      <c r="A11" s="103"/>
      <c r="B11" s="449" t="s">
        <v>55</v>
      </c>
      <c r="C11" s="447"/>
      <c r="D11" s="448"/>
      <c r="E11" s="430"/>
      <c r="F11" s="430"/>
      <c r="G11" s="103"/>
    </row>
    <row r="12" spans="1:8" s="417" customFormat="1" x14ac:dyDescent="0.25">
      <c r="A12" s="103"/>
      <c r="B12" s="414" t="s">
        <v>808</v>
      </c>
      <c r="C12" s="447" t="s">
        <v>40</v>
      </c>
      <c r="D12" s="450">
        <v>5</v>
      </c>
      <c r="E12" s="430">
        <v>0</v>
      </c>
      <c r="F12" s="430">
        <f>SUM(D12*E12)</f>
        <v>0</v>
      </c>
      <c r="G12" s="430"/>
      <c r="H12" s="430"/>
    </row>
    <row r="13" spans="1:8" s="417" customFormat="1" x14ac:dyDescent="0.25">
      <c r="A13" s="103"/>
      <c r="B13" s="414" t="s">
        <v>626</v>
      </c>
      <c r="C13" s="447" t="s">
        <v>40</v>
      </c>
      <c r="D13" s="450">
        <v>5</v>
      </c>
      <c r="E13" s="430">
        <v>0</v>
      </c>
      <c r="F13" s="430">
        <f>SUM(D13*E13)</f>
        <v>0</v>
      </c>
      <c r="G13" s="430"/>
      <c r="H13" s="430"/>
    </row>
    <row r="14" spans="1:8" s="417" customFormat="1" x14ac:dyDescent="0.25">
      <c r="A14" s="103"/>
      <c r="B14" s="414" t="s">
        <v>627</v>
      </c>
      <c r="C14" s="447" t="s">
        <v>40</v>
      </c>
      <c r="D14" s="450">
        <v>5</v>
      </c>
      <c r="E14" s="430">
        <v>0</v>
      </c>
      <c r="F14" s="430">
        <f>SUM(D14*E14)</f>
        <v>0</v>
      </c>
      <c r="G14" s="430"/>
      <c r="H14" s="430"/>
    </row>
    <row r="15" spans="1:8" s="417" customFormat="1" x14ac:dyDescent="0.25">
      <c r="A15" s="268"/>
      <c r="B15" s="275" t="s">
        <v>705</v>
      </c>
      <c r="C15" s="271" t="s">
        <v>40</v>
      </c>
      <c r="D15" s="451">
        <v>5</v>
      </c>
      <c r="E15" s="277">
        <v>0</v>
      </c>
      <c r="F15" s="430">
        <f>SUM(D15*E15)</f>
        <v>0</v>
      </c>
      <c r="G15" s="25"/>
    </row>
    <row r="16" spans="1:8" s="417" customFormat="1" x14ac:dyDescent="0.25">
      <c r="A16" s="103"/>
      <c r="B16" s="414"/>
      <c r="C16" s="447"/>
      <c r="D16" s="450"/>
      <c r="E16" s="430"/>
      <c r="F16" s="430"/>
      <c r="G16" s="430"/>
      <c r="H16" s="430"/>
    </row>
    <row r="17" spans="1:7" s="417" customFormat="1" x14ac:dyDescent="0.25">
      <c r="A17" s="414" t="s">
        <v>655</v>
      </c>
      <c r="B17" s="437" t="s">
        <v>809</v>
      </c>
      <c r="C17" s="447"/>
      <c r="D17" s="448"/>
      <c r="E17" s="430"/>
      <c r="F17" s="430"/>
    </row>
    <row r="18" spans="1:7" s="417" customFormat="1" ht="129.75" customHeight="1" x14ac:dyDescent="0.25">
      <c r="A18" s="103"/>
      <c r="B18" s="432" t="s">
        <v>914</v>
      </c>
      <c r="C18" s="447"/>
      <c r="D18" s="448"/>
      <c r="E18" s="430"/>
      <c r="F18" s="430"/>
      <c r="G18" s="103"/>
    </row>
    <row r="19" spans="1:7" s="417" customFormat="1" ht="28.5" customHeight="1" x14ac:dyDescent="0.25">
      <c r="A19" s="103"/>
      <c r="B19" s="452" t="s">
        <v>55</v>
      </c>
      <c r="C19" s="447"/>
      <c r="D19" s="448"/>
      <c r="E19" s="430"/>
      <c r="F19" s="430"/>
      <c r="G19" s="103"/>
    </row>
    <row r="20" spans="1:7" s="456" customFormat="1" ht="25.5" x14ac:dyDescent="0.2">
      <c r="A20" s="103"/>
      <c r="B20" s="453" t="s">
        <v>810</v>
      </c>
      <c r="C20" s="447" t="s">
        <v>40</v>
      </c>
      <c r="D20" s="454">
        <v>1</v>
      </c>
      <c r="E20" s="455">
        <v>0</v>
      </c>
      <c r="F20" s="455">
        <f t="shared" ref="F20:F25" si="0">SUM(D20*E20)</f>
        <v>0</v>
      </c>
      <c r="G20" s="430"/>
    </row>
    <row r="21" spans="1:7" s="460" customFormat="1" ht="25.5" x14ac:dyDescent="0.2">
      <c r="A21" s="457"/>
      <c r="B21" s="269" t="s">
        <v>811</v>
      </c>
      <c r="C21" s="58" t="s">
        <v>40</v>
      </c>
      <c r="D21" s="454">
        <v>1</v>
      </c>
      <c r="E21" s="458">
        <v>0</v>
      </c>
      <c r="F21" s="458">
        <f t="shared" si="0"/>
        <v>0</v>
      </c>
      <c r="G21" s="459"/>
    </row>
    <row r="22" spans="1:7" s="460" customFormat="1" ht="25.5" x14ac:dyDescent="0.2">
      <c r="A22" s="457"/>
      <c r="B22" s="453" t="s">
        <v>812</v>
      </c>
      <c r="C22" s="58" t="s">
        <v>40</v>
      </c>
      <c r="D22" s="454">
        <v>2</v>
      </c>
      <c r="E22" s="458">
        <v>0</v>
      </c>
      <c r="F22" s="458">
        <f t="shared" si="0"/>
        <v>0</v>
      </c>
      <c r="G22" s="459"/>
    </row>
    <row r="23" spans="1:7" s="460" customFormat="1" ht="25.5" x14ac:dyDescent="0.2">
      <c r="A23" s="457"/>
      <c r="B23" s="453" t="s">
        <v>813</v>
      </c>
      <c r="C23" s="58" t="s">
        <v>40</v>
      </c>
      <c r="D23" s="454">
        <v>1</v>
      </c>
      <c r="E23" s="458">
        <v>0</v>
      </c>
      <c r="F23" s="458">
        <f t="shared" si="0"/>
        <v>0</v>
      </c>
      <c r="G23" s="459"/>
    </row>
    <row r="24" spans="1:7" s="456" customFormat="1" ht="25.5" x14ac:dyDescent="0.2">
      <c r="A24" s="103"/>
      <c r="B24" s="453" t="s">
        <v>814</v>
      </c>
      <c r="C24" s="447" t="s">
        <v>40</v>
      </c>
      <c r="D24" s="454">
        <v>1</v>
      </c>
      <c r="E24" s="455">
        <v>0</v>
      </c>
      <c r="F24" s="455">
        <f t="shared" si="0"/>
        <v>0</v>
      </c>
      <c r="G24" s="430"/>
    </row>
    <row r="25" spans="1:7" s="417" customFormat="1" x14ac:dyDescent="0.25">
      <c r="A25" s="268"/>
      <c r="B25" s="275" t="s">
        <v>705</v>
      </c>
      <c r="C25" s="271" t="s">
        <v>40</v>
      </c>
      <c r="D25" s="451">
        <f>SUM(D20:D23)</f>
        <v>5</v>
      </c>
      <c r="E25" s="277">
        <v>0</v>
      </c>
      <c r="F25" s="430">
        <f t="shared" si="0"/>
        <v>0</v>
      </c>
      <c r="G25" s="25"/>
    </row>
    <row r="26" spans="1:7" s="417" customFormat="1" x14ac:dyDescent="0.25">
      <c r="A26" s="268"/>
      <c r="B26" s="275"/>
      <c r="C26" s="271"/>
      <c r="D26" s="451"/>
      <c r="E26" s="277"/>
      <c r="F26" s="430"/>
      <c r="G26" s="25"/>
    </row>
    <row r="27" spans="1:7" s="417" customFormat="1" x14ac:dyDescent="0.25">
      <c r="A27" s="414" t="s">
        <v>655</v>
      </c>
      <c r="B27" s="437" t="s">
        <v>815</v>
      </c>
      <c r="C27" s="447"/>
      <c r="D27" s="448"/>
      <c r="E27" s="430"/>
      <c r="F27" s="430"/>
    </row>
    <row r="28" spans="1:7" s="417" customFormat="1" ht="127.5" x14ac:dyDescent="0.25">
      <c r="A28" s="103"/>
      <c r="B28" s="432" t="s">
        <v>915</v>
      </c>
      <c r="C28" s="447"/>
      <c r="D28" s="448"/>
      <c r="E28" s="430"/>
      <c r="F28" s="430"/>
      <c r="G28" s="103"/>
    </row>
    <row r="29" spans="1:7" s="417" customFormat="1" ht="28.5" customHeight="1" x14ac:dyDescent="0.25">
      <c r="A29" s="103"/>
      <c r="B29" s="452" t="s">
        <v>55</v>
      </c>
      <c r="C29" s="447"/>
      <c r="D29" s="448"/>
      <c r="E29" s="430"/>
      <c r="F29" s="430"/>
      <c r="G29" s="103"/>
    </row>
    <row r="30" spans="1:7" s="456" customFormat="1" ht="25.5" x14ac:dyDescent="0.2">
      <c r="A30" s="103"/>
      <c r="B30" s="453" t="s">
        <v>816</v>
      </c>
      <c r="C30" s="447" t="s">
        <v>40</v>
      </c>
      <c r="D30" s="454">
        <v>2</v>
      </c>
      <c r="E30" s="455">
        <v>0</v>
      </c>
      <c r="F30" s="455">
        <f>SUM(D30*E30)</f>
        <v>0</v>
      </c>
      <c r="G30" s="430"/>
    </row>
    <row r="31" spans="1:7" s="417" customFormat="1" x14ac:dyDescent="0.25">
      <c r="A31" s="268"/>
      <c r="B31" s="275" t="s">
        <v>705</v>
      </c>
      <c r="C31" s="271" t="s">
        <v>40</v>
      </c>
      <c r="D31" s="451">
        <f>SUM(D24:D30)</f>
        <v>8</v>
      </c>
      <c r="E31" s="277">
        <v>0</v>
      </c>
      <c r="F31" s="430">
        <f>SUM(D31*E31)</f>
        <v>0</v>
      </c>
      <c r="G31" s="25"/>
    </row>
    <row r="32" spans="1:7" s="417" customFormat="1" x14ac:dyDescent="0.25">
      <c r="A32" s="268"/>
      <c r="B32" s="275"/>
      <c r="C32" s="271"/>
      <c r="D32" s="451"/>
      <c r="E32" s="277"/>
      <c r="F32" s="430"/>
      <c r="G32" s="25"/>
    </row>
    <row r="33" spans="1:8" s="417" customFormat="1" x14ac:dyDescent="0.25">
      <c r="A33" s="414" t="s">
        <v>655</v>
      </c>
      <c r="B33" s="437" t="s">
        <v>817</v>
      </c>
      <c r="C33" s="447"/>
      <c r="D33" s="448"/>
      <c r="E33" s="430"/>
      <c r="F33" s="430"/>
    </row>
    <row r="34" spans="1:8" s="417" customFormat="1" ht="130.5" customHeight="1" x14ac:dyDescent="0.25">
      <c r="A34" s="103"/>
      <c r="B34" s="432" t="s">
        <v>916</v>
      </c>
      <c r="C34" s="447"/>
      <c r="D34" s="448"/>
      <c r="E34" s="430"/>
      <c r="F34" s="430"/>
      <c r="G34" s="103"/>
    </row>
    <row r="35" spans="1:8" s="417" customFormat="1" ht="24" customHeight="1" x14ac:dyDescent="0.25">
      <c r="A35" s="103"/>
      <c r="B35" s="452" t="s">
        <v>55</v>
      </c>
      <c r="C35" s="447"/>
      <c r="D35" s="448"/>
      <c r="E35" s="430"/>
      <c r="F35" s="430"/>
      <c r="G35" s="103"/>
    </row>
    <row r="36" spans="1:8" s="460" customFormat="1" ht="25.5" x14ac:dyDescent="0.2">
      <c r="A36" s="457"/>
      <c r="B36" s="453" t="s">
        <v>818</v>
      </c>
      <c r="C36" s="58" t="s">
        <v>40</v>
      </c>
      <c r="D36" s="454">
        <v>1</v>
      </c>
      <c r="E36" s="458">
        <v>0</v>
      </c>
      <c r="F36" s="458">
        <f>SUM(D36*E36)</f>
        <v>0</v>
      </c>
      <c r="G36" s="459"/>
    </row>
    <row r="37" spans="1:8" x14ac:dyDescent="0.25">
      <c r="A37" s="268"/>
      <c r="B37" s="275" t="s">
        <v>705</v>
      </c>
      <c r="C37" s="52" t="s">
        <v>40</v>
      </c>
      <c r="D37" s="451">
        <f>SUM(D36)</f>
        <v>1</v>
      </c>
      <c r="E37" s="28"/>
      <c r="F37" s="28"/>
    </row>
    <row r="38" spans="1:8" ht="13.5" customHeight="1" x14ac:dyDescent="0.25">
      <c r="A38" s="268"/>
      <c r="B38" s="275"/>
      <c r="C38" s="52"/>
      <c r="D38" s="451"/>
      <c r="E38" s="28"/>
      <c r="F38" s="28"/>
    </row>
    <row r="39" spans="1:8" x14ac:dyDescent="0.25">
      <c r="A39" s="72" t="s">
        <v>655</v>
      </c>
      <c r="B39" s="71" t="s">
        <v>819</v>
      </c>
      <c r="C39" s="64"/>
      <c r="D39" s="461"/>
      <c r="E39" s="93"/>
      <c r="F39" s="93"/>
    </row>
    <row r="40" spans="1:8" ht="102" x14ac:dyDescent="0.25">
      <c r="A40" s="62"/>
      <c r="B40" s="14" t="s">
        <v>917</v>
      </c>
      <c r="C40" s="64"/>
      <c r="D40" s="461"/>
      <c r="E40" s="93"/>
      <c r="F40" s="93"/>
      <c r="G40" s="62"/>
    </row>
    <row r="41" spans="1:8" ht="25.5" x14ac:dyDescent="0.25">
      <c r="A41" s="62"/>
      <c r="B41" s="301" t="s">
        <v>55</v>
      </c>
      <c r="C41" s="64"/>
      <c r="D41" s="461"/>
      <c r="E41" s="93"/>
      <c r="F41" s="93"/>
      <c r="G41" s="62"/>
    </row>
    <row r="42" spans="1:8" s="456" customFormat="1" ht="25.5" x14ac:dyDescent="0.2">
      <c r="A42" s="103"/>
      <c r="B42" s="453" t="s">
        <v>820</v>
      </c>
      <c r="C42" s="447" t="s">
        <v>40</v>
      </c>
      <c r="D42" s="454">
        <v>2</v>
      </c>
      <c r="E42" s="455"/>
      <c r="F42" s="455">
        <f>SUM(D42*E42)</f>
        <v>0</v>
      </c>
      <c r="G42" s="430"/>
    </row>
    <row r="43" spans="1:8" ht="13.5" customHeight="1" x14ac:dyDescent="0.25">
      <c r="A43" s="268"/>
      <c r="B43" s="275" t="s">
        <v>705</v>
      </c>
      <c r="C43" s="52" t="s">
        <v>40</v>
      </c>
      <c r="D43" s="451">
        <f>SUM(D42)</f>
        <v>2</v>
      </c>
      <c r="E43" s="28"/>
      <c r="F43" s="28"/>
    </row>
    <row r="44" spans="1:8" s="417" customFormat="1" x14ac:dyDescent="0.25">
      <c r="A44" s="103"/>
      <c r="B44" s="414"/>
      <c r="C44" s="447"/>
      <c r="D44" s="450"/>
      <c r="E44" s="430"/>
      <c r="F44" s="430"/>
      <c r="G44" s="430"/>
      <c r="H44" s="430"/>
    </row>
    <row r="45" spans="1:8" s="417" customFormat="1" x14ac:dyDescent="0.25">
      <c r="A45" s="445" t="s">
        <v>469</v>
      </c>
      <c r="B45" s="446" t="s">
        <v>821</v>
      </c>
      <c r="D45" s="440"/>
      <c r="E45" s="441"/>
      <c r="F45" s="441"/>
    </row>
    <row r="46" spans="1:8" s="417" customFormat="1" x14ac:dyDescent="0.25">
      <c r="A46" s="445"/>
      <c r="B46" s="36"/>
      <c r="D46" s="440"/>
      <c r="E46" s="441"/>
      <c r="F46" s="441"/>
    </row>
    <row r="47" spans="1:8" s="456" customFormat="1" ht="40.5" x14ac:dyDescent="0.25">
      <c r="A47" s="103"/>
      <c r="B47" s="462" t="s">
        <v>822</v>
      </c>
      <c r="C47" s="463"/>
      <c r="D47" s="454"/>
      <c r="E47" s="455"/>
      <c r="F47" s="455"/>
      <c r="G47" s="430"/>
    </row>
    <row r="48" spans="1:8" s="417" customFormat="1" ht="157.5" customHeight="1" x14ac:dyDescent="0.25">
      <c r="A48" s="66" t="s">
        <v>646</v>
      </c>
      <c r="B48" s="39" t="s">
        <v>918</v>
      </c>
      <c r="C48" s="21"/>
      <c r="D48" s="464"/>
      <c r="E48" s="465"/>
      <c r="F48" s="465"/>
      <c r="G48" s="21"/>
    </row>
    <row r="49" spans="1:8" s="417" customFormat="1" ht="51.75" customHeight="1" x14ac:dyDescent="0.25">
      <c r="A49" s="66"/>
      <c r="B49" s="39" t="s">
        <v>707</v>
      </c>
      <c r="C49" s="21"/>
      <c r="D49" s="464"/>
      <c r="E49" s="465"/>
      <c r="F49" s="465"/>
      <c r="G49" s="21"/>
    </row>
    <row r="50" spans="1:8" s="417" customFormat="1" ht="54.75" customHeight="1" x14ac:dyDescent="0.25">
      <c r="A50" s="66"/>
      <c r="B50" s="39" t="s">
        <v>465</v>
      </c>
      <c r="C50" s="21"/>
      <c r="D50" s="464"/>
      <c r="E50" s="465"/>
      <c r="F50" s="465"/>
      <c r="G50" s="21"/>
    </row>
    <row r="51" spans="1:8" s="417" customFormat="1" ht="40.5" x14ac:dyDescent="0.25">
      <c r="A51" s="21"/>
      <c r="B51" s="453" t="s">
        <v>865</v>
      </c>
      <c r="C51" s="31" t="s">
        <v>40</v>
      </c>
      <c r="D51" s="450">
        <v>2</v>
      </c>
      <c r="E51" s="25">
        <v>0</v>
      </c>
      <c r="F51" s="25">
        <f t="shared" ref="F51:F60" si="1">E51*D51</f>
        <v>0</v>
      </c>
      <c r="G51" s="25"/>
      <c r="H51" s="430"/>
    </row>
    <row r="52" spans="1:8" s="417" customFormat="1" ht="40.5" x14ac:dyDescent="0.25">
      <c r="A52" s="21"/>
      <c r="B52" s="453" t="s">
        <v>866</v>
      </c>
      <c r="C52" s="31" t="s">
        <v>40</v>
      </c>
      <c r="D52" s="450">
        <v>1</v>
      </c>
      <c r="E52" s="25">
        <v>0</v>
      </c>
      <c r="F52" s="25">
        <f t="shared" si="1"/>
        <v>0</v>
      </c>
      <c r="G52" s="25"/>
      <c r="H52" s="430"/>
    </row>
    <row r="53" spans="1:8" s="417" customFormat="1" ht="40.5" x14ac:dyDescent="0.25">
      <c r="A53" s="21"/>
      <c r="B53" s="453" t="s">
        <v>867</v>
      </c>
      <c r="C53" s="31" t="s">
        <v>40</v>
      </c>
      <c r="D53" s="450">
        <v>4</v>
      </c>
      <c r="E53" s="25">
        <v>0</v>
      </c>
      <c r="F53" s="25">
        <f t="shared" si="1"/>
        <v>0</v>
      </c>
      <c r="G53" s="25"/>
      <c r="H53" s="430"/>
    </row>
    <row r="54" spans="1:8" s="417" customFormat="1" ht="40.5" x14ac:dyDescent="0.25">
      <c r="A54" s="21"/>
      <c r="B54" s="453" t="s">
        <v>868</v>
      </c>
      <c r="C54" s="31" t="s">
        <v>40</v>
      </c>
      <c r="D54" s="450">
        <v>3</v>
      </c>
      <c r="E54" s="25">
        <v>0</v>
      </c>
      <c r="F54" s="25">
        <f t="shared" si="1"/>
        <v>0</v>
      </c>
      <c r="G54" s="25"/>
      <c r="H54" s="430"/>
    </row>
    <row r="55" spans="1:8" s="417" customFormat="1" ht="40.5" x14ac:dyDescent="0.25">
      <c r="A55" s="21"/>
      <c r="B55" s="453" t="s">
        <v>869</v>
      </c>
      <c r="C55" s="31" t="s">
        <v>40</v>
      </c>
      <c r="D55" s="450">
        <v>2</v>
      </c>
      <c r="E55" s="25">
        <v>0</v>
      </c>
      <c r="F55" s="25">
        <f t="shared" si="1"/>
        <v>0</v>
      </c>
      <c r="G55" s="25"/>
      <c r="H55" s="430"/>
    </row>
    <row r="56" spans="1:8" s="417" customFormat="1" ht="40.5" x14ac:dyDescent="0.25">
      <c r="A56" s="21"/>
      <c r="B56" s="453" t="s">
        <v>870</v>
      </c>
      <c r="C56" s="31" t="s">
        <v>40</v>
      </c>
      <c r="D56" s="450">
        <v>1</v>
      </c>
      <c r="E56" s="25">
        <v>0</v>
      </c>
      <c r="F56" s="25">
        <f t="shared" si="1"/>
        <v>0</v>
      </c>
      <c r="G56" s="25"/>
      <c r="H56" s="430"/>
    </row>
    <row r="57" spans="1:8" s="417" customFormat="1" ht="53.25" x14ac:dyDescent="0.25">
      <c r="A57" s="21"/>
      <c r="B57" s="453" t="s">
        <v>871</v>
      </c>
      <c r="C57" s="31" t="s">
        <v>40</v>
      </c>
      <c r="D57" s="450">
        <v>7</v>
      </c>
      <c r="E57" s="25">
        <v>0</v>
      </c>
      <c r="F57" s="25">
        <f t="shared" si="1"/>
        <v>0</v>
      </c>
      <c r="G57" s="25"/>
      <c r="H57" s="430"/>
    </row>
    <row r="58" spans="1:8" s="417" customFormat="1" ht="40.5" x14ac:dyDescent="0.25">
      <c r="A58" s="21"/>
      <c r="B58" s="453" t="s">
        <v>872</v>
      </c>
      <c r="C58" s="31" t="s">
        <v>40</v>
      </c>
      <c r="D58" s="450">
        <v>4</v>
      </c>
      <c r="E58" s="25">
        <v>0</v>
      </c>
      <c r="F58" s="25">
        <f t="shared" si="1"/>
        <v>0</v>
      </c>
      <c r="G58" s="25"/>
      <c r="H58" s="430"/>
    </row>
    <row r="59" spans="1:8" s="417" customFormat="1" ht="40.5" x14ac:dyDescent="0.25">
      <c r="A59" s="21"/>
      <c r="B59" s="453" t="s">
        <v>873</v>
      </c>
      <c r="C59" s="31" t="s">
        <v>40</v>
      </c>
      <c r="D59" s="450">
        <v>2</v>
      </c>
      <c r="E59" s="25">
        <v>0</v>
      </c>
      <c r="F59" s="25">
        <f t="shared" si="1"/>
        <v>0</v>
      </c>
      <c r="G59" s="25"/>
      <c r="H59" s="430"/>
    </row>
    <row r="60" spans="1:8" s="417" customFormat="1" ht="13.5" customHeight="1" x14ac:dyDescent="0.25">
      <c r="A60" s="268"/>
      <c r="B60" s="275" t="s">
        <v>705</v>
      </c>
      <c r="C60" s="271" t="s">
        <v>40</v>
      </c>
      <c r="D60" s="451">
        <f>SUM(D51:D59)</f>
        <v>26</v>
      </c>
      <c r="E60" s="25">
        <v>0</v>
      </c>
      <c r="F60" s="25">
        <f t="shared" si="1"/>
        <v>0</v>
      </c>
    </row>
    <row r="61" spans="1:8" s="417" customFormat="1" x14ac:dyDescent="0.25">
      <c r="A61" s="21"/>
      <c r="B61" s="453"/>
      <c r="C61" s="31"/>
      <c r="D61" s="450"/>
      <c r="E61" s="25"/>
      <c r="F61" s="25"/>
      <c r="G61" s="25"/>
      <c r="H61" s="430"/>
    </row>
    <row r="62" spans="1:8" ht="158.25" customHeight="1" x14ac:dyDescent="0.25">
      <c r="A62" s="66" t="s">
        <v>648</v>
      </c>
      <c r="B62" s="57" t="s">
        <v>919</v>
      </c>
      <c r="C62" s="15"/>
      <c r="D62" s="74"/>
      <c r="E62" s="412"/>
      <c r="F62" s="412"/>
    </row>
    <row r="63" spans="1:8" ht="54" customHeight="1" x14ac:dyDescent="0.25">
      <c r="A63" s="66"/>
      <c r="B63" s="57" t="s">
        <v>465</v>
      </c>
      <c r="C63" s="15"/>
      <c r="D63" s="74"/>
      <c r="E63" s="412"/>
      <c r="F63" s="412"/>
    </row>
    <row r="64" spans="1:8" ht="39.75" x14ac:dyDescent="0.25">
      <c r="A64" s="15"/>
      <c r="B64" s="14" t="s">
        <v>920</v>
      </c>
      <c r="C64" s="67" t="s">
        <v>40</v>
      </c>
      <c r="D64" s="466">
        <v>2</v>
      </c>
      <c r="E64" s="20">
        <v>0</v>
      </c>
      <c r="F64" s="20">
        <f>E64*D64</f>
        <v>0</v>
      </c>
      <c r="G64" s="20"/>
    </row>
    <row r="65" spans="1:8" ht="39.75" x14ac:dyDescent="0.25">
      <c r="A65" s="15"/>
      <c r="B65" s="14" t="s">
        <v>823</v>
      </c>
      <c r="C65" s="67" t="s">
        <v>40</v>
      </c>
      <c r="D65" s="466">
        <v>1</v>
      </c>
      <c r="E65" s="20">
        <v>0</v>
      </c>
      <c r="F65" s="20">
        <f>E65*D65</f>
        <v>0</v>
      </c>
      <c r="G65" s="20"/>
    </row>
    <row r="66" spans="1:8" ht="13.5" customHeight="1" x14ac:dyDescent="0.25">
      <c r="A66" s="268"/>
      <c r="B66" s="275" t="s">
        <v>705</v>
      </c>
      <c r="C66" s="52" t="s">
        <v>40</v>
      </c>
      <c r="D66" s="451">
        <f>SUM(D64:D65)</f>
        <v>3</v>
      </c>
      <c r="E66" s="20">
        <v>0</v>
      </c>
      <c r="F66" s="20">
        <f>E66*D66</f>
        <v>0</v>
      </c>
      <c r="G66" s="20">
        <f>F66*E66</f>
        <v>0</v>
      </c>
    </row>
    <row r="67" spans="1:8" ht="13.5" customHeight="1" x14ac:dyDescent="0.25">
      <c r="A67" s="268"/>
      <c r="B67" s="275"/>
      <c r="C67" s="52"/>
      <c r="D67" s="451"/>
      <c r="E67" s="28"/>
      <c r="F67" s="28"/>
    </row>
    <row r="68" spans="1:8" ht="28.5" customHeight="1" x14ac:dyDescent="0.25">
      <c r="A68" s="62"/>
      <c r="B68" s="301"/>
      <c r="C68" s="64"/>
      <c r="D68" s="461"/>
      <c r="E68" s="93"/>
      <c r="F68" s="93"/>
      <c r="G68" s="62"/>
    </row>
    <row r="69" spans="1:8" x14ac:dyDescent="0.25">
      <c r="A69" s="63" t="s">
        <v>470</v>
      </c>
      <c r="B69" s="69" t="s">
        <v>628</v>
      </c>
      <c r="G69" s="93"/>
      <c r="H69" s="93"/>
    </row>
    <row r="70" spans="1:8" x14ac:dyDescent="0.25">
      <c r="A70" s="92"/>
      <c r="G70" s="93"/>
      <c r="H70" s="93"/>
    </row>
    <row r="71" spans="1:8" ht="26.25" x14ac:dyDescent="0.25">
      <c r="A71" s="72" t="s">
        <v>656</v>
      </c>
      <c r="B71" s="365" t="s">
        <v>824</v>
      </c>
      <c r="C71" s="64"/>
      <c r="D71" s="461"/>
      <c r="E71" s="93"/>
      <c r="F71" s="93"/>
      <c r="G71" s="93"/>
      <c r="H71" s="93"/>
    </row>
    <row r="72" spans="1:8" x14ac:dyDescent="0.25">
      <c r="A72" s="72"/>
      <c r="B72" s="72" t="s">
        <v>825</v>
      </c>
      <c r="C72" s="64"/>
      <c r="D72" s="461"/>
      <c r="E72" s="93"/>
      <c r="F72" s="93"/>
      <c r="G72" s="93"/>
      <c r="H72" s="93"/>
    </row>
    <row r="73" spans="1:8" ht="129" customHeight="1" x14ac:dyDescent="0.25">
      <c r="A73" s="62"/>
      <c r="B73" s="14" t="s">
        <v>921</v>
      </c>
      <c r="C73" s="64"/>
      <c r="D73" s="461"/>
      <c r="E73" s="93"/>
      <c r="F73" s="93"/>
    </row>
    <row r="74" spans="1:8" ht="25.5" x14ac:dyDescent="0.25">
      <c r="A74" s="62"/>
      <c r="B74" s="301" t="s">
        <v>55</v>
      </c>
      <c r="C74" s="64"/>
      <c r="D74" s="461"/>
      <c r="E74" s="93"/>
      <c r="F74" s="93"/>
      <c r="G74" s="62"/>
    </row>
    <row r="75" spans="1:8" ht="16.5" customHeight="1" x14ac:dyDescent="0.25">
      <c r="A75" s="62"/>
      <c r="B75" s="72" t="s">
        <v>826</v>
      </c>
      <c r="C75" s="64" t="s">
        <v>40</v>
      </c>
      <c r="D75" s="466">
        <v>2</v>
      </c>
      <c r="E75" s="25">
        <v>0</v>
      </c>
      <c r="F75" s="93">
        <f>SUM(D75*E75)</f>
        <v>0</v>
      </c>
      <c r="G75" s="93"/>
    </row>
    <row r="76" spans="1:8" ht="15" customHeight="1" x14ac:dyDescent="0.25">
      <c r="A76" s="62"/>
      <c r="B76" s="72" t="s">
        <v>629</v>
      </c>
      <c r="C76" s="64" t="s">
        <v>40</v>
      </c>
      <c r="D76" s="466">
        <v>2</v>
      </c>
      <c r="E76" s="25">
        <v>0</v>
      </c>
      <c r="F76" s="93">
        <f>SUM(D76*E76)</f>
        <v>0</v>
      </c>
      <c r="G76" s="62"/>
    </row>
    <row r="77" spans="1:8" ht="15" customHeight="1" x14ac:dyDescent="0.25">
      <c r="A77" s="62"/>
      <c r="B77" s="72" t="s">
        <v>714</v>
      </c>
      <c r="C77" s="64" t="s">
        <v>40</v>
      </c>
      <c r="D77" s="466">
        <v>2</v>
      </c>
      <c r="E77" s="25">
        <v>0</v>
      </c>
      <c r="F77" s="93">
        <f>SUM(D77*E77)</f>
        <v>0</v>
      </c>
      <c r="G77" s="62"/>
    </row>
    <row r="78" spans="1:8" x14ac:dyDescent="0.25">
      <c r="A78" s="62"/>
      <c r="B78" s="72" t="s">
        <v>827</v>
      </c>
      <c r="C78" s="64" t="s">
        <v>40</v>
      </c>
      <c r="D78" s="466">
        <v>2</v>
      </c>
      <c r="E78" s="25">
        <v>0</v>
      </c>
      <c r="F78" s="93">
        <f>SUM(D78*E78)</f>
        <v>0</v>
      </c>
      <c r="G78" s="93"/>
    </row>
    <row r="79" spans="1:8" s="417" customFormat="1" ht="13.5" customHeight="1" x14ac:dyDescent="0.25">
      <c r="A79" s="268"/>
      <c r="B79" s="275" t="s">
        <v>705</v>
      </c>
      <c r="C79" s="271" t="s">
        <v>40</v>
      </c>
      <c r="D79" s="451">
        <v>2</v>
      </c>
      <c r="E79" s="25">
        <v>0</v>
      </c>
      <c r="F79" s="25">
        <f t="shared" ref="F79" si="2">E79*D79</f>
        <v>0</v>
      </c>
    </row>
    <row r="80" spans="1:8" s="417" customFormat="1" ht="13.5" customHeight="1" x14ac:dyDescent="0.25">
      <c r="A80" s="268"/>
      <c r="B80" s="275"/>
      <c r="C80" s="271"/>
      <c r="D80" s="451"/>
      <c r="E80" s="25"/>
      <c r="F80" s="25"/>
    </row>
    <row r="81" spans="1:8" x14ac:dyDescent="0.25">
      <c r="A81" s="72" t="s">
        <v>657</v>
      </c>
      <c r="B81" s="71" t="s">
        <v>715</v>
      </c>
      <c r="C81" s="64"/>
      <c r="D81" s="461"/>
      <c r="E81" s="93"/>
      <c r="F81" s="93"/>
      <c r="G81" s="93"/>
      <c r="H81" s="93"/>
    </row>
    <row r="82" spans="1:8" x14ac:dyDescent="0.25">
      <c r="A82" s="72"/>
      <c r="B82" s="72" t="s">
        <v>630</v>
      </c>
      <c r="C82" s="64"/>
      <c r="D82" s="461"/>
      <c r="E82" s="93"/>
      <c r="F82" s="93"/>
      <c r="G82" s="95"/>
    </row>
    <row r="83" spans="1:8" ht="102" x14ac:dyDescent="0.25">
      <c r="A83" s="62"/>
      <c r="B83" s="14" t="s">
        <v>922</v>
      </c>
      <c r="C83" s="64"/>
      <c r="D83" s="461"/>
      <c r="E83" s="93"/>
      <c r="F83" s="93"/>
      <c r="G83" s="62"/>
    </row>
    <row r="84" spans="1:8" ht="25.5" x14ac:dyDescent="0.25">
      <c r="A84" s="62"/>
      <c r="B84" s="14" t="s">
        <v>713</v>
      </c>
      <c r="C84" s="64"/>
      <c r="D84" s="461"/>
      <c r="E84" s="93"/>
      <c r="F84" s="93"/>
      <c r="G84" s="62"/>
    </row>
    <row r="85" spans="1:8" ht="25.5" x14ac:dyDescent="0.25">
      <c r="A85" s="62"/>
      <c r="B85" s="301" t="s">
        <v>55</v>
      </c>
      <c r="C85" s="64"/>
      <c r="D85" s="461"/>
      <c r="E85" s="93"/>
      <c r="F85" s="93"/>
      <c r="G85" s="20"/>
      <c r="H85" s="93"/>
    </row>
    <row r="86" spans="1:8" x14ac:dyDescent="0.25">
      <c r="A86" s="62"/>
      <c r="B86" s="72" t="s">
        <v>631</v>
      </c>
      <c r="C86" s="64" t="s">
        <v>40</v>
      </c>
      <c r="D86" s="466">
        <v>1</v>
      </c>
      <c r="E86" s="25">
        <v>0</v>
      </c>
      <c r="F86" s="25">
        <f t="shared" ref="F86:F87" si="3">E86*D86</f>
        <v>0</v>
      </c>
      <c r="G86" s="93"/>
      <c r="H86" s="93"/>
    </row>
    <row r="87" spans="1:8" x14ac:dyDescent="0.25">
      <c r="A87" s="62"/>
      <c r="B87" s="72" t="s">
        <v>632</v>
      </c>
      <c r="C87" s="64" t="s">
        <v>40</v>
      </c>
      <c r="D87" s="466">
        <v>1</v>
      </c>
      <c r="E87" s="25">
        <v>0</v>
      </c>
      <c r="F87" s="25">
        <f t="shared" si="3"/>
        <v>0</v>
      </c>
      <c r="G87" s="20"/>
      <c r="H87" s="93"/>
    </row>
    <row r="88" spans="1:8" s="417" customFormat="1" ht="13.5" customHeight="1" x14ac:dyDescent="0.25">
      <c r="A88" s="268"/>
      <c r="B88" s="275" t="s">
        <v>705</v>
      </c>
      <c r="C88" s="271" t="s">
        <v>40</v>
      </c>
      <c r="D88" s="451">
        <v>2</v>
      </c>
      <c r="E88" s="25">
        <v>0</v>
      </c>
      <c r="F88" s="25">
        <f t="shared" ref="F88" si="4">E88*D88</f>
        <v>0</v>
      </c>
    </row>
    <row r="89" spans="1:8" ht="27.75" customHeight="1" x14ac:dyDescent="0.25">
      <c r="A89" s="72" t="s">
        <v>658</v>
      </c>
      <c r="B89" s="365" t="s">
        <v>828</v>
      </c>
      <c r="C89" s="64"/>
      <c r="D89" s="461"/>
      <c r="E89" s="93"/>
      <c r="F89" s="93"/>
      <c r="G89" s="62"/>
    </row>
    <row r="90" spans="1:8" x14ac:dyDescent="0.25">
      <c r="A90" s="72"/>
      <c r="B90" s="72" t="s">
        <v>633</v>
      </c>
      <c r="C90" s="64"/>
      <c r="D90" s="461"/>
      <c r="E90" s="93"/>
      <c r="F90" s="93"/>
      <c r="G90" s="95"/>
    </row>
    <row r="91" spans="1:8" ht="103.5" customHeight="1" x14ac:dyDescent="0.25">
      <c r="A91" s="62"/>
      <c r="B91" s="14" t="s">
        <v>923</v>
      </c>
      <c r="C91" s="64"/>
      <c r="D91" s="461"/>
      <c r="E91" s="93"/>
      <c r="F91" s="93"/>
      <c r="G91" s="62"/>
    </row>
    <row r="92" spans="1:8" ht="27.75" customHeight="1" x14ac:dyDescent="0.25">
      <c r="A92" s="62"/>
      <c r="B92" s="468" t="s">
        <v>713</v>
      </c>
      <c r="C92" s="64"/>
      <c r="D92" s="461"/>
      <c r="E92" s="93"/>
      <c r="F92" s="93"/>
      <c r="G92" s="62"/>
    </row>
    <row r="93" spans="1:8" ht="25.5" x14ac:dyDescent="0.25">
      <c r="A93" s="62"/>
      <c r="B93" s="301" t="s">
        <v>55</v>
      </c>
      <c r="C93" s="64"/>
      <c r="D93" s="461"/>
      <c r="E93" s="93"/>
      <c r="F93" s="93"/>
      <c r="G93" s="20"/>
      <c r="H93" s="93"/>
    </row>
    <row r="94" spans="1:8" x14ac:dyDescent="0.25">
      <c r="A94" s="62"/>
      <c r="B94" s="72" t="s">
        <v>634</v>
      </c>
      <c r="C94" s="64" t="s">
        <v>40</v>
      </c>
      <c r="D94" s="466">
        <v>1</v>
      </c>
      <c r="E94" s="25">
        <v>0</v>
      </c>
      <c r="F94" s="25">
        <f t="shared" ref="F94:F95" si="5">E94*D94</f>
        <v>0</v>
      </c>
      <c r="G94" s="93"/>
      <c r="H94" s="93"/>
    </row>
    <row r="95" spans="1:8" x14ac:dyDescent="0.25">
      <c r="A95" s="62"/>
      <c r="B95" s="72" t="s">
        <v>626</v>
      </c>
      <c r="C95" s="64" t="s">
        <v>40</v>
      </c>
      <c r="D95" s="466">
        <v>2</v>
      </c>
      <c r="E95" s="25">
        <v>0</v>
      </c>
      <c r="F95" s="25">
        <f t="shared" si="5"/>
        <v>0</v>
      </c>
      <c r="G95" s="20"/>
      <c r="H95" s="93"/>
    </row>
    <row r="96" spans="1:8" s="417" customFormat="1" ht="13.5" customHeight="1" x14ac:dyDescent="0.25">
      <c r="A96" s="268"/>
      <c r="B96" s="275" t="s">
        <v>705</v>
      </c>
      <c r="C96" s="271" t="s">
        <v>40</v>
      </c>
      <c r="D96" s="451">
        <v>2</v>
      </c>
      <c r="E96" s="25">
        <v>0</v>
      </c>
      <c r="F96" s="25">
        <f t="shared" ref="F96" si="6">E96*D96</f>
        <v>0</v>
      </c>
    </row>
    <row r="97" spans="1:8" x14ac:dyDescent="0.25">
      <c r="A97" s="92"/>
      <c r="G97" s="62"/>
    </row>
    <row r="98" spans="1:8" s="427" customFormat="1" ht="16.5" customHeight="1" x14ac:dyDescent="0.25">
      <c r="A98" s="469" t="s">
        <v>471</v>
      </c>
      <c r="B98" s="425" t="s">
        <v>56</v>
      </c>
      <c r="D98" s="470"/>
      <c r="E98" s="428"/>
      <c r="F98" s="428"/>
      <c r="G98" s="471"/>
    </row>
    <row r="99" spans="1:8" ht="15" customHeight="1" x14ac:dyDescent="0.25">
      <c r="A99" s="92"/>
      <c r="G99" s="95"/>
    </row>
    <row r="100" spans="1:8" x14ac:dyDescent="0.25">
      <c r="A100" s="62" t="s">
        <v>659</v>
      </c>
      <c r="B100" s="70" t="s">
        <v>829</v>
      </c>
      <c r="C100" s="64"/>
      <c r="D100" s="461"/>
      <c r="E100" s="93"/>
      <c r="F100" s="93"/>
      <c r="G100" s="62"/>
    </row>
    <row r="101" spans="1:8" x14ac:dyDescent="0.25">
      <c r="A101" s="62"/>
      <c r="B101" s="72" t="s">
        <v>830</v>
      </c>
      <c r="C101" s="64"/>
      <c r="D101" s="461"/>
      <c r="E101" s="93"/>
      <c r="F101" s="93"/>
      <c r="G101" s="20"/>
      <c r="H101" s="93"/>
    </row>
    <row r="102" spans="1:8" ht="114.75" x14ac:dyDescent="0.25">
      <c r="A102" s="94"/>
      <c r="B102" s="14" t="s">
        <v>924</v>
      </c>
      <c r="C102" s="95"/>
      <c r="D102" s="472"/>
      <c r="E102" s="423"/>
      <c r="F102" s="423"/>
      <c r="G102" s="93"/>
      <c r="H102" s="93"/>
    </row>
    <row r="103" spans="1:8" ht="26.25" x14ac:dyDescent="0.25">
      <c r="A103" s="92"/>
      <c r="B103" s="65" t="s">
        <v>55</v>
      </c>
      <c r="C103" s="64"/>
      <c r="D103" s="461"/>
      <c r="E103" s="93"/>
      <c r="F103" s="93"/>
      <c r="G103" s="20"/>
      <c r="H103" s="93"/>
    </row>
    <row r="104" spans="1:8" x14ac:dyDescent="0.25">
      <c r="A104" s="92"/>
      <c r="B104" s="72" t="s">
        <v>831</v>
      </c>
      <c r="C104" s="67" t="s">
        <v>40</v>
      </c>
      <c r="D104" s="466">
        <v>2</v>
      </c>
      <c r="E104" s="25">
        <v>0</v>
      </c>
      <c r="F104" s="25">
        <f t="shared" ref="F104:F105" si="7">E104*D104</f>
        <v>0</v>
      </c>
      <c r="G104" s="93"/>
    </row>
    <row r="105" spans="1:8" ht="13.5" customHeight="1" x14ac:dyDescent="0.25">
      <c r="A105" s="268"/>
      <c r="B105" s="275" t="s">
        <v>705</v>
      </c>
      <c r="C105" s="52" t="s">
        <v>40</v>
      </c>
      <c r="D105" s="451">
        <f>SUM(D104)</f>
        <v>2</v>
      </c>
      <c r="E105" s="25">
        <v>0</v>
      </c>
      <c r="F105" s="25">
        <f t="shared" si="7"/>
        <v>0</v>
      </c>
    </row>
    <row r="106" spans="1:8" ht="15.75" customHeight="1" x14ac:dyDescent="0.25">
      <c r="A106" s="92"/>
      <c r="G106" s="95"/>
    </row>
    <row r="107" spans="1:8" x14ac:dyDescent="0.25">
      <c r="A107" s="62" t="s">
        <v>660</v>
      </c>
      <c r="B107" s="70" t="s">
        <v>832</v>
      </c>
      <c r="C107" s="64"/>
      <c r="D107" s="461"/>
      <c r="E107" s="93"/>
      <c r="F107" s="93"/>
      <c r="G107" s="62"/>
    </row>
    <row r="108" spans="1:8" x14ac:dyDescent="0.25">
      <c r="A108" s="62"/>
      <c r="B108" s="72" t="s">
        <v>833</v>
      </c>
      <c r="C108" s="64"/>
      <c r="D108" s="461"/>
      <c r="E108" s="93"/>
      <c r="F108" s="93"/>
      <c r="G108" s="93"/>
      <c r="H108" s="93"/>
    </row>
    <row r="109" spans="1:8" ht="114.75" x14ac:dyDescent="0.25">
      <c r="A109" s="94"/>
      <c r="B109" s="14" t="s">
        <v>925</v>
      </c>
      <c r="C109" s="95"/>
      <c r="D109" s="472"/>
      <c r="E109" s="423"/>
      <c r="F109" s="423"/>
      <c r="G109" s="20"/>
      <c r="H109" s="93"/>
    </row>
    <row r="110" spans="1:8" ht="26.25" x14ac:dyDescent="0.25">
      <c r="A110" s="92"/>
      <c r="B110" s="65" t="s">
        <v>55</v>
      </c>
      <c r="C110" s="64"/>
      <c r="D110" s="461"/>
      <c r="E110" s="93"/>
      <c r="F110" s="93"/>
    </row>
    <row r="111" spans="1:8" x14ac:dyDescent="0.25">
      <c r="A111" s="92"/>
      <c r="B111" s="72" t="s">
        <v>834</v>
      </c>
      <c r="C111" s="67" t="s">
        <v>40</v>
      </c>
      <c r="D111" s="466">
        <v>1</v>
      </c>
      <c r="E111" s="25">
        <v>0</v>
      </c>
      <c r="F111" s="25">
        <f t="shared" ref="F111:F112" si="8">E111*D111</f>
        <v>0</v>
      </c>
      <c r="G111" s="93"/>
    </row>
    <row r="112" spans="1:8" ht="13.5" customHeight="1" x14ac:dyDescent="0.25">
      <c r="A112" s="268"/>
      <c r="B112" s="275" t="s">
        <v>705</v>
      </c>
      <c r="C112" s="52" t="s">
        <v>40</v>
      </c>
      <c r="D112" s="451">
        <f>SUM(D111)</f>
        <v>1</v>
      </c>
      <c r="E112" s="25">
        <v>0</v>
      </c>
      <c r="F112" s="25">
        <f t="shared" si="8"/>
        <v>0</v>
      </c>
    </row>
    <row r="113" spans="1:8" x14ac:dyDescent="0.25">
      <c r="A113" s="92"/>
      <c r="G113" s="62"/>
    </row>
    <row r="114" spans="1:8" x14ac:dyDescent="0.25">
      <c r="A114" s="62" t="s">
        <v>661</v>
      </c>
      <c r="B114" s="70" t="s">
        <v>835</v>
      </c>
      <c r="C114" s="64"/>
      <c r="D114" s="461"/>
      <c r="E114" s="93"/>
      <c r="F114" s="93"/>
      <c r="G114" s="20"/>
      <c r="H114" s="93"/>
    </row>
    <row r="115" spans="1:8" x14ac:dyDescent="0.25">
      <c r="A115" s="62"/>
      <c r="B115" s="72" t="s">
        <v>836</v>
      </c>
      <c r="C115" s="64"/>
      <c r="D115" s="461"/>
      <c r="E115" s="93"/>
      <c r="F115" s="93"/>
    </row>
    <row r="116" spans="1:8" ht="144" customHeight="1" x14ac:dyDescent="0.25">
      <c r="A116" s="94"/>
      <c r="B116" s="14" t="s">
        <v>926</v>
      </c>
      <c r="C116" s="95"/>
      <c r="D116" s="472"/>
      <c r="E116" s="423"/>
      <c r="F116" s="423"/>
      <c r="G116" s="62"/>
    </row>
    <row r="117" spans="1:8" ht="26.25" customHeight="1" x14ac:dyDescent="0.25">
      <c r="A117" s="92"/>
      <c r="B117" s="14" t="s">
        <v>55</v>
      </c>
      <c r="C117" s="64"/>
      <c r="D117" s="461"/>
      <c r="E117" s="93"/>
      <c r="F117" s="93"/>
      <c r="G117" s="62"/>
    </row>
    <row r="118" spans="1:8" x14ac:dyDescent="0.25">
      <c r="A118" s="15"/>
      <c r="B118" s="72" t="s">
        <v>837</v>
      </c>
      <c r="C118" s="67" t="s">
        <v>40</v>
      </c>
      <c r="D118" s="466">
        <v>1</v>
      </c>
      <c r="E118" s="25">
        <v>0</v>
      </c>
      <c r="F118" s="25">
        <f t="shared" ref="F118:F120" si="9">E118*D118</f>
        <v>0</v>
      </c>
      <c r="G118" s="93"/>
    </row>
    <row r="119" spans="1:8" x14ac:dyDescent="0.25">
      <c r="A119" s="92"/>
      <c r="B119" s="72" t="s">
        <v>838</v>
      </c>
      <c r="C119" s="64" t="s">
        <v>40</v>
      </c>
      <c r="D119" s="466">
        <v>1</v>
      </c>
      <c r="E119" s="25">
        <v>0</v>
      </c>
      <c r="F119" s="25">
        <f t="shared" si="9"/>
        <v>0</v>
      </c>
      <c r="G119" s="93"/>
      <c r="H119" s="93"/>
    </row>
    <row r="120" spans="1:8" ht="13.5" customHeight="1" x14ac:dyDescent="0.25">
      <c r="A120" s="268"/>
      <c r="B120" s="275" t="s">
        <v>705</v>
      </c>
      <c r="C120" s="52" t="s">
        <v>40</v>
      </c>
      <c r="D120" s="451">
        <f>SUM(D119)</f>
        <v>1</v>
      </c>
      <c r="E120" s="25">
        <v>0</v>
      </c>
      <c r="F120" s="25">
        <f t="shared" si="9"/>
        <v>0</v>
      </c>
    </row>
    <row r="121" spans="1:8" x14ac:dyDescent="0.25">
      <c r="A121" s="92"/>
      <c r="B121" s="72"/>
      <c r="C121" s="64"/>
      <c r="D121" s="466"/>
      <c r="E121" s="93"/>
      <c r="F121" s="93"/>
      <c r="G121" s="93"/>
      <c r="H121" s="93"/>
    </row>
    <row r="122" spans="1:8" x14ac:dyDescent="0.25">
      <c r="A122" s="62" t="s">
        <v>662</v>
      </c>
      <c r="B122" s="70" t="s">
        <v>839</v>
      </c>
      <c r="C122" s="64"/>
      <c r="D122" s="461"/>
      <c r="E122" s="93"/>
      <c r="F122" s="93"/>
      <c r="G122" s="20"/>
      <c r="H122" s="93"/>
    </row>
    <row r="123" spans="1:8" x14ac:dyDescent="0.25">
      <c r="A123" s="62"/>
      <c r="B123" s="72" t="s">
        <v>1109</v>
      </c>
      <c r="C123" s="64"/>
      <c r="D123" s="461"/>
      <c r="E123" s="93"/>
      <c r="F123" s="93"/>
    </row>
    <row r="124" spans="1:8" ht="153" x14ac:dyDescent="0.25">
      <c r="A124" s="94"/>
      <c r="B124" s="14" t="s">
        <v>840</v>
      </c>
      <c r="C124" s="95"/>
      <c r="D124" s="472"/>
      <c r="E124" s="423"/>
      <c r="F124" s="423"/>
    </row>
    <row r="125" spans="1:8" ht="25.5" x14ac:dyDescent="0.25">
      <c r="A125" s="92"/>
      <c r="B125" s="14" t="s">
        <v>55</v>
      </c>
      <c r="C125" s="64"/>
      <c r="D125" s="461"/>
      <c r="E125" s="93"/>
      <c r="F125" s="93"/>
    </row>
    <row r="126" spans="1:8" ht="15" customHeight="1" x14ac:dyDescent="0.25">
      <c r="A126" s="15"/>
      <c r="B126" s="72" t="s">
        <v>1110</v>
      </c>
      <c r="C126" s="67" t="s">
        <v>40</v>
      </c>
      <c r="D126" s="466">
        <v>1</v>
      </c>
      <c r="E126" s="25">
        <v>0</v>
      </c>
      <c r="F126" s="25">
        <f t="shared" ref="F126:F127" si="10">E126*D126</f>
        <v>0</v>
      </c>
      <c r="G126" s="41"/>
    </row>
    <row r="127" spans="1:8" ht="13.5" customHeight="1" x14ac:dyDescent="0.25">
      <c r="A127" s="268"/>
      <c r="B127" s="275" t="s">
        <v>705</v>
      </c>
      <c r="C127" s="52" t="s">
        <v>40</v>
      </c>
      <c r="D127" s="451">
        <f>SUM(D126)</f>
        <v>1</v>
      </c>
      <c r="E127" s="25">
        <v>0</v>
      </c>
      <c r="F127" s="25">
        <f t="shared" si="10"/>
        <v>0</v>
      </c>
    </row>
    <row r="128" spans="1:8" ht="15" customHeight="1" x14ac:dyDescent="0.25">
      <c r="A128" s="92"/>
      <c r="G128" s="41"/>
    </row>
    <row r="129" spans="1:8" ht="26.25" x14ac:dyDescent="0.25">
      <c r="A129" s="62" t="s">
        <v>663</v>
      </c>
      <c r="B129" s="70" t="s">
        <v>841</v>
      </c>
      <c r="C129" s="64"/>
      <c r="D129" s="461"/>
      <c r="E129" s="93"/>
      <c r="F129" s="93"/>
      <c r="G129" s="20"/>
      <c r="H129" s="93"/>
    </row>
    <row r="130" spans="1:8" x14ac:dyDescent="0.25">
      <c r="A130" s="62"/>
      <c r="B130" s="72" t="s">
        <v>673</v>
      </c>
      <c r="C130" s="64"/>
      <c r="D130" s="461"/>
      <c r="E130" s="93"/>
      <c r="F130" s="93"/>
      <c r="G130" s="20"/>
    </row>
    <row r="131" spans="1:8" ht="140.25" x14ac:dyDescent="0.25">
      <c r="A131" s="94"/>
      <c r="B131" s="14" t="s">
        <v>927</v>
      </c>
      <c r="C131" s="95"/>
      <c r="D131" s="472"/>
      <c r="E131" s="423"/>
      <c r="F131" s="423"/>
    </row>
    <row r="132" spans="1:8" ht="25.5" x14ac:dyDescent="0.25">
      <c r="A132" s="92"/>
      <c r="B132" s="14" t="s">
        <v>55</v>
      </c>
      <c r="C132" s="64"/>
      <c r="D132" s="461"/>
      <c r="E132" s="93"/>
      <c r="F132" s="93"/>
      <c r="G132" s="41"/>
    </row>
    <row r="133" spans="1:8" x14ac:dyDescent="0.25">
      <c r="A133" s="15"/>
      <c r="B133" s="72" t="s">
        <v>674</v>
      </c>
      <c r="C133" s="67" t="s">
        <v>40</v>
      </c>
      <c r="D133" s="466">
        <v>0</v>
      </c>
      <c r="E133" s="25">
        <v>0</v>
      </c>
      <c r="F133" s="25">
        <f t="shared" ref="F133:F135" si="11">E133*D133</f>
        <v>0</v>
      </c>
      <c r="G133" s="93"/>
    </row>
    <row r="134" spans="1:8" x14ac:dyDescent="0.25">
      <c r="A134" s="92"/>
      <c r="B134" s="72" t="s">
        <v>675</v>
      </c>
      <c r="C134" s="64" t="s">
        <v>40</v>
      </c>
      <c r="D134" s="466">
        <v>0</v>
      </c>
      <c r="E134" s="25">
        <v>0</v>
      </c>
      <c r="F134" s="25">
        <f t="shared" si="11"/>
        <v>0</v>
      </c>
      <c r="G134" s="20"/>
      <c r="H134" s="93"/>
    </row>
    <row r="135" spans="1:8" ht="13.5" customHeight="1" x14ac:dyDescent="0.25">
      <c r="A135" s="268"/>
      <c r="B135" s="275" t="s">
        <v>705</v>
      </c>
      <c r="C135" s="52" t="s">
        <v>40</v>
      </c>
      <c r="D135" s="451">
        <f>SUM(D134)</f>
        <v>0</v>
      </c>
      <c r="E135" s="25">
        <v>0</v>
      </c>
      <c r="F135" s="25">
        <f t="shared" si="11"/>
        <v>0</v>
      </c>
    </row>
    <row r="136" spans="1:8" x14ac:dyDescent="0.25">
      <c r="A136" s="92"/>
    </row>
    <row r="137" spans="1:8" ht="26.25" x14ac:dyDescent="0.25">
      <c r="A137" s="62" t="s">
        <v>664</v>
      </c>
      <c r="B137" s="70" t="s">
        <v>842</v>
      </c>
      <c r="C137" s="64"/>
      <c r="D137" s="461"/>
      <c r="E137" s="93"/>
      <c r="F137" s="93"/>
    </row>
    <row r="138" spans="1:8" x14ac:dyDescent="0.25">
      <c r="A138" s="62"/>
      <c r="B138" s="72" t="s">
        <v>676</v>
      </c>
      <c r="C138" s="64"/>
      <c r="D138" s="461"/>
      <c r="E138" s="93"/>
      <c r="F138" s="93"/>
    </row>
    <row r="139" spans="1:8" ht="127.5" x14ac:dyDescent="0.25">
      <c r="A139" s="94"/>
      <c r="B139" s="14" t="s">
        <v>928</v>
      </c>
      <c r="C139" s="95"/>
      <c r="D139" s="472"/>
      <c r="E139" s="423"/>
      <c r="F139" s="423"/>
    </row>
    <row r="140" spans="1:8" ht="25.5" x14ac:dyDescent="0.25">
      <c r="A140" s="92"/>
      <c r="B140" s="14" t="s">
        <v>55</v>
      </c>
      <c r="C140" s="64"/>
      <c r="D140" s="461"/>
      <c r="E140" s="93"/>
      <c r="F140" s="93"/>
    </row>
    <row r="141" spans="1:8" x14ac:dyDescent="0.25">
      <c r="A141" s="15"/>
      <c r="B141" s="72" t="s">
        <v>677</v>
      </c>
      <c r="C141" s="67" t="s">
        <v>40</v>
      </c>
      <c r="D141" s="466">
        <v>0</v>
      </c>
      <c r="E141" s="25">
        <v>0</v>
      </c>
      <c r="F141" s="25">
        <f t="shared" ref="F141:F143" si="12">E141*D141</f>
        <v>0</v>
      </c>
      <c r="G141" s="93"/>
    </row>
    <row r="142" spans="1:8" x14ac:dyDescent="0.25">
      <c r="A142" s="92"/>
      <c r="B142" s="72" t="s">
        <v>678</v>
      </c>
      <c r="C142" s="64" t="s">
        <v>40</v>
      </c>
      <c r="D142" s="466">
        <v>0</v>
      </c>
      <c r="E142" s="25">
        <v>0</v>
      </c>
      <c r="F142" s="25">
        <f t="shared" si="12"/>
        <v>0</v>
      </c>
    </row>
    <row r="143" spans="1:8" ht="13.5" customHeight="1" x14ac:dyDescent="0.25">
      <c r="A143" s="268"/>
      <c r="B143" s="275" t="s">
        <v>705</v>
      </c>
      <c r="C143" s="52" t="s">
        <v>40</v>
      </c>
      <c r="D143" s="451">
        <f>SUM(D142)</f>
        <v>0</v>
      </c>
      <c r="E143" s="25">
        <v>0</v>
      </c>
      <c r="F143" s="25">
        <f t="shared" si="12"/>
        <v>0</v>
      </c>
    </row>
    <row r="144" spans="1:8" x14ac:dyDescent="0.25">
      <c r="A144" s="92"/>
      <c r="B144" s="72"/>
      <c r="C144" s="64"/>
      <c r="D144" s="466"/>
      <c r="E144" s="93"/>
      <c r="F144" s="93"/>
    </row>
    <row r="145" spans="1:7" x14ac:dyDescent="0.25">
      <c r="A145" s="62" t="s">
        <v>709</v>
      </c>
      <c r="B145" s="70" t="s">
        <v>843</v>
      </c>
      <c r="C145" s="64"/>
      <c r="D145" s="461"/>
      <c r="E145" s="93"/>
      <c r="F145" s="93"/>
    </row>
    <row r="146" spans="1:7" x14ac:dyDescent="0.25">
      <c r="A146" s="62"/>
      <c r="B146" s="72" t="s">
        <v>710</v>
      </c>
      <c r="C146" s="64"/>
      <c r="D146" s="461"/>
      <c r="E146" s="93"/>
      <c r="F146" s="93"/>
    </row>
    <row r="147" spans="1:7" ht="140.25" x14ac:dyDescent="0.25">
      <c r="A147" s="94"/>
      <c r="B147" s="14" t="s">
        <v>929</v>
      </c>
      <c r="C147" s="95"/>
      <c r="D147" s="472"/>
      <c r="E147" s="423"/>
      <c r="F147" s="423"/>
    </row>
    <row r="148" spans="1:7" ht="25.5" x14ac:dyDescent="0.25">
      <c r="A148" s="92"/>
      <c r="B148" s="14" t="s">
        <v>55</v>
      </c>
      <c r="C148" s="64"/>
      <c r="D148" s="461"/>
      <c r="E148" s="93"/>
      <c r="F148" s="93"/>
    </row>
    <row r="149" spans="1:7" x14ac:dyDescent="0.25">
      <c r="A149" s="15"/>
      <c r="B149" s="72" t="s">
        <v>711</v>
      </c>
      <c r="C149" s="67" t="s">
        <v>40</v>
      </c>
      <c r="D149" s="466">
        <v>1</v>
      </c>
      <c r="E149" s="25">
        <v>0</v>
      </c>
      <c r="F149" s="25">
        <f t="shared" ref="F149:F151" si="13">E149*D149</f>
        <v>0</v>
      </c>
      <c r="G149" s="93"/>
    </row>
    <row r="150" spans="1:7" x14ac:dyDescent="0.25">
      <c r="A150" s="92"/>
      <c r="B150" s="72" t="s">
        <v>712</v>
      </c>
      <c r="C150" s="64" t="s">
        <v>40</v>
      </c>
      <c r="D150" s="466">
        <v>1</v>
      </c>
      <c r="E150" s="25">
        <v>0</v>
      </c>
      <c r="F150" s="25">
        <f t="shared" si="13"/>
        <v>0</v>
      </c>
    </row>
    <row r="151" spans="1:7" x14ac:dyDescent="0.25">
      <c r="A151" s="268"/>
      <c r="B151" s="275" t="s">
        <v>705</v>
      </c>
      <c r="C151" s="52" t="s">
        <v>40</v>
      </c>
      <c r="D151" s="451">
        <f>SUM(D150)</f>
        <v>1</v>
      </c>
      <c r="E151" s="25">
        <v>0</v>
      </c>
      <c r="F151" s="25">
        <f t="shared" si="13"/>
        <v>0</v>
      </c>
    </row>
    <row r="152" spans="1:7" x14ac:dyDescent="0.25">
      <c r="A152" s="268"/>
      <c r="B152" s="275"/>
      <c r="C152" s="52"/>
      <c r="D152" s="451"/>
      <c r="E152" s="25"/>
      <c r="F152" s="25"/>
    </row>
    <row r="153" spans="1:7" ht="127.5" x14ac:dyDescent="0.25">
      <c r="A153" s="66" t="s">
        <v>1065</v>
      </c>
      <c r="B153" s="57" t="s">
        <v>1101</v>
      </c>
      <c r="C153" s="16"/>
      <c r="D153" s="15"/>
      <c r="E153" s="412"/>
      <c r="F153" s="412"/>
    </row>
    <row r="154" spans="1:7" ht="25.5" x14ac:dyDescent="0.25">
      <c r="A154" s="66"/>
      <c r="B154" s="57" t="s">
        <v>625</v>
      </c>
      <c r="C154" s="16"/>
      <c r="D154" s="15"/>
      <c r="E154" s="412"/>
      <c r="F154" s="412"/>
    </row>
    <row r="155" spans="1:7" x14ac:dyDescent="0.25">
      <c r="A155" s="66"/>
      <c r="B155" s="72" t="s">
        <v>791</v>
      </c>
      <c r="C155" s="413" t="s">
        <v>40</v>
      </c>
      <c r="D155" s="68">
        <v>2</v>
      </c>
      <c r="E155" s="20">
        <v>0</v>
      </c>
      <c r="F155" s="20">
        <f>E155*D155</f>
        <v>0</v>
      </c>
      <c r="G155" s="20"/>
    </row>
    <row r="156" spans="1:7" x14ac:dyDescent="0.25">
      <c r="A156" s="50"/>
      <c r="B156" s="39" t="s">
        <v>705</v>
      </c>
      <c r="C156" s="41" t="s">
        <v>40</v>
      </c>
      <c r="D156" s="364">
        <f>SUM(D155)</f>
        <v>2</v>
      </c>
      <c r="E156" s="20">
        <v>0</v>
      </c>
      <c r="F156" s="20">
        <f>E156*D156</f>
        <v>0</v>
      </c>
    </row>
    <row r="157" spans="1:7" x14ac:dyDescent="0.25">
      <c r="A157" s="268"/>
      <c r="B157" s="275"/>
      <c r="C157" s="52"/>
      <c r="D157" s="451"/>
      <c r="E157" s="25"/>
      <c r="F157" s="25"/>
    </row>
    <row r="158" spans="1:7" s="427" customFormat="1" ht="16.5" customHeight="1" x14ac:dyDescent="0.25">
      <c r="A158" s="469" t="s">
        <v>665</v>
      </c>
      <c r="B158" s="425" t="s">
        <v>1091</v>
      </c>
      <c r="D158" s="470"/>
      <c r="E158" s="428"/>
      <c r="F158" s="428"/>
      <c r="G158" s="471"/>
    </row>
    <row r="159" spans="1:7" ht="15" customHeight="1" x14ac:dyDescent="0.25">
      <c r="A159" s="92"/>
      <c r="G159" s="95"/>
    </row>
    <row r="160" spans="1:7" ht="26.25" x14ac:dyDescent="0.25">
      <c r="A160" s="643" t="s">
        <v>666</v>
      </c>
      <c r="B160" s="70" t="s">
        <v>1100</v>
      </c>
      <c r="C160" s="297"/>
      <c r="D160" s="62"/>
      <c r="E160" s="93"/>
      <c r="F160" s="93"/>
    </row>
    <row r="161" spans="1:7" x14ac:dyDescent="0.25">
      <c r="A161" s="62"/>
      <c r="B161" s="72" t="s">
        <v>792</v>
      </c>
      <c r="C161" s="297"/>
      <c r="D161" s="62"/>
      <c r="E161" s="93"/>
      <c r="F161" s="93"/>
    </row>
    <row r="162" spans="1:7" ht="63.75" x14ac:dyDescent="0.25">
      <c r="A162" s="94"/>
      <c r="B162" s="421" t="s">
        <v>1106</v>
      </c>
      <c r="C162" s="422"/>
      <c r="D162" s="95"/>
      <c r="E162" s="423"/>
      <c r="F162" s="423"/>
    </row>
    <row r="163" spans="1:7" ht="25.5" x14ac:dyDescent="0.25">
      <c r="A163" s="92"/>
      <c r="B163" s="14" t="s">
        <v>55</v>
      </c>
      <c r="C163" s="297"/>
      <c r="D163" s="62"/>
      <c r="E163" s="93"/>
      <c r="F163" s="93"/>
    </row>
    <row r="164" spans="1:7" x14ac:dyDescent="0.25">
      <c r="A164" s="15"/>
      <c r="B164" s="72" t="s">
        <v>793</v>
      </c>
      <c r="C164" s="413" t="s">
        <v>40</v>
      </c>
      <c r="D164" s="68">
        <v>1</v>
      </c>
      <c r="E164" s="20"/>
      <c r="F164" s="20">
        <f>E164*D164</f>
        <v>0</v>
      </c>
      <c r="G164" s="93"/>
    </row>
    <row r="165" spans="1:7" x14ac:dyDescent="0.25">
      <c r="A165" s="92"/>
      <c r="B165" s="39" t="s">
        <v>705</v>
      </c>
      <c r="C165" s="41" t="s">
        <v>40</v>
      </c>
      <c r="D165" s="364">
        <f>SUM(D164)</f>
        <v>1</v>
      </c>
      <c r="E165" s="28"/>
      <c r="F165" s="28"/>
    </row>
    <row r="166" spans="1:7" x14ac:dyDescent="0.25">
      <c r="C166" s="300"/>
      <c r="D166"/>
    </row>
    <row r="167" spans="1:7" x14ac:dyDescent="0.25">
      <c r="A167" s="62" t="s">
        <v>667</v>
      </c>
      <c r="B167" s="70" t="s">
        <v>1103</v>
      </c>
      <c r="C167" s="297"/>
      <c r="D167" s="62"/>
      <c r="E167" s="93"/>
      <c r="F167" s="93"/>
    </row>
    <row r="168" spans="1:7" x14ac:dyDescent="0.25">
      <c r="A168" s="62"/>
      <c r="B168" s="72" t="s">
        <v>1071</v>
      </c>
      <c r="C168" s="297"/>
      <c r="D168" s="62"/>
      <c r="E168" s="93"/>
      <c r="F168" s="93"/>
    </row>
    <row r="169" spans="1:7" ht="63.75" x14ac:dyDescent="0.25">
      <c r="A169" s="94"/>
      <c r="B169" s="421" t="s">
        <v>1107</v>
      </c>
      <c r="C169" s="422"/>
      <c r="D169" s="95"/>
      <c r="E169" s="423"/>
      <c r="F169" s="423"/>
    </row>
    <row r="170" spans="1:7" ht="25.5" x14ac:dyDescent="0.25">
      <c r="A170" s="92"/>
      <c r="B170" s="14" t="s">
        <v>55</v>
      </c>
      <c r="C170" s="297"/>
      <c r="D170" s="62"/>
      <c r="E170" s="93"/>
      <c r="F170" s="93"/>
    </row>
    <row r="171" spans="1:7" x14ac:dyDescent="0.25">
      <c r="A171" s="15"/>
      <c r="B171" s="72" t="s">
        <v>1072</v>
      </c>
      <c r="C171" s="413" t="s">
        <v>40</v>
      </c>
      <c r="D171" s="68">
        <v>1</v>
      </c>
      <c r="E171" s="20"/>
      <c r="F171" s="20">
        <f>E171*D171</f>
        <v>0</v>
      </c>
      <c r="G171" s="93"/>
    </row>
    <row r="172" spans="1:7" x14ac:dyDescent="0.25">
      <c r="A172" s="92"/>
      <c r="B172" s="39" t="s">
        <v>705</v>
      </c>
      <c r="C172" s="41" t="s">
        <v>40</v>
      </c>
      <c r="D172" s="364">
        <f>SUM(D171)</f>
        <v>1</v>
      </c>
      <c r="E172" s="28"/>
      <c r="F172" s="28"/>
    </row>
    <row r="173" spans="1:7" x14ac:dyDescent="0.25">
      <c r="A173" s="92"/>
      <c r="B173" s="39"/>
      <c r="C173" s="41"/>
      <c r="D173" s="364"/>
      <c r="E173" s="28"/>
      <c r="F173" s="28"/>
    </row>
    <row r="174" spans="1:7" x14ac:dyDescent="0.25">
      <c r="A174" s="62" t="s">
        <v>668</v>
      </c>
      <c r="B174" s="70" t="s">
        <v>1105</v>
      </c>
      <c r="C174" s="297"/>
      <c r="D174" s="62"/>
      <c r="E174" s="93"/>
      <c r="F174" s="93"/>
    </row>
    <row r="175" spans="1:7" x14ac:dyDescent="0.25">
      <c r="A175" s="62"/>
      <c r="B175" s="72" t="s">
        <v>1102</v>
      </c>
      <c r="C175" s="297"/>
      <c r="D175" s="62"/>
      <c r="E175" s="93"/>
      <c r="F175" s="93"/>
    </row>
    <row r="176" spans="1:7" ht="63.75" x14ac:dyDescent="0.25">
      <c r="A176" s="94"/>
      <c r="B176" s="421" t="s">
        <v>1108</v>
      </c>
      <c r="C176" s="422"/>
      <c r="D176" s="95"/>
      <c r="E176" s="423"/>
      <c r="F176" s="423"/>
    </row>
    <row r="177" spans="1:7" ht="25.5" x14ac:dyDescent="0.25">
      <c r="A177" s="92"/>
      <c r="B177" s="14" t="s">
        <v>55</v>
      </c>
      <c r="C177" s="297"/>
      <c r="D177" s="62"/>
      <c r="E177" s="93"/>
      <c r="F177" s="93"/>
    </row>
    <row r="178" spans="1:7" x14ac:dyDescent="0.25">
      <c r="A178" s="15"/>
      <c r="B178" s="72" t="s">
        <v>1104</v>
      </c>
      <c r="C178" s="413" t="s">
        <v>40</v>
      </c>
      <c r="D178" s="68">
        <v>1</v>
      </c>
      <c r="E178" s="20"/>
      <c r="F178" s="20">
        <f>E178*D178</f>
        <v>0</v>
      </c>
      <c r="G178" s="93"/>
    </row>
    <row r="179" spans="1:7" x14ac:dyDescent="0.25">
      <c r="A179" s="92"/>
      <c r="B179" s="39" t="s">
        <v>705</v>
      </c>
      <c r="C179" s="41" t="s">
        <v>40</v>
      </c>
      <c r="D179" s="364">
        <f>SUM(D178)</f>
        <v>1</v>
      </c>
      <c r="E179" s="28"/>
      <c r="F179" s="28"/>
    </row>
    <row r="180" spans="1:7" x14ac:dyDescent="0.25">
      <c r="A180" s="92"/>
      <c r="B180" s="72"/>
      <c r="C180" s="64"/>
      <c r="D180" s="466"/>
      <c r="E180" s="93"/>
      <c r="F180" s="93"/>
    </row>
    <row r="181" spans="1:7" x14ac:dyDescent="0.25">
      <c r="A181" s="63" t="s">
        <v>856</v>
      </c>
      <c r="B181" s="69" t="s">
        <v>621</v>
      </c>
    </row>
    <row r="182" spans="1:7" x14ac:dyDescent="0.25">
      <c r="A182" s="92"/>
    </row>
    <row r="183" spans="1:7" ht="26.25" x14ac:dyDescent="0.25">
      <c r="A183" s="644" t="s">
        <v>875</v>
      </c>
      <c r="B183" s="63" t="s">
        <v>844</v>
      </c>
    </row>
    <row r="184" spans="1:7" ht="153" x14ac:dyDescent="0.25">
      <c r="B184" s="57" t="s">
        <v>930</v>
      </c>
      <c r="C184" s="302"/>
      <c r="D184" s="42"/>
      <c r="E184" s="385"/>
      <c r="F184" s="473"/>
    </row>
    <row r="185" spans="1:7" x14ac:dyDescent="0.25">
      <c r="A185" s="39"/>
      <c r="B185" s="57"/>
      <c r="C185" s="58" t="s">
        <v>448</v>
      </c>
      <c r="D185" s="454">
        <v>1</v>
      </c>
      <c r="E185" s="20">
        <v>0</v>
      </c>
      <c r="F185" s="20">
        <f>E185*D185</f>
        <v>0</v>
      </c>
      <c r="G185" s="93"/>
    </row>
    <row r="186" spans="1:7" x14ac:dyDescent="0.25">
      <c r="A186" s="39"/>
      <c r="B186" s="57"/>
      <c r="C186" s="58"/>
      <c r="D186" s="454"/>
      <c r="E186" s="20"/>
      <c r="F186" s="20"/>
    </row>
    <row r="187" spans="1:7" ht="26.25" x14ac:dyDescent="0.25">
      <c r="A187" s="644" t="s">
        <v>876</v>
      </c>
      <c r="B187" s="63" t="s">
        <v>845</v>
      </c>
    </row>
    <row r="188" spans="1:7" ht="165.75" x14ac:dyDescent="0.25">
      <c r="B188" s="57" t="s">
        <v>931</v>
      </c>
      <c r="C188" s="302"/>
      <c r="D188" s="42"/>
      <c r="E188" s="385"/>
      <c r="F188" s="473"/>
    </row>
    <row r="189" spans="1:7" x14ac:dyDescent="0.25">
      <c r="A189" s="39"/>
      <c r="B189" s="57"/>
      <c r="C189" s="58" t="s">
        <v>448</v>
      </c>
      <c r="D189" s="454">
        <v>1</v>
      </c>
      <c r="E189" s="20">
        <v>0</v>
      </c>
      <c r="F189" s="20">
        <f>E189*D189</f>
        <v>0</v>
      </c>
      <c r="G189" s="93"/>
    </row>
    <row r="190" spans="1:7" x14ac:dyDescent="0.25">
      <c r="A190" s="39"/>
      <c r="B190" s="57"/>
      <c r="C190" s="58"/>
      <c r="D190" s="454"/>
      <c r="E190" s="20"/>
      <c r="F190" s="20"/>
    </row>
    <row r="191" spans="1:7" ht="26.25" x14ac:dyDescent="0.25">
      <c r="A191" s="275" t="s">
        <v>1092</v>
      </c>
      <c r="B191" s="63" t="s">
        <v>846</v>
      </c>
    </row>
    <row r="192" spans="1:7" ht="153" x14ac:dyDescent="0.25">
      <c r="B192" s="57" t="s">
        <v>635</v>
      </c>
      <c r="C192" s="302"/>
      <c r="D192" s="42"/>
      <c r="E192" s="385"/>
      <c r="F192" s="473"/>
    </row>
    <row r="193" spans="1:7" x14ac:dyDescent="0.25">
      <c r="A193" s="39"/>
      <c r="B193" s="57"/>
      <c r="C193" s="58" t="s">
        <v>448</v>
      </c>
      <c r="D193" s="454">
        <v>1</v>
      </c>
      <c r="E193" s="20">
        <v>0</v>
      </c>
      <c r="F193" s="20">
        <f>E193*D193</f>
        <v>0</v>
      </c>
      <c r="G193" s="93"/>
    </row>
    <row r="194" spans="1:7" x14ac:dyDescent="0.25">
      <c r="A194" s="39"/>
      <c r="B194" s="57"/>
      <c r="C194" s="58"/>
      <c r="D194" s="454"/>
      <c r="E194" s="20"/>
      <c r="F194" s="20"/>
    </row>
    <row r="195" spans="1:7" ht="26.25" x14ac:dyDescent="0.25">
      <c r="A195" s="275" t="s">
        <v>1093</v>
      </c>
      <c r="B195" s="63" t="s">
        <v>847</v>
      </c>
    </row>
    <row r="196" spans="1:7" ht="165.75" x14ac:dyDescent="0.25">
      <c r="B196" s="57" t="s">
        <v>932</v>
      </c>
      <c r="C196" s="302"/>
      <c r="D196" s="42"/>
      <c r="E196" s="385"/>
      <c r="F196" s="473"/>
    </row>
    <row r="197" spans="1:7" x14ac:dyDescent="0.25">
      <c r="A197" s="39"/>
      <c r="B197" s="57"/>
      <c r="C197" s="58" t="s">
        <v>448</v>
      </c>
      <c r="D197" s="454">
        <v>1</v>
      </c>
      <c r="E197" s="20">
        <v>0</v>
      </c>
      <c r="F197" s="20">
        <f>E197*D197</f>
        <v>0</v>
      </c>
      <c r="G197" s="93"/>
    </row>
    <row r="198" spans="1:7" x14ac:dyDescent="0.25">
      <c r="A198" s="39"/>
      <c r="B198" s="57"/>
      <c r="C198" s="58"/>
      <c r="D198" s="454"/>
      <c r="E198" s="20"/>
      <c r="F198" s="20"/>
    </row>
    <row r="199" spans="1:7" ht="26.25" x14ac:dyDescent="0.25">
      <c r="A199" s="275" t="s">
        <v>1094</v>
      </c>
      <c r="B199" s="63" t="s">
        <v>848</v>
      </c>
    </row>
    <row r="200" spans="1:7" ht="102" x14ac:dyDescent="0.25">
      <c r="B200" s="57" t="s">
        <v>933</v>
      </c>
      <c r="C200" s="302"/>
      <c r="D200" s="42"/>
      <c r="E200" s="385"/>
      <c r="F200" s="473"/>
    </row>
    <row r="201" spans="1:7" x14ac:dyDescent="0.25">
      <c r="A201" s="39"/>
      <c r="B201" s="55" t="s">
        <v>849</v>
      </c>
      <c r="C201" s="58" t="s">
        <v>448</v>
      </c>
      <c r="D201" s="454">
        <v>2</v>
      </c>
      <c r="E201" s="20">
        <v>0</v>
      </c>
      <c r="F201" s="20">
        <f>E201*D201</f>
        <v>0</v>
      </c>
      <c r="G201" s="93"/>
    </row>
    <row r="202" spans="1:7" x14ac:dyDescent="0.25">
      <c r="A202" s="39"/>
      <c r="B202" s="55" t="s">
        <v>850</v>
      </c>
      <c r="C202" s="58" t="s">
        <v>448</v>
      </c>
      <c r="D202" s="454">
        <v>1</v>
      </c>
      <c r="E202" s="20">
        <v>0</v>
      </c>
      <c r="F202" s="20">
        <f>E202*D202</f>
        <v>0</v>
      </c>
      <c r="G202" s="93"/>
    </row>
    <row r="203" spans="1:7" x14ac:dyDescent="0.25">
      <c r="A203" s="39"/>
      <c r="B203" s="55" t="s">
        <v>851</v>
      </c>
      <c r="C203" s="58" t="s">
        <v>448</v>
      </c>
      <c r="D203" s="454">
        <v>0</v>
      </c>
      <c r="E203" s="20">
        <v>0</v>
      </c>
      <c r="F203" s="20">
        <f>E203*D203</f>
        <v>0</v>
      </c>
      <c r="G203" s="93"/>
    </row>
    <row r="204" spans="1:7" x14ac:dyDescent="0.25">
      <c r="A204" s="39"/>
      <c r="B204" s="55" t="s">
        <v>852</v>
      </c>
      <c r="C204" s="58" t="s">
        <v>448</v>
      </c>
      <c r="D204" s="454">
        <v>1</v>
      </c>
      <c r="E204" s="20">
        <v>0</v>
      </c>
      <c r="F204" s="20">
        <f>E204*D204</f>
        <v>0</v>
      </c>
      <c r="G204" s="93"/>
    </row>
    <row r="205" spans="1:7" x14ac:dyDescent="0.25">
      <c r="A205" s="39"/>
      <c r="B205" s="57"/>
      <c r="C205" s="58"/>
      <c r="D205" s="454"/>
      <c r="E205" s="20"/>
      <c r="F205" s="20"/>
    </row>
    <row r="206" spans="1:7" ht="26.25" x14ac:dyDescent="0.25">
      <c r="A206" s="275" t="s">
        <v>1095</v>
      </c>
      <c r="B206" s="63" t="s">
        <v>853</v>
      </c>
    </row>
    <row r="207" spans="1:7" ht="89.25" x14ac:dyDescent="0.25">
      <c r="B207" s="57" t="s">
        <v>854</v>
      </c>
      <c r="C207" s="302"/>
      <c r="D207" s="42"/>
      <c r="E207" s="385"/>
      <c r="F207" s="473"/>
    </row>
    <row r="208" spans="1:7" x14ac:dyDescent="0.25">
      <c r="A208" s="39"/>
      <c r="B208" s="57" t="s">
        <v>739</v>
      </c>
      <c r="C208" s="58" t="s">
        <v>448</v>
      </c>
      <c r="D208" s="454">
        <v>1</v>
      </c>
      <c r="E208" s="20"/>
      <c r="F208" s="20">
        <f>E208*D208</f>
        <v>0</v>
      </c>
      <c r="G208" s="93"/>
    </row>
    <row r="209" spans="1:7" x14ac:dyDescent="0.25">
      <c r="A209" s="39"/>
      <c r="B209" s="57"/>
      <c r="C209" s="58"/>
      <c r="D209" s="454"/>
      <c r="E209" s="20"/>
      <c r="F209" s="20"/>
      <c r="G209" s="93"/>
    </row>
    <row r="210" spans="1:7" ht="26.25" x14ac:dyDescent="0.25">
      <c r="A210" s="275" t="s">
        <v>1095</v>
      </c>
      <c r="B210" s="63" t="s">
        <v>738</v>
      </c>
    </row>
    <row r="211" spans="1:7" ht="76.5" x14ac:dyDescent="0.25">
      <c r="B211" s="57" t="s">
        <v>855</v>
      </c>
      <c r="C211" s="302"/>
      <c r="D211" s="42"/>
      <c r="E211" s="385"/>
      <c r="F211" s="473"/>
    </row>
    <row r="212" spans="1:7" x14ac:dyDescent="0.25">
      <c r="A212" s="39"/>
      <c r="B212" s="57"/>
      <c r="C212" s="58" t="s">
        <v>41</v>
      </c>
      <c r="D212" s="454">
        <v>1</v>
      </c>
      <c r="E212" s="20">
        <v>0</v>
      </c>
      <c r="F212" s="20">
        <f>E212*D212</f>
        <v>0</v>
      </c>
      <c r="G212" s="93"/>
    </row>
    <row r="213" spans="1:7" x14ac:dyDescent="0.25">
      <c r="A213" s="63" t="s">
        <v>860</v>
      </c>
      <c r="B213" s="69" t="s">
        <v>857</v>
      </c>
    </row>
    <row r="214" spans="1:7" x14ac:dyDescent="0.25">
      <c r="A214" s="63"/>
      <c r="B214" s="182"/>
    </row>
    <row r="215" spans="1:7" ht="26.25" x14ac:dyDescent="0.25">
      <c r="A215" s="275" t="s">
        <v>1096</v>
      </c>
      <c r="B215" s="63" t="s">
        <v>874</v>
      </c>
    </row>
    <row r="216" spans="1:7" ht="63.75" x14ac:dyDescent="0.25">
      <c r="B216" s="34" t="s">
        <v>934</v>
      </c>
    </row>
    <row r="217" spans="1:7" x14ac:dyDescent="0.25">
      <c r="A217" s="63"/>
      <c r="B217" s="182" t="s">
        <v>858</v>
      </c>
      <c r="C217" s="58" t="s">
        <v>448</v>
      </c>
      <c r="D217" s="454">
        <v>2</v>
      </c>
      <c r="E217" s="20">
        <v>0</v>
      </c>
      <c r="F217" s="20">
        <f>E217*D217</f>
        <v>0</v>
      </c>
    </row>
    <row r="218" spans="1:7" x14ac:dyDescent="0.25">
      <c r="A218" s="63"/>
      <c r="B218" s="182" t="s">
        <v>859</v>
      </c>
      <c r="C218" s="58" t="s">
        <v>448</v>
      </c>
      <c r="D218" s="454">
        <v>1</v>
      </c>
      <c r="E218" s="20">
        <v>0</v>
      </c>
      <c r="F218" s="20">
        <f>E218*D218</f>
        <v>0</v>
      </c>
    </row>
    <row r="219" spans="1:7" x14ac:dyDescent="0.25">
      <c r="A219" s="268"/>
      <c r="B219" s="275" t="s">
        <v>705</v>
      </c>
      <c r="C219" s="52" t="s">
        <v>40</v>
      </c>
      <c r="D219" s="451">
        <f>SUM(D217:D218)</f>
        <v>3</v>
      </c>
      <c r="E219" s="20">
        <v>0</v>
      </c>
      <c r="F219" s="20">
        <f>E219*D219</f>
        <v>0</v>
      </c>
    </row>
    <row r="220" spans="1:7" x14ac:dyDescent="0.25">
      <c r="A220" s="268"/>
      <c r="B220" s="275"/>
      <c r="C220" s="52"/>
      <c r="D220" s="451"/>
      <c r="E220" s="20"/>
      <c r="F220" s="20"/>
    </row>
    <row r="221" spans="1:7" ht="26.25" x14ac:dyDescent="0.25">
      <c r="A221" s="275" t="s">
        <v>1097</v>
      </c>
      <c r="B221" s="63" t="s">
        <v>877</v>
      </c>
    </row>
    <row r="222" spans="1:7" ht="179.25" x14ac:dyDescent="0.25">
      <c r="A222" s="275"/>
      <c r="B222" s="65" t="s">
        <v>1066</v>
      </c>
    </row>
    <row r="223" spans="1:7" x14ac:dyDescent="0.25">
      <c r="A223" s="275"/>
      <c r="B223" s="63"/>
      <c r="C223" s="58" t="s">
        <v>448</v>
      </c>
      <c r="D223" s="454">
        <v>3</v>
      </c>
      <c r="E223" s="20">
        <v>0</v>
      </c>
      <c r="F223" s="20">
        <f>E223*D223</f>
        <v>0</v>
      </c>
    </row>
    <row r="224" spans="1:7" x14ac:dyDescent="0.25">
      <c r="A224" s="275"/>
      <c r="B224" s="63"/>
      <c r="C224" s="58"/>
      <c r="D224" s="454"/>
      <c r="E224" s="20"/>
      <c r="F224" s="20"/>
    </row>
    <row r="225" spans="1:6" x14ac:dyDescent="0.25">
      <c r="A225" s="63" t="s">
        <v>1098</v>
      </c>
      <c r="B225" s="69" t="s">
        <v>861</v>
      </c>
    </row>
    <row r="226" spans="1:6" ht="26.25" x14ac:dyDescent="0.25">
      <c r="A226" s="275" t="s">
        <v>1099</v>
      </c>
      <c r="B226" s="63" t="s">
        <v>862</v>
      </c>
    </row>
    <row r="227" spans="1:6" ht="102" x14ac:dyDescent="0.25">
      <c r="B227" s="57" t="s">
        <v>863</v>
      </c>
      <c r="C227" s="302"/>
      <c r="D227" s="42"/>
      <c r="E227" s="385"/>
      <c r="F227" s="473"/>
    </row>
    <row r="228" spans="1:6" s="475" customFormat="1" x14ac:dyDescent="0.25">
      <c r="A228" s="474"/>
      <c r="B228" s="182" t="s">
        <v>864</v>
      </c>
      <c r="C228" s="271" t="s">
        <v>448</v>
      </c>
      <c r="D228" s="454">
        <v>1</v>
      </c>
      <c r="E228" s="335">
        <v>0</v>
      </c>
      <c r="F228" s="335">
        <f>E228*D228</f>
        <v>0</v>
      </c>
    </row>
    <row r="229" spans="1:6" x14ac:dyDescent="0.25">
      <c r="A229" s="268"/>
      <c r="B229" s="275" t="s">
        <v>705</v>
      </c>
      <c r="C229" s="271" t="s">
        <v>448</v>
      </c>
      <c r="D229" s="451">
        <f>SUM(D228)</f>
        <v>1</v>
      </c>
      <c r="E229" s="335">
        <v>0</v>
      </c>
      <c r="F229" s="335">
        <f>E229*D229</f>
        <v>0</v>
      </c>
    </row>
    <row r="230" spans="1:6" s="475" customFormat="1" x14ac:dyDescent="0.25">
      <c r="A230" s="474"/>
      <c r="B230" s="182"/>
      <c r="D230" s="476"/>
      <c r="E230" s="477"/>
      <c r="F230" s="477"/>
    </row>
    <row r="231" spans="1:6" x14ac:dyDescent="0.25">
      <c r="A231" s="63"/>
      <c r="B231" s="478"/>
    </row>
    <row r="232" spans="1:6" x14ac:dyDescent="0.25">
      <c r="A232" s="9"/>
      <c r="B232" s="9" t="s">
        <v>77</v>
      </c>
      <c r="C232" s="9"/>
      <c r="D232" s="479"/>
      <c r="E232" s="88"/>
      <c r="F232" s="88">
        <f>SUM(F5:F229)</f>
        <v>0</v>
      </c>
    </row>
  </sheetData>
  <pageMargins left="0.70866141732283472" right="0.70866141732283472" top="0.74803149606299213" bottom="0.74803149606299213" header="0.31496062992125984" footer="0.31496062992125984"/>
  <pageSetup paperSize="9" scale="80" fitToWidth="0" fitToHeight="0" orientation="portrait" r:id="rId1"/>
  <headerFooter>
    <oddHeader xml:space="preserve">&amp;R&amp;"Arial Narrow,Regular"&amp;8HOTEL ROŽANIĆ, MOTOVUN
</oddHeader>
    <oddFooter>&amp;C&amp;"Arial,Regular"&amp;9Rijeka, kolovoz 2016.</oddFooter>
  </headerFooter>
  <rowBreaks count="9" manualBreakCount="9">
    <brk id="26" max="5" man="1"/>
    <brk id="44" max="5" man="1"/>
    <brk id="61" max="5" man="1"/>
    <brk id="88" max="5" man="1"/>
    <brk id="113" max="5" man="1"/>
    <brk id="136" max="5" man="1"/>
    <brk id="157" max="5" man="1"/>
    <brk id="185" max="5" man="1"/>
    <brk id="20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BreakPreview" topLeftCell="A8" zoomScaleNormal="100" zoomScaleSheetLayoutView="100" zoomScalePageLayoutView="85" workbookViewId="0">
      <selection activeCell="B40" sqref="B40"/>
    </sheetView>
  </sheetViews>
  <sheetFormatPr defaultRowHeight="15" x14ac:dyDescent="0.25"/>
  <cols>
    <col min="1" max="1" width="12.85546875" customWidth="1"/>
    <col min="3" max="3" width="46.140625" customWidth="1"/>
    <col min="4" max="4" width="29.140625" customWidth="1"/>
    <col min="5" max="5" width="20.7109375" customWidth="1"/>
  </cols>
  <sheetData>
    <row r="1" spans="1:8" ht="15.75" x14ac:dyDescent="0.25">
      <c r="A1" s="6"/>
      <c r="B1" s="6" t="s">
        <v>0</v>
      </c>
      <c r="C1" s="6"/>
      <c r="D1" s="6"/>
    </row>
    <row r="2" spans="1:8" x14ac:dyDescent="0.25">
      <c r="A2" s="1"/>
      <c r="B2" s="2"/>
      <c r="C2" s="1"/>
      <c r="D2" s="1"/>
    </row>
    <row r="3" spans="1:8" x14ac:dyDescent="0.25">
      <c r="A3" s="7"/>
      <c r="B3" s="7" t="s">
        <v>1</v>
      </c>
      <c r="C3" s="7"/>
      <c r="D3" s="7"/>
    </row>
    <row r="4" spans="1:8" x14ac:dyDescent="0.25">
      <c r="A4" s="1"/>
      <c r="B4" s="2"/>
      <c r="C4" s="1"/>
      <c r="D4" s="1"/>
    </row>
    <row r="5" spans="1:8" x14ac:dyDescent="0.25">
      <c r="A5" s="7"/>
      <c r="B5" s="7"/>
      <c r="C5" s="7" t="s">
        <v>2</v>
      </c>
      <c r="D5" s="7"/>
    </row>
    <row r="6" spans="1:8" x14ac:dyDescent="0.25">
      <c r="A6" s="1"/>
      <c r="B6" s="1"/>
      <c r="C6" s="1"/>
      <c r="D6" s="1"/>
    </row>
    <row r="7" spans="1:8" x14ac:dyDescent="0.25">
      <c r="A7" s="9"/>
      <c r="B7" s="9" t="s">
        <v>3</v>
      </c>
      <c r="C7" s="9" t="s">
        <v>4</v>
      </c>
      <c r="D7" s="9"/>
    </row>
    <row r="8" spans="1:8" x14ac:dyDescent="0.25">
      <c r="A8" s="1"/>
      <c r="B8" s="1"/>
      <c r="C8" s="3"/>
      <c r="D8" s="3"/>
    </row>
    <row r="9" spans="1:8" x14ac:dyDescent="0.25">
      <c r="A9" s="5"/>
      <c r="B9" s="5" t="s">
        <v>20</v>
      </c>
      <c r="C9" s="5" t="s">
        <v>19</v>
      </c>
      <c r="D9" s="5"/>
      <c r="E9" s="5"/>
      <c r="F9" s="5"/>
      <c r="G9" s="5"/>
      <c r="H9" s="5"/>
    </row>
    <row r="10" spans="1:8" x14ac:dyDescent="0.25">
      <c r="A10" s="5"/>
      <c r="B10" s="5"/>
      <c r="C10" s="5"/>
      <c r="D10" s="5"/>
      <c r="E10" s="5"/>
      <c r="F10" s="5"/>
      <c r="G10" s="5"/>
      <c r="H10" s="5"/>
    </row>
    <row r="11" spans="1:8" x14ac:dyDescent="0.25">
      <c r="A11" s="5"/>
      <c r="B11" s="5" t="s">
        <v>21</v>
      </c>
      <c r="C11" s="8" t="s">
        <v>5</v>
      </c>
      <c r="D11" s="8"/>
      <c r="E11" s="8"/>
      <c r="F11" s="5"/>
      <c r="G11" s="5"/>
      <c r="H11" s="5"/>
    </row>
    <row r="12" spans="1:8" x14ac:dyDescent="0.25">
      <c r="A12" s="5"/>
      <c r="B12" s="5"/>
      <c r="C12" s="5"/>
      <c r="D12" s="5"/>
      <c r="E12" s="5"/>
      <c r="F12" s="5"/>
      <c r="G12" s="5"/>
      <c r="H12" s="5"/>
    </row>
    <row r="13" spans="1:8" x14ac:dyDescent="0.25">
      <c r="A13" s="5"/>
      <c r="B13" s="5" t="s">
        <v>22</v>
      </c>
      <c r="C13" s="8" t="s">
        <v>6</v>
      </c>
      <c r="D13" s="8"/>
      <c r="E13" s="8"/>
      <c r="F13" s="5"/>
      <c r="G13" s="5"/>
      <c r="H13" s="5"/>
    </row>
    <row r="14" spans="1:8" x14ac:dyDescent="0.25">
      <c r="A14" s="5"/>
      <c r="B14" s="5"/>
      <c r="C14" s="5"/>
      <c r="D14" s="5"/>
      <c r="E14" s="5"/>
      <c r="F14" s="5"/>
      <c r="G14" s="5"/>
      <c r="H14" s="5"/>
    </row>
    <row r="15" spans="1:8" x14ac:dyDescent="0.25">
      <c r="A15" s="5"/>
      <c r="B15" s="5" t="s">
        <v>23</v>
      </c>
      <c r="C15" s="5" t="s">
        <v>453</v>
      </c>
      <c r="D15" s="5"/>
      <c r="E15" s="5"/>
      <c r="F15" s="5"/>
      <c r="G15" s="5"/>
      <c r="H15" s="5"/>
    </row>
    <row r="16" spans="1:8" x14ac:dyDescent="0.25">
      <c r="A16" s="5"/>
      <c r="B16" s="5"/>
      <c r="C16" s="5"/>
      <c r="D16" s="5"/>
      <c r="E16" s="5"/>
      <c r="F16" s="5"/>
      <c r="G16" s="5"/>
      <c r="H16" s="5"/>
    </row>
    <row r="17" spans="1:8" x14ac:dyDescent="0.25">
      <c r="A17" s="5"/>
      <c r="B17" s="5" t="s">
        <v>24</v>
      </c>
      <c r="C17" s="8" t="s">
        <v>551</v>
      </c>
      <c r="D17" s="8"/>
      <c r="E17" s="7"/>
      <c r="F17" s="5"/>
      <c r="G17" s="5"/>
      <c r="H17" s="5"/>
    </row>
    <row r="18" spans="1:8" x14ac:dyDescent="0.25">
      <c r="A18" s="5"/>
      <c r="B18" s="5"/>
      <c r="C18" s="5"/>
      <c r="D18" s="5"/>
      <c r="E18" s="7"/>
      <c r="F18" s="5"/>
      <c r="G18" s="5"/>
      <c r="H18" s="5"/>
    </row>
    <row r="19" spans="1:8" x14ac:dyDescent="0.25">
      <c r="A19" s="5"/>
      <c r="B19" s="5" t="s">
        <v>47</v>
      </c>
      <c r="C19" s="8" t="s">
        <v>533</v>
      </c>
      <c r="D19" s="8"/>
    </row>
    <row r="20" spans="1:8" x14ac:dyDescent="0.25">
      <c r="A20" s="5"/>
      <c r="B20" s="5"/>
      <c r="C20" s="5"/>
      <c r="D20" s="5"/>
    </row>
    <row r="21" spans="1:8" x14ac:dyDescent="0.25">
      <c r="A21" s="5"/>
      <c r="B21" s="5" t="s">
        <v>48</v>
      </c>
      <c r="C21" s="8" t="s">
        <v>7</v>
      </c>
      <c r="D21" s="8"/>
    </row>
    <row r="22" spans="1:8" x14ac:dyDescent="0.25">
      <c r="A22" s="5"/>
      <c r="B22" s="5"/>
      <c r="C22" s="5"/>
      <c r="D22" s="5"/>
    </row>
    <row r="23" spans="1:8" x14ac:dyDescent="0.25">
      <c r="A23" s="5"/>
      <c r="B23" s="7"/>
      <c r="C23" s="7" t="s">
        <v>8</v>
      </c>
      <c r="D23" s="7"/>
    </row>
    <row r="24" spans="1:8" x14ac:dyDescent="0.25">
      <c r="A24" s="5"/>
      <c r="B24" s="7"/>
      <c r="C24" s="7"/>
      <c r="D24" s="7"/>
    </row>
    <row r="25" spans="1:8" x14ac:dyDescent="0.25">
      <c r="A25" s="9"/>
      <c r="B25" s="9" t="s">
        <v>9</v>
      </c>
      <c r="C25" s="9" t="s">
        <v>10</v>
      </c>
      <c r="D25" s="9"/>
    </row>
    <row r="26" spans="1:8" x14ac:dyDescent="0.25">
      <c r="A26" s="5"/>
      <c r="B26" s="5"/>
      <c r="C26" s="5"/>
      <c r="D26" s="5"/>
    </row>
    <row r="27" spans="1:8" x14ac:dyDescent="0.25">
      <c r="A27" s="5"/>
      <c r="B27" s="5" t="s">
        <v>52</v>
      </c>
      <c r="C27" s="5" t="s">
        <v>46</v>
      </c>
      <c r="D27" s="5"/>
    </row>
    <row r="28" spans="1:8" x14ac:dyDescent="0.25">
      <c r="A28" s="5"/>
      <c r="B28" s="5"/>
      <c r="C28" s="5"/>
      <c r="D28" s="5"/>
    </row>
    <row r="29" spans="1:8" x14ac:dyDescent="0.25">
      <c r="A29" s="5"/>
      <c r="B29" s="5" t="s">
        <v>54</v>
      </c>
      <c r="C29" s="8" t="s">
        <v>111</v>
      </c>
      <c r="D29" s="8"/>
    </row>
    <row r="30" spans="1:8" x14ac:dyDescent="0.25">
      <c r="A30" s="5"/>
      <c r="B30" s="5"/>
      <c r="C30" s="5"/>
      <c r="D30" s="5"/>
    </row>
    <row r="31" spans="1:8" x14ac:dyDescent="0.25">
      <c r="A31" s="5"/>
      <c r="B31" s="5" t="s">
        <v>53</v>
      </c>
      <c r="C31" s="8" t="s">
        <v>636</v>
      </c>
      <c r="D31" s="5"/>
    </row>
    <row r="32" spans="1:8" x14ac:dyDescent="0.25">
      <c r="A32" s="5"/>
      <c r="B32" s="5"/>
      <c r="C32" s="5"/>
      <c r="D32" s="5"/>
    </row>
    <row r="33" spans="1:4" x14ac:dyDescent="0.25">
      <c r="A33" s="5"/>
      <c r="B33" s="5" t="s">
        <v>57</v>
      </c>
      <c r="C33" s="5" t="s">
        <v>11</v>
      </c>
      <c r="D33" s="5"/>
    </row>
    <row r="34" spans="1:4" x14ac:dyDescent="0.25">
      <c r="A34" s="5"/>
      <c r="B34" s="5"/>
      <c r="C34" s="5"/>
      <c r="D34" s="5"/>
    </row>
    <row r="35" spans="1:4" x14ac:dyDescent="0.25">
      <c r="A35" s="5"/>
      <c r="B35" s="5" t="s">
        <v>58</v>
      </c>
      <c r="C35" s="5" t="s">
        <v>12</v>
      </c>
      <c r="D35" s="5"/>
    </row>
    <row r="36" spans="1:4" x14ac:dyDescent="0.25">
      <c r="A36" s="5"/>
      <c r="B36" s="5"/>
      <c r="C36" s="5"/>
      <c r="D36" s="5"/>
    </row>
    <row r="37" spans="1:4" x14ac:dyDescent="0.25">
      <c r="A37" s="5"/>
      <c r="B37" s="5" t="s">
        <v>59</v>
      </c>
      <c r="C37" s="8" t="s">
        <v>13</v>
      </c>
      <c r="D37" s="8"/>
    </row>
    <row r="38" spans="1:4" x14ac:dyDescent="0.25">
      <c r="A38" s="5"/>
      <c r="B38" s="5"/>
      <c r="C38" s="5"/>
      <c r="D38" s="5"/>
    </row>
    <row r="39" spans="1:4" x14ac:dyDescent="0.25">
      <c r="A39" s="5"/>
      <c r="B39" s="5" t="s">
        <v>60</v>
      </c>
      <c r="C39" s="5" t="s">
        <v>61</v>
      </c>
      <c r="D39" s="5"/>
    </row>
    <row r="40" spans="1:4" x14ac:dyDescent="0.25">
      <c r="A40" s="5"/>
      <c r="B40" s="5"/>
      <c r="C40" s="5"/>
      <c r="D40" s="5"/>
    </row>
    <row r="41" spans="1:4" x14ac:dyDescent="0.25">
      <c r="A41" s="5"/>
      <c r="B41" s="5" t="s">
        <v>62</v>
      </c>
      <c r="C41" s="5" t="s">
        <v>16</v>
      </c>
      <c r="D41" s="5"/>
    </row>
    <row r="42" spans="1:4" x14ac:dyDescent="0.25">
      <c r="A42" s="5"/>
      <c r="B42" s="5"/>
      <c r="C42" s="5"/>
      <c r="D42" s="5"/>
    </row>
    <row r="43" spans="1:4" x14ac:dyDescent="0.25">
      <c r="B43" s="5" t="s">
        <v>114</v>
      </c>
      <c r="C43" s="5" t="s">
        <v>472</v>
      </c>
    </row>
    <row r="44" spans="1:4" x14ac:dyDescent="0.25">
      <c r="B44" s="5"/>
      <c r="C44" s="5"/>
    </row>
    <row r="45" spans="1:4" x14ac:dyDescent="0.25">
      <c r="B45" s="5" t="s">
        <v>115</v>
      </c>
      <c r="C45" s="5" t="s">
        <v>617</v>
      </c>
    </row>
    <row r="46" spans="1:4" x14ac:dyDescent="0.25">
      <c r="A46" s="5"/>
      <c r="B46" s="121"/>
      <c r="C46" s="121"/>
      <c r="D46" s="5"/>
    </row>
    <row r="47" spans="1:4" x14ac:dyDescent="0.25">
      <c r="A47" s="122"/>
      <c r="B47" s="123"/>
      <c r="C47" s="124" t="s">
        <v>17</v>
      </c>
      <c r="D47" s="122"/>
    </row>
    <row r="48" spans="1:4" x14ac:dyDescent="0.25">
      <c r="B48" s="5"/>
      <c r="C48" s="5"/>
      <c r="D48" s="5"/>
    </row>
    <row r="49" spans="1:4" x14ac:dyDescent="0.25">
      <c r="B49" s="5"/>
      <c r="C49" s="5"/>
      <c r="D49" s="5"/>
    </row>
    <row r="50" spans="1:4" x14ac:dyDescent="0.25">
      <c r="B50" s="5"/>
    </row>
    <row r="51" spans="1:4" x14ac:dyDescent="0.25">
      <c r="A51" s="104"/>
      <c r="B51" s="122"/>
      <c r="C51" s="122" t="s">
        <v>83</v>
      </c>
      <c r="D51" s="104"/>
    </row>
    <row r="52" spans="1:4" x14ac:dyDescent="0.25">
      <c r="B52" s="5"/>
      <c r="C52" s="5"/>
    </row>
  </sheetData>
  <pageMargins left="0.7" right="0.7" top="0.75" bottom="0.75" header="0.3" footer="0.3"/>
  <pageSetup paperSize="9" scale="80" fitToHeight="0" orientation="portrait" r:id="rId1"/>
  <headerFooter>
    <oddHeader xml:space="preserve">&amp;R&amp;"Arial Narrow,Regular"&amp;8HOTEL ROŽANIĆ, MOTOVUN
</oddHeader>
    <oddFooter>&amp;C&amp;"Arial,Regular"&amp;9Rijeka, kolovoz 2016.</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H278"/>
  <sheetViews>
    <sheetView view="pageBreakPreview" topLeftCell="A4" zoomScale="85" zoomScaleNormal="100" zoomScaleSheetLayoutView="85" workbookViewId="0">
      <selection activeCell="F115" sqref="F115"/>
    </sheetView>
  </sheetViews>
  <sheetFormatPr defaultRowHeight="15" x14ac:dyDescent="0.25"/>
  <cols>
    <col min="1" max="1" width="9.140625" bestFit="1" customWidth="1"/>
    <col min="2" max="2" width="54.140625" customWidth="1"/>
    <col min="3" max="3" width="7.42578125" customWidth="1"/>
    <col min="4" max="4" width="9.28515625" style="467" customWidth="1"/>
    <col min="5" max="5" width="14.42578125" style="381" customWidth="1"/>
    <col min="6" max="6" width="16.85546875" style="381" customWidth="1"/>
    <col min="7" max="7" width="14.85546875" customWidth="1"/>
    <col min="8" max="8" width="15.42578125" customWidth="1"/>
  </cols>
  <sheetData>
    <row r="1" spans="1:8" s="560" customFormat="1" ht="22.5" x14ac:dyDescent="0.2">
      <c r="A1" s="557" t="s">
        <v>25</v>
      </c>
      <c r="B1" s="557" t="s">
        <v>26</v>
      </c>
      <c r="C1" s="557" t="s">
        <v>27</v>
      </c>
      <c r="D1" s="558" t="s">
        <v>28</v>
      </c>
      <c r="E1" s="559" t="s">
        <v>29</v>
      </c>
      <c r="F1" s="559" t="s">
        <v>30</v>
      </c>
    </row>
    <row r="2" spans="1:8" s="417" customFormat="1" x14ac:dyDescent="0.25">
      <c r="D2" s="440"/>
      <c r="E2" s="441"/>
      <c r="F2" s="441"/>
    </row>
    <row r="3" spans="1:8" s="427" customFormat="1" ht="15.75" x14ac:dyDescent="0.25">
      <c r="A3" s="480" t="s">
        <v>58</v>
      </c>
      <c r="B3" s="480" t="s">
        <v>12</v>
      </c>
      <c r="C3" s="480"/>
      <c r="D3" s="481"/>
      <c r="E3" s="482"/>
      <c r="F3" s="482"/>
    </row>
    <row r="4" spans="1:8" s="417" customFormat="1" ht="108" x14ac:dyDescent="0.25">
      <c r="A4" s="96"/>
      <c r="B4" s="444" t="s">
        <v>805</v>
      </c>
      <c r="C4" s="96"/>
      <c r="D4" s="442"/>
      <c r="E4" s="443"/>
      <c r="F4" s="443"/>
    </row>
    <row r="5" spans="1:8" s="417" customFormat="1" x14ac:dyDescent="0.25">
      <c r="D5" s="440"/>
      <c r="E5" s="441"/>
      <c r="F5" s="441"/>
    </row>
    <row r="6" spans="1:8" s="417" customFormat="1" x14ac:dyDescent="0.25">
      <c r="A6" s="445" t="s">
        <v>469</v>
      </c>
      <c r="B6" s="446" t="s">
        <v>740</v>
      </c>
      <c r="D6" s="440"/>
      <c r="E6" s="441"/>
      <c r="F6" s="441"/>
    </row>
    <row r="7" spans="1:8" s="417" customFormat="1" x14ac:dyDescent="0.25">
      <c r="D7" s="440"/>
      <c r="E7" s="441"/>
      <c r="F7" s="441"/>
    </row>
    <row r="8" spans="1:8" s="417" customFormat="1" x14ac:dyDescent="0.25">
      <c r="A8" s="414" t="s">
        <v>654</v>
      </c>
      <c r="B8" s="437" t="s">
        <v>806</v>
      </c>
      <c r="C8" s="447"/>
      <c r="D8" s="448"/>
      <c r="E8" s="430"/>
      <c r="F8" s="430"/>
    </row>
    <row r="9" spans="1:8" s="417" customFormat="1" x14ac:dyDescent="0.25">
      <c r="A9" s="414"/>
      <c r="B9" s="414" t="s">
        <v>807</v>
      </c>
      <c r="C9" s="447"/>
      <c r="D9" s="448"/>
      <c r="E9" s="430"/>
      <c r="F9" s="430"/>
    </row>
    <row r="10" spans="1:8" s="417" customFormat="1" ht="121.5" customHeight="1" x14ac:dyDescent="0.25">
      <c r="A10" s="103"/>
      <c r="B10" s="432" t="s">
        <v>913</v>
      </c>
      <c r="C10" s="447"/>
      <c r="D10" s="448"/>
      <c r="E10" s="430"/>
      <c r="F10" s="430"/>
    </row>
    <row r="11" spans="1:8" s="417" customFormat="1" ht="26.25" x14ac:dyDescent="0.25">
      <c r="A11" s="103"/>
      <c r="B11" s="449" t="s">
        <v>55</v>
      </c>
      <c r="C11" s="447"/>
      <c r="D11" s="448"/>
      <c r="E11" s="430"/>
      <c r="F11" s="430"/>
      <c r="G11" s="103"/>
    </row>
    <row r="12" spans="1:8" s="417" customFormat="1" x14ac:dyDescent="0.25">
      <c r="A12" s="103"/>
      <c r="B12" s="414" t="s">
        <v>808</v>
      </c>
      <c r="C12" s="447" t="s">
        <v>40</v>
      </c>
      <c r="D12" s="450">
        <v>5</v>
      </c>
      <c r="E12" s="430">
        <v>0</v>
      </c>
      <c r="F12" s="430">
        <f>SUM(D12*E12)</f>
        <v>0</v>
      </c>
      <c r="G12" s="430"/>
      <c r="H12" s="430"/>
    </row>
    <row r="13" spans="1:8" s="417" customFormat="1" x14ac:dyDescent="0.25">
      <c r="A13" s="103"/>
      <c r="B13" s="414" t="s">
        <v>626</v>
      </c>
      <c r="C13" s="447" t="s">
        <v>40</v>
      </c>
      <c r="D13" s="450">
        <v>5</v>
      </c>
      <c r="E13" s="430">
        <v>0</v>
      </c>
      <c r="F13" s="430">
        <f>SUM(D13*E13)</f>
        <v>0</v>
      </c>
      <c r="G13" s="430"/>
      <c r="H13" s="430"/>
    </row>
    <row r="14" spans="1:8" s="417" customFormat="1" x14ac:dyDescent="0.25">
      <c r="A14" s="103"/>
      <c r="B14" s="414" t="s">
        <v>627</v>
      </c>
      <c r="C14" s="447" t="s">
        <v>40</v>
      </c>
      <c r="D14" s="450">
        <v>5</v>
      </c>
      <c r="E14" s="430">
        <v>0</v>
      </c>
      <c r="F14" s="430">
        <f>SUM(D14*E14)</f>
        <v>0</v>
      </c>
      <c r="G14" s="430"/>
      <c r="H14" s="430"/>
    </row>
    <row r="15" spans="1:8" s="417" customFormat="1" x14ac:dyDescent="0.25">
      <c r="A15" s="268"/>
      <c r="B15" s="275" t="s">
        <v>705</v>
      </c>
      <c r="C15" s="271" t="s">
        <v>40</v>
      </c>
      <c r="D15" s="451">
        <v>5</v>
      </c>
      <c r="E15" s="277">
        <v>0</v>
      </c>
      <c r="F15" s="430">
        <f>SUM(D15*E15)</f>
        <v>0</v>
      </c>
      <c r="G15" s="25"/>
    </row>
    <row r="16" spans="1:8" s="417" customFormat="1" x14ac:dyDescent="0.25">
      <c r="A16" s="103"/>
      <c r="B16" s="414"/>
      <c r="C16" s="447"/>
      <c r="D16" s="450"/>
      <c r="E16" s="430"/>
      <c r="F16" s="430"/>
      <c r="G16" s="430"/>
      <c r="H16" s="430"/>
    </row>
    <row r="17" spans="1:7" s="417" customFormat="1" x14ac:dyDescent="0.25">
      <c r="A17" s="414" t="s">
        <v>655</v>
      </c>
      <c r="B17" s="437" t="s">
        <v>809</v>
      </c>
      <c r="C17" s="447"/>
      <c r="D17" s="448"/>
      <c r="E17" s="430"/>
      <c r="F17" s="430"/>
    </row>
    <row r="18" spans="1:7" s="417" customFormat="1" ht="129.75" customHeight="1" x14ac:dyDescent="0.25">
      <c r="A18" s="103"/>
      <c r="B18" s="432" t="s">
        <v>914</v>
      </c>
      <c r="C18" s="447"/>
      <c r="D18" s="448"/>
      <c r="E18" s="430"/>
      <c r="F18" s="430"/>
      <c r="G18" s="103"/>
    </row>
    <row r="19" spans="1:7" s="417" customFormat="1" ht="28.5" customHeight="1" x14ac:dyDescent="0.25">
      <c r="A19" s="103"/>
      <c r="B19" s="452" t="s">
        <v>55</v>
      </c>
      <c r="C19" s="447"/>
      <c r="D19" s="448"/>
      <c r="E19" s="430"/>
      <c r="F19" s="430"/>
      <c r="G19" s="103"/>
    </row>
    <row r="20" spans="1:7" s="456" customFormat="1" ht="25.5" x14ac:dyDescent="0.2">
      <c r="A20" s="103"/>
      <c r="B20" s="453" t="s">
        <v>810</v>
      </c>
      <c r="C20" s="447" t="s">
        <v>40</v>
      </c>
      <c r="D20" s="454">
        <v>1</v>
      </c>
      <c r="E20" s="455">
        <v>0</v>
      </c>
      <c r="F20" s="455">
        <f t="shared" ref="F20:F25" si="0">SUM(D20*E20)</f>
        <v>0</v>
      </c>
      <c r="G20" s="430"/>
    </row>
    <row r="21" spans="1:7" s="460" customFormat="1" ht="25.5" x14ac:dyDescent="0.2">
      <c r="A21" s="457"/>
      <c r="B21" s="269" t="s">
        <v>811</v>
      </c>
      <c r="C21" s="58" t="s">
        <v>40</v>
      </c>
      <c r="D21" s="454">
        <v>1</v>
      </c>
      <c r="E21" s="458">
        <v>0</v>
      </c>
      <c r="F21" s="458">
        <f t="shared" si="0"/>
        <v>0</v>
      </c>
      <c r="G21" s="459"/>
    </row>
    <row r="22" spans="1:7" s="460" customFormat="1" ht="25.5" x14ac:dyDescent="0.2">
      <c r="A22" s="457"/>
      <c r="B22" s="453" t="s">
        <v>812</v>
      </c>
      <c r="C22" s="58" t="s">
        <v>40</v>
      </c>
      <c r="D22" s="454">
        <v>2</v>
      </c>
      <c r="E22" s="458">
        <v>0</v>
      </c>
      <c r="F22" s="458">
        <f t="shared" si="0"/>
        <v>0</v>
      </c>
      <c r="G22" s="459"/>
    </row>
    <row r="23" spans="1:7" s="460" customFormat="1" ht="25.5" x14ac:dyDescent="0.2">
      <c r="A23" s="457"/>
      <c r="B23" s="453" t="s">
        <v>813</v>
      </c>
      <c r="C23" s="58" t="s">
        <v>40</v>
      </c>
      <c r="D23" s="454">
        <v>1</v>
      </c>
      <c r="E23" s="458">
        <v>0</v>
      </c>
      <c r="F23" s="458">
        <f t="shared" si="0"/>
        <v>0</v>
      </c>
      <c r="G23" s="459"/>
    </row>
    <row r="24" spans="1:7" s="456" customFormat="1" ht="25.5" x14ac:dyDescent="0.2">
      <c r="A24" s="103"/>
      <c r="B24" s="453" t="s">
        <v>814</v>
      </c>
      <c r="C24" s="447" t="s">
        <v>40</v>
      </c>
      <c r="D24" s="454">
        <v>1</v>
      </c>
      <c r="E24" s="455">
        <v>0</v>
      </c>
      <c r="F24" s="455">
        <f t="shared" si="0"/>
        <v>0</v>
      </c>
      <c r="G24" s="430"/>
    </row>
    <row r="25" spans="1:7" s="417" customFormat="1" x14ac:dyDescent="0.25">
      <c r="A25" s="268"/>
      <c r="B25" s="275" t="s">
        <v>705</v>
      </c>
      <c r="C25" s="271" t="s">
        <v>40</v>
      </c>
      <c r="D25" s="451">
        <f>SUM(D20:D23)</f>
        <v>5</v>
      </c>
      <c r="E25" s="277">
        <v>0</v>
      </c>
      <c r="F25" s="430">
        <f t="shared" si="0"/>
        <v>0</v>
      </c>
      <c r="G25" s="25"/>
    </row>
    <row r="26" spans="1:7" s="417" customFormat="1" x14ac:dyDescent="0.25">
      <c r="A26" s="268"/>
      <c r="B26" s="275"/>
      <c r="C26" s="271"/>
      <c r="D26" s="451"/>
      <c r="E26" s="277"/>
      <c r="F26" s="430"/>
      <c r="G26" s="25"/>
    </row>
    <row r="27" spans="1:7" s="417" customFormat="1" x14ac:dyDescent="0.25">
      <c r="A27" s="414" t="s">
        <v>655</v>
      </c>
      <c r="B27" s="437" t="s">
        <v>815</v>
      </c>
      <c r="C27" s="447"/>
      <c r="D27" s="448"/>
      <c r="E27" s="430"/>
      <c r="F27" s="430"/>
    </row>
    <row r="28" spans="1:7" s="417" customFormat="1" ht="127.5" x14ac:dyDescent="0.25">
      <c r="A28" s="103"/>
      <c r="B28" s="432" t="s">
        <v>915</v>
      </c>
      <c r="C28" s="447"/>
      <c r="D28" s="448"/>
      <c r="E28" s="430"/>
      <c r="F28" s="430"/>
      <c r="G28" s="103"/>
    </row>
    <row r="29" spans="1:7" s="417" customFormat="1" ht="28.5" customHeight="1" x14ac:dyDescent="0.25">
      <c r="A29" s="103"/>
      <c r="B29" s="452" t="s">
        <v>55</v>
      </c>
      <c r="C29" s="447"/>
      <c r="D29" s="448"/>
      <c r="E29" s="430"/>
      <c r="F29" s="430"/>
      <c r="G29" s="103"/>
    </row>
    <row r="30" spans="1:7" s="456" customFormat="1" ht="25.5" x14ac:dyDescent="0.2">
      <c r="A30" s="103"/>
      <c r="B30" s="453" t="s">
        <v>816</v>
      </c>
      <c r="C30" s="447" t="s">
        <v>40</v>
      </c>
      <c r="D30" s="454">
        <v>2</v>
      </c>
      <c r="E30" s="455">
        <v>0</v>
      </c>
      <c r="F30" s="455">
        <f>SUM(D30*E30)</f>
        <v>0</v>
      </c>
      <c r="G30" s="430"/>
    </row>
    <row r="31" spans="1:7" s="417" customFormat="1" x14ac:dyDescent="0.25">
      <c r="A31" s="268"/>
      <c r="B31" s="275" t="s">
        <v>705</v>
      </c>
      <c r="C31" s="271" t="s">
        <v>40</v>
      </c>
      <c r="D31" s="451">
        <f>SUM(D24:D30)</f>
        <v>8</v>
      </c>
      <c r="E31" s="277">
        <v>0</v>
      </c>
      <c r="F31" s="430">
        <f>SUM(D31*E31)</f>
        <v>0</v>
      </c>
      <c r="G31" s="25"/>
    </row>
    <row r="32" spans="1:7" s="417" customFormat="1" x14ac:dyDescent="0.25">
      <c r="A32" s="268"/>
      <c r="B32" s="275"/>
      <c r="C32" s="271"/>
      <c r="D32" s="451"/>
      <c r="E32" s="277"/>
      <c r="F32" s="430"/>
      <c r="G32" s="25"/>
    </row>
    <row r="33" spans="1:8" s="417" customFormat="1" x14ac:dyDescent="0.25">
      <c r="A33" s="414" t="s">
        <v>655</v>
      </c>
      <c r="B33" s="437" t="s">
        <v>817</v>
      </c>
      <c r="C33" s="447"/>
      <c r="D33" s="448"/>
      <c r="E33" s="430"/>
      <c r="F33" s="430"/>
    </row>
    <row r="34" spans="1:8" s="417" customFormat="1" ht="130.5" customHeight="1" x14ac:dyDescent="0.25">
      <c r="A34" s="103"/>
      <c r="B34" s="432" t="s">
        <v>916</v>
      </c>
      <c r="C34" s="447"/>
      <c r="D34" s="448"/>
      <c r="E34" s="430"/>
      <c r="F34" s="430"/>
      <c r="G34" s="103"/>
    </row>
    <row r="35" spans="1:8" s="417" customFormat="1" ht="24" customHeight="1" x14ac:dyDescent="0.25">
      <c r="A35" s="103"/>
      <c r="B35" s="452" t="s">
        <v>55</v>
      </c>
      <c r="C35" s="447"/>
      <c r="D35" s="448"/>
      <c r="E35" s="430"/>
      <c r="F35" s="430"/>
      <c r="G35" s="103"/>
    </row>
    <row r="36" spans="1:8" s="460" customFormat="1" ht="25.5" x14ac:dyDescent="0.2">
      <c r="A36" s="457"/>
      <c r="B36" s="453" t="s">
        <v>818</v>
      </c>
      <c r="C36" s="58" t="s">
        <v>40</v>
      </c>
      <c r="D36" s="454">
        <v>1</v>
      </c>
      <c r="E36" s="458">
        <v>0</v>
      </c>
      <c r="F36" s="458">
        <f>SUM(D36*E36)</f>
        <v>0</v>
      </c>
      <c r="G36" s="459"/>
    </row>
    <row r="37" spans="1:8" x14ac:dyDescent="0.25">
      <c r="A37" s="268"/>
      <c r="B37" s="275" t="s">
        <v>705</v>
      </c>
      <c r="C37" s="52" t="s">
        <v>40</v>
      </c>
      <c r="D37" s="451">
        <f>SUM(D36)</f>
        <v>1</v>
      </c>
      <c r="E37" s="28"/>
      <c r="F37" s="28"/>
    </row>
    <row r="38" spans="1:8" ht="13.5" customHeight="1" x14ac:dyDescent="0.25">
      <c r="A38" s="268"/>
      <c r="B38" s="275"/>
      <c r="C38" s="52"/>
      <c r="D38" s="451"/>
      <c r="E38" s="28"/>
      <c r="F38" s="28"/>
    </row>
    <row r="39" spans="1:8" x14ac:dyDescent="0.25">
      <c r="A39" s="72" t="s">
        <v>655</v>
      </c>
      <c r="B39" s="71" t="s">
        <v>819</v>
      </c>
      <c r="C39" s="64"/>
      <c r="D39" s="461"/>
      <c r="E39" s="93"/>
      <c r="F39" s="93"/>
    </row>
    <row r="40" spans="1:8" ht="102" x14ac:dyDescent="0.25">
      <c r="A40" s="62"/>
      <c r="B40" s="14" t="s">
        <v>917</v>
      </c>
      <c r="C40" s="64"/>
      <c r="D40" s="461"/>
      <c r="E40" s="93"/>
      <c r="F40" s="93"/>
      <c r="G40" s="62"/>
    </row>
    <row r="41" spans="1:8" ht="25.5" x14ac:dyDescent="0.25">
      <c r="A41" s="62"/>
      <c r="B41" s="301" t="s">
        <v>55</v>
      </c>
      <c r="C41" s="64"/>
      <c r="D41" s="461"/>
      <c r="E41" s="93"/>
      <c r="F41" s="93"/>
      <c r="G41" s="62"/>
    </row>
    <row r="42" spans="1:8" s="456" customFormat="1" ht="25.5" x14ac:dyDescent="0.2">
      <c r="A42" s="103"/>
      <c r="B42" s="453" t="s">
        <v>820</v>
      </c>
      <c r="C42" s="447" t="s">
        <v>40</v>
      </c>
      <c r="D42" s="454">
        <v>2</v>
      </c>
      <c r="E42" s="455"/>
      <c r="F42" s="455">
        <f>SUM(D42*E42)</f>
        <v>0</v>
      </c>
      <c r="G42" s="430"/>
    </row>
    <row r="43" spans="1:8" ht="13.5" customHeight="1" x14ac:dyDescent="0.25">
      <c r="A43" s="268"/>
      <c r="B43" s="275" t="s">
        <v>705</v>
      </c>
      <c r="C43" s="52" t="s">
        <v>40</v>
      </c>
      <c r="D43" s="451">
        <f>SUM(D42)</f>
        <v>2</v>
      </c>
      <c r="E43" s="28"/>
      <c r="F43" s="28"/>
    </row>
    <row r="44" spans="1:8" s="417" customFormat="1" x14ac:dyDescent="0.25">
      <c r="A44" s="103"/>
      <c r="B44" s="414"/>
      <c r="C44" s="447"/>
      <c r="D44" s="450"/>
      <c r="E44" s="430"/>
      <c r="F44" s="430"/>
      <c r="G44" s="430"/>
      <c r="H44" s="430"/>
    </row>
    <row r="45" spans="1:8" s="417" customFormat="1" x14ac:dyDescent="0.25">
      <c r="A45" s="445" t="s">
        <v>469</v>
      </c>
      <c r="B45" s="446" t="s">
        <v>821</v>
      </c>
      <c r="D45" s="440"/>
      <c r="E45" s="441"/>
      <c r="F45" s="441"/>
    </row>
    <row r="46" spans="1:8" s="417" customFormat="1" x14ac:dyDescent="0.25">
      <c r="A46" s="445"/>
      <c r="B46" s="36"/>
      <c r="D46" s="440"/>
      <c r="E46" s="441"/>
      <c r="F46" s="441"/>
    </row>
    <row r="47" spans="1:8" s="456" customFormat="1" ht="40.5" x14ac:dyDescent="0.25">
      <c r="A47" s="103"/>
      <c r="B47" s="462" t="s">
        <v>822</v>
      </c>
      <c r="C47" s="463"/>
      <c r="D47" s="454"/>
      <c r="E47" s="455"/>
      <c r="F47" s="455"/>
      <c r="G47" s="430"/>
    </row>
    <row r="48" spans="1:8" s="417" customFormat="1" ht="157.5" customHeight="1" x14ac:dyDescent="0.25">
      <c r="A48" s="66" t="s">
        <v>646</v>
      </c>
      <c r="B48" s="39" t="s">
        <v>918</v>
      </c>
      <c r="C48" s="21"/>
      <c r="D48" s="464"/>
      <c r="E48" s="465"/>
      <c r="F48" s="465"/>
      <c r="G48" s="21"/>
    </row>
    <row r="49" spans="1:8" s="417" customFormat="1" ht="51.75" customHeight="1" x14ac:dyDescent="0.25">
      <c r="A49" s="66"/>
      <c r="B49" s="39" t="s">
        <v>707</v>
      </c>
      <c r="C49" s="21"/>
      <c r="D49" s="464"/>
      <c r="E49" s="465"/>
      <c r="F49" s="465"/>
      <c r="G49" s="21"/>
    </row>
    <row r="50" spans="1:8" s="417" customFormat="1" ht="54.75" customHeight="1" x14ac:dyDescent="0.25">
      <c r="A50" s="66"/>
      <c r="B50" s="39" t="s">
        <v>465</v>
      </c>
      <c r="C50" s="21"/>
      <c r="D50" s="464"/>
      <c r="E50" s="465"/>
      <c r="F50" s="465"/>
      <c r="G50" s="21"/>
    </row>
    <row r="51" spans="1:8" s="417" customFormat="1" ht="40.5" x14ac:dyDescent="0.25">
      <c r="A51" s="21"/>
      <c r="B51" s="453" t="s">
        <v>865</v>
      </c>
      <c r="C51" s="31" t="s">
        <v>40</v>
      </c>
      <c r="D51" s="450">
        <v>2</v>
      </c>
      <c r="E51" s="25">
        <v>0</v>
      </c>
      <c r="F51" s="25">
        <f t="shared" ref="F51:F60" si="1">E51*D51</f>
        <v>0</v>
      </c>
      <c r="G51" s="25"/>
      <c r="H51" s="430"/>
    </row>
    <row r="52" spans="1:8" s="417" customFormat="1" ht="40.5" x14ac:dyDescent="0.25">
      <c r="A52" s="21"/>
      <c r="B52" s="453" t="s">
        <v>866</v>
      </c>
      <c r="C52" s="31" t="s">
        <v>40</v>
      </c>
      <c r="D52" s="450">
        <v>1</v>
      </c>
      <c r="E52" s="25">
        <v>0</v>
      </c>
      <c r="F52" s="25">
        <f t="shared" si="1"/>
        <v>0</v>
      </c>
      <c r="G52" s="25"/>
      <c r="H52" s="430"/>
    </row>
    <row r="53" spans="1:8" s="417" customFormat="1" ht="40.5" x14ac:dyDescent="0.25">
      <c r="A53" s="21"/>
      <c r="B53" s="453" t="s">
        <v>867</v>
      </c>
      <c r="C53" s="31" t="s">
        <v>40</v>
      </c>
      <c r="D53" s="450">
        <v>4</v>
      </c>
      <c r="E53" s="25">
        <v>0</v>
      </c>
      <c r="F53" s="25">
        <f t="shared" si="1"/>
        <v>0</v>
      </c>
      <c r="G53" s="25"/>
      <c r="H53" s="430"/>
    </row>
    <row r="54" spans="1:8" s="417" customFormat="1" ht="40.5" x14ac:dyDescent="0.25">
      <c r="A54" s="21"/>
      <c r="B54" s="453" t="s">
        <v>868</v>
      </c>
      <c r="C54" s="31" t="s">
        <v>40</v>
      </c>
      <c r="D54" s="450">
        <v>3</v>
      </c>
      <c r="E54" s="25">
        <v>0</v>
      </c>
      <c r="F54" s="25">
        <f t="shared" si="1"/>
        <v>0</v>
      </c>
      <c r="G54" s="25"/>
      <c r="H54" s="430"/>
    </row>
    <row r="55" spans="1:8" s="417" customFormat="1" ht="40.5" x14ac:dyDescent="0.25">
      <c r="A55" s="21"/>
      <c r="B55" s="453" t="s">
        <v>869</v>
      </c>
      <c r="C55" s="31" t="s">
        <v>40</v>
      </c>
      <c r="D55" s="450">
        <v>2</v>
      </c>
      <c r="E55" s="25">
        <v>0</v>
      </c>
      <c r="F55" s="25">
        <f t="shared" si="1"/>
        <v>0</v>
      </c>
      <c r="G55" s="25"/>
      <c r="H55" s="430"/>
    </row>
    <row r="56" spans="1:8" s="417" customFormat="1" ht="40.5" x14ac:dyDescent="0.25">
      <c r="A56" s="21"/>
      <c r="B56" s="453" t="s">
        <v>870</v>
      </c>
      <c r="C56" s="31" t="s">
        <v>40</v>
      </c>
      <c r="D56" s="450">
        <v>1</v>
      </c>
      <c r="E56" s="25">
        <v>0</v>
      </c>
      <c r="F56" s="25">
        <f t="shared" si="1"/>
        <v>0</v>
      </c>
      <c r="G56" s="25"/>
      <c r="H56" s="430"/>
    </row>
    <row r="57" spans="1:8" s="417" customFormat="1" ht="53.25" x14ac:dyDescent="0.25">
      <c r="A57" s="21"/>
      <c r="B57" s="453" t="s">
        <v>871</v>
      </c>
      <c r="C57" s="31" t="s">
        <v>40</v>
      </c>
      <c r="D57" s="450">
        <v>7</v>
      </c>
      <c r="E57" s="25">
        <v>0</v>
      </c>
      <c r="F57" s="25">
        <f t="shared" si="1"/>
        <v>0</v>
      </c>
      <c r="G57" s="25"/>
      <c r="H57" s="430"/>
    </row>
    <row r="58" spans="1:8" s="417" customFormat="1" ht="40.5" x14ac:dyDescent="0.25">
      <c r="A58" s="21"/>
      <c r="B58" s="453" t="s">
        <v>872</v>
      </c>
      <c r="C58" s="31" t="s">
        <v>40</v>
      </c>
      <c r="D58" s="450">
        <v>4</v>
      </c>
      <c r="E58" s="25">
        <v>0</v>
      </c>
      <c r="F58" s="25">
        <f t="shared" si="1"/>
        <v>0</v>
      </c>
      <c r="G58" s="25"/>
      <c r="H58" s="430"/>
    </row>
    <row r="59" spans="1:8" s="417" customFormat="1" ht="40.5" x14ac:dyDescent="0.25">
      <c r="A59" s="21"/>
      <c r="B59" s="453" t="s">
        <v>873</v>
      </c>
      <c r="C59" s="31" t="s">
        <v>40</v>
      </c>
      <c r="D59" s="450">
        <v>2</v>
      </c>
      <c r="E59" s="25">
        <v>0</v>
      </c>
      <c r="F59" s="25">
        <f t="shared" si="1"/>
        <v>0</v>
      </c>
      <c r="G59" s="25"/>
      <c r="H59" s="430"/>
    </row>
    <row r="60" spans="1:8" s="417" customFormat="1" ht="13.5" customHeight="1" x14ac:dyDescent="0.25">
      <c r="A60" s="268"/>
      <c r="B60" s="275" t="s">
        <v>705</v>
      </c>
      <c r="C60" s="271" t="s">
        <v>40</v>
      </c>
      <c r="D60" s="451">
        <f>SUM(D51:D59)</f>
        <v>26</v>
      </c>
      <c r="E60" s="25">
        <v>0</v>
      </c>
      <c r="F60" s="25">
        <f t="shared" si="1"/>
        <v>0</v>
      </c>
    </row>
    <row r="61" spans="1:8" s="417" customFormat="1" x14ac:dyDescent="0.25">
      <c r="A61" s="21"/>
      <c r="B61" s="453"/>
      <c r="C61" s="31"/>
      <c r="D61" s="450"/>
      <c r="E61" s="25"/>
      <c r="F61" s="25"/>
      <c r="G61" s="25"/>
      <c r="H61" s="430"/>
    </row>
    <row r="62" spans="1:8" ht="158.25" customHeight="1" x14ac:dyDescent="0.25">
      <c r="A62" s="66" t="s">
        <v>648</v>
      </c>
      <c r="B62" s="57" t="s">
        <v>919</v>
      </c>
      <c r="C62" s="15"/>
      <c r="D62" s="74"/>
      <c r="E62" s="412"/>
      <c r="F62" s="412"/>
    </row>
    <row r="63" spans="1:8" ht="54" customHeight="1" x14ac:dyDescent="0.25">
      <c r="A63" s="66"/>
      <c r="B63" s="57" t="s">
        <v>465</v>
      </c>
      <c r="C63" s="15"/>
      <c r="D63" s="74"/>
      <c r="E63" s="412"/>
      <c r="F63" s="412"/>
    </row>
    <row r="64" spans="1:8" ht="39.75" x14ac:dyDescent="0.25">
      <c r="A64" s="15"/>
      <c r="B64" s="14" t="s">
        <v>920</v>
      </c>
      <c r="C64" s="67" t="s">
        <v>40</v>
      </c>
      <c r="D64" s="466">
        <v>2</v>
      </c>
      <c r="E64" s="20">
        <v>0</v>
      </c>
      <c r="F64" s="20">
        <f>E64*D64</f>
        <v>0</v>
      </c>
      <c r="G64" s="20"/>
    </row>
    <row r="65" spans="1:8" ht="39.75" x14ac:dyDescent="0.25">
      <c r="A65" s="15"/>
      <c r="B65" s="14" t="s">
        <v>823</v>
      </c>
      <c r="C65" s="67" t="s">
        <v>40</v>
      </c>
      <c r="D65" s="466">
        <v>1</v>
      </c>
      <c r="E65" s="20">
        <v>0</v>
      </c>
      <c r="F65" s="20">
        <f>E65*D65</f>
        <v>0</v>
      </c>
      <c r="G65" s="20"/>
    </row>
    <row r="66" spans="1:8" ht="13.5" customHeight="1" x14ac:dyDescent="0.25">
      <c r="A66" s="268"/>
      <c r="B66" s="275" t="s">
        <v>705</v>
      </c>
      <c r="C66" s="52" t="s">
        <v>40</v>
      </c>
      <c r="D66" s="451">
        <f>SUM(D64:D65)</f>
        <v>3</v>
      </c>
      <c r="E66" s="20">
        <v>0</v>
      </c>
      <c r="F66" s="20">
        <f>E66*D66</f>
        <v>0</v>
      </c>
      <c r="G66" s="20">
        <f>F66*E66</f>
        <v>0</v>
      </c>
    </row>
    <row r="67" spans="1:8" ht="13.5" customHeight="1" x14ac:dyDescent="0.25">
      <c r="A67" s="268"/>
      <c r="B67" s="275"/>
      <c r="C67" s="52"/>
      <c r="D67" s="451"/>
      <c r="E67" s="28"/>
      <c r="F67" s="28"/>
    </row>
    <row r="68" spans="1:8" ht="28.5" customHeight="1" x14ac:dyDescent="0.25">
      <c r="A68" s="62"/>
      <c r="B68" s="301"/>
      <c r="C68" s="64"/>
      <c r="D68" s="461"/>
      <c r="E68" s="93"/>
      <c r="F68" s="93"/>
      <c r="G68" s="62"/>
    </row>
    <row r="69" spans="1:8" x14ac:dyDescent="0.25">
      <c r="A69" s="63" t="s">
        <v>470</v>
      </c>
      <c r="B69" s="69" t="s">
        <v>628</v>
      </c>
      <c r="G69" s="93"/>
      <c r="H69" s="93"/>
    </row>
    <row r="70" spans="1:8" x14ac:dyDescent="0.25">
      <c r="A70" s="92"/>
      <c r="G70" s="93"/>
      <c r="H70" s="93"/>
    </row>
    <row r="71" spans="1:8" ht="26.25" x14ac:dyDescent="0.25">
      <c r="A71" s="72" t="s">
        <v>656</v>
      </c>
      <c r="B71" s="365" t="s">
        <v>824</v>
      </c>
      <c r="C71" s="64"/>
      <c r="D71" s="461"/>
      <c r="E71" s="93"/>
      <c r="F71" s="93"/>
      <c r="G71" s="93"/>
      <c r="H71" s="93"/>
    </row>
    <row r="72" spans="1:8" x14ac:dyDescent="0.25">
      <c r="A72" s="72"/>
      <c r="B72" s="72" t="s">
        <v>825</v>
      </c>
      <c r="C72" s="64"/>
      <c r="D72" s="461"/>
      <c r="E72" s="93"/>
      <c r="F72" s="93"/>
      <c r="G72" s="93"/>
      <c r="H72" s="93"/>
    </row>
    <row r="73" spans="1:8" ht="129" customHeight="1" x14ac:dyDescent="0.25">
      <c r="A73" s="62"/>
      <c r="B73" s="14" t="s">
        <v>921</v>
      </c>
      <c r="C73" s="64"/>
      <c r="D73" s="461"/>
      <c r="E73" s="93"/>
      <c r="F73" s="93"/>
    </row>
    <row r="74" spans="1:8" ht="25.5" x14ac:dyDescent="0.25">
      <c r="A74" s="62"/>
      <c r="B74" s="301" t="s">
        <v>55</v>
      </c>
      <c r="C74" s="64"/>
      <c r="D74" s="461"/>
      <c r="E74" s="93"/>
      <c r="F74" s="93"/>
      <c r="G74" s="62"/>
    </row>
    <row r="75" spans="1:8" ht="16.5" customHeight="1" x14ac:dyDescent="0.25">
      <c r="A75" s="62"/>
      <c r="B75" s="72" t="s">
        <v>826</v>
      </c>
      <c r="C75" s="64" t="s">
        <v>40</v>
      </c>
      <c r="D75" s="466">
        <v>2</v>
      </c>
      <c r="E75" s="25">
        <v>0</v>
      </c>
      <c r="F75" s="93">
        <f>SUM(D75*E75)</f>
        <v>0</v>
      </c>
      <c r="G75" s="93"/>
    </row>
    <row r="76" spans="1:8" ht="15" customHeight="1" x14ac:dyDescent="0.25">
      <c r="A76" s="62"/>
      <c r="B76" s="72" t="s">
        <v>629</v>
      </c>
      <c r="C76" s="64" t="s">
        <v>40</v>
      </c>
      <c r="D76" s="466">
        <v>2</v>
      </c>
      <c r="E76" s="25">
        <v>0</v>
      </c>
      <c r="F76" s="93">
        <f>SUM(D76*E76)</f>
        <v>0</v>
      </c>
      <c r="G76" s="62"/>
    </row>
    <row r="77" spans="1:8" ht="15" customHeight="1" x14ac:dyDescent="0.25">
      <c r="A77" s="62"/>
      <c r="B77" s="72" t="s">
        <v>714</v>
      </c>
      <c r="C77" s="64" t="s">
        <v>40</v>
      </c>
      <c r="D77" s="466">
        <v>2</v>
      </c>
      <c r="E77" s="25">
        <v>0</v>
      </c>
      <c r="F77" s="93">
        <f>SUM(D77*E77)</f>
        <v>0</v>
      </c>
      <c r="G77" s="62"/>
    </row>
    <row r="78" spans="1:8" x14ac:dyDescent="0.25">
      <c r="A78" s="62"/>
      <c r="B78" s="72" t="s">
        <v>827</v>
      </c>
      <c r="C78" s="64" t="s">
        <v>40</v>
      </c>
      <c r="D78" s="466">
        <v>2</v>
      </c>
      <c r="E78" s="25">
        <v>0</v>
      </c>
      <c r="F78" s="93">
        <f>SUM(D78*E78)</f>
        <v>0</v>
      </c>
      <c r="G78" s="93"/>
    </row>
    <row r="79" spans="1:8" s="417" customFormat="1" ht="13.5" customHeight="1" x14ac:dyDescent="0.25">
      <c r="A79" s="268"/>
      <c r="B79" s="275" t="s">
        <v>705</v>
      </c>
      <c r="C79" s="271" t="s">
        <v>40</v>
      </c>
      <c r="D79" s="451">
        <v>2</v>
      </c>
      <c r="E79" s="25">
        <v>0</v>
      </c>
      <c r="F79" s="25">
        <f t="shared" ref="F79" si="2">E79*D79</f>
        <v>0</v>
      </c>
    </row>
    <row r="80" spans="1:8" s="417" customFormat="1" ht="13.5" customHeight="1" x14ac:dyDescent="0.25">
      <c r="A80" s="268"/>
      <c r="B80" s="275"/>
      <c r="C80" s="271"/>
      <c r="D80" s="451"/>
      <c r="E80" s="25"/>
      <c r="F80" s="25"/>
    </row>
    <row r="81" spans="1:8" x14ac:dyDescent="0.25">
      <c r="A81" s="72" t="s">
        <v>657</v>
      </c>
      <c r="B81" s="71" t="s">
        <v>715</v>
      </c>
      <c r="C81" s="64"/>
      <c r="D81" s="461"/>
      <c r="E81" s="93"/>
      <c r="F81" s="93"/>
      <c r="G81" s="93"/>
      <c r="H81" s="93"/>
    </row>
    <row r="82" spans="1:8" x14ac:dyDescent="0.25">
      <c r="A82" s="72"/>
      <c r="B82" s="72" t="s">
        <v>630</v>
      </c>
      <c r="C82" s="64"/>
      <c r="D82" s="461"/>
      <c r="E82" s="93"/>
      <c r="F82" s="93"/>
      <c r="G82" s="95"/>
    </row>
    <row r="83" spans="1:8" ht="102" x14ac:dyDescent="0.25">
      <c r="A83" s="62"/>
      <c r="B83" s="14" t="s">
        <v>922</v>
      </c>
      <c r="C83" s="64"/>
      <c r="D83" s="461"/>
      <c r="E83" s="93"/>
      <c r="F83" s="93"/>
      <c r="G83" s="62"/>
    </row>
    <row r="84" spans="1:8" ht="25.5" x14ac:dyDescent="0.25">
      <c r="A84" s="62"/>
      <c r="B84" s="14" t="s">
        <v>713</v>
      </c>
      <c r="C84" s="64"/>
      <c r="D84" s="461"/>
      <c r="E84" s="93"/>
      <c r="F84" s="93"/>
      <c r="G84" s="62"/>
    </row>
    <row r="85" spans="1:8" ht="25.5" x14ac:dyDescent="0.25">
      <c r="A85" s="62"/>
      <c r="B85" s="301" t="s">
        <v>55</v>
      </c>
      <c r="C85" s="64"/>
      <c r="D85" s="461"/>
      <c r="E85" s="93"/>
      <c r="F85" s="93"/>
      <c r="G85" s="20"/>
      <c r="H85" s="93"/>
    </row>
    <row r="86" spans="1:8" x14ac:dyDescent="0.25">
      <c r="A86" s="62"/>
      <c r="B86" s="72" t="s">
        <v>631</v>
      </c>
      <c r="C86" s="64" t="s">
        <v>40</v>
      </c>
      <c r="D86" s="466">
        <v>1</v>
      </c>
      <c r="E86" s="25">
        <v>0</v>
      </c>
      <c r="F86" s="25">
        <f t="shared" ref="F86:F88" si="3">E86*D86</f>
        <v>0</v>
      </c>
      <c r="G86" s="93"/>
      <c r="H86" s="93"/>
    </row>
    <row r="87" spans="1:8" x14ac:dyDescent="0.25">
      <c r="A87" s="62"/>
      <c r="B87" s="72" t="s">
        <v>632</v>
      </c>
      <c r="C87" s="64" t="s">
        <v>40</v>
      </c>
      <c r="D87" s="466">
        <v>1</v>
      </c>
      <c r="E87" s="25">
        <v>0</v>
      </c>
      <c r="F87" s="25">
        <f t="shared" si="3"/>
        <v>0</v>
      </c>
      <c r="G87" s="20"/>
      <c r="H87" s="93"/>
    </row>
    <row r="88" spans="1:8" s="417" customFormat="1" ht="13.5" customHeight="1" x14ac:dyDescent="0.25">
      <c r="A88" s="268"/>
      <c r="B88" s="275" t="s">
        <v>705</v>
      </c>
      <c r="C88" s="271" t="s">
        <v>40</v>
      </c>
      <c r="D88" s="451">
        <v>2</v>
      </c>
      <c r="E88" s="25">
        <v>0</v>
      </c>
      <c r="F88" s="25">
        <f t="shared" si="3"/>
        <v>0</v>
      </c>
    </row>
    <row r="89" spans="1:8" ht="27.75" customHeight="1" x14ac:dyDescent="0.25">
      <c r="A89" s="72" t="s">
        <v>658</v>
      </c>
      <c r="B89" s="365" t="s">
        <v>828</v>
      </c>
      <c r="C89" s="64"/>
      <c r="D89" s="461"/>
      <c r="E89" s="93"/>
      <c r="F89" s="93"/>
      <c r="G89" s="62"/>
    </row>
    <row r="90" spans="1:8" x14ac:dyDescent="0.25">
      <c r="A90" s="72"/>
      <c r="B90" s="72" t="s">
        <v>633</v>
      </c>
      <c r="C90" s="64"/>
      <c r="D90" s="461"/>
      <c r="E90" s="93"/>
      <c r="F90" s="93"/>
      <c r="G90" s="95"/>
    </row>
    <row r="91" spans="1:8" ht="103.5" customHeight="1" x14ac:dyDescent="0.25">
      <c r="A91" s="62"/>
      <c r="B91" s="14" t="s">
        <v>923</v>
      </c>
      <c r="C91" s="64"/>
      <c r="D91" s="461"/>
      <c r="E91" s="93"/>
      <c r="F91" s="93"/>
      <c r="G91" s="62"/>
    </row>
    <row r="92" spans="1:8" ht="27.75" customHeight="1" x14ac:dyDescent="0.25">
      <c r="A92" s="62"/>
      <c r="B92" s="468" t="s">
        <v>713</v>
      </c>
      <c r="C92" s="64"/>
      <c r="D92" s="461"/>
      <c r="E92" s="93"/>
      <c r="F92" s="93"/>
      <c r="G92" s="62"/>
    </row>
    <row r="93" spans="1:8" ht="25.5" x14ac:dyDescent="0.25">
      <c r="A93" s="62"/>
      <c r="B93" s="301" t="s">
        <v>55</v>
      </c>
      <c r="C93" s="64"/>
      <c r="D93" s="461"/>
      <c r="E93" s="93"/>
      <c r="F93" s="93"/>
      <c r="G93" s="20"/>
      <c r="H93" s="93"/>
    </row>
    <row r="94" spans="1:8" x14ac:dyDescent="0.25">
      <c r="A94" s="62"/>
      <c r="B94" s="72" t="s">
        <v>634</v>
      </c>
      <c r="C94" s="64" t="s">
        <v>40</v>
      </c>
      <c r="D94" s="466">
        <v>1</v>
      </c>
      <c r="E94" s="25">
        <v>0</v>
      </c>
      <c r="F94" s="25">
        <f t="shared" ref="F94:F96" si="4">E94*D94</f>
        <v>0</v>
      </c>
      <c r="G94" s="93"/>
      <c r="H94" s="93"/>
    </row>
    <row r="95" spans="1:8" x14ac:dyDescent="0.25">
      <c r="A95" s="62"/>
      <c r="B95" s="72" t="s">
        <v>626</v>
      </c>
      <c r="C95" s="64" t="s">
        <v>40</v>
      </c>
      <c r="D95" s="466">
        <v>2</v>
      </c>
      <c r="E95" s="25">
        <v>0</v>
      </c>
      <c r="F95" s="25">
        <f t="shared" si="4"/>
        <v>0</v>
      </c>
      <c r="G95" s="20"/>
      <c r="H95" s="93"/>
    </row>
    <row r="96" spans="1:8" s="417" customFormat="1" ht="13.5" customHeight="1" x14ac:dyDescent="0.25">
      <c r="A96" s="268"/>
      <c r="B96" s="275" t="s">
        <v>705</v>
      </c>
      <c r="C96" s="271" t="s">
        <v>40</v>
      </c>
      <c r="D96" s="451">
        <v>2</v>
      </c>
      <c r="E96" s="25">
        <v>0</v>
      </c>
      <c r="F96" s="25">
        <f t="shared" si="4"/>
        <v>0</v>
      </c>
    </row>
    <row r="97" spans="1:8" x14ac:dyDescent="0.25">
      <c r="A97" s="92"/>
      <c r="G97" s="62"/>
    </row>
    <row r="98" spans="1:8" s="427" customFormat="1" ht="16.5" customHeight="1" x14ac:dyDescent="0.25">
      <c r="A98" s="469" t="s">
        <v>471</v>
      </c>
      <c r="B98" s="425" t="s">
        <v>56</v>
      </c>
      <c r="D98" s="470"/>
      <c r="E98" s="428"/>
      <c r="F98" s="428"/>
      <c r="G98" s="471"/>
    </row>
    <row r="99" spans="1:8" ht="15" customHeight="1" x14ac:dyDescent="0.25">
      <c r="A99" s="92"/>
      <c r="G99" s="95"/>
    </row>
    <row r="100" spans="1:8" x14ac:dyDescent="0.25">
      <c r="A100" s="62" t="s">
        <v>659</v>
      </c>
      <c r="B100" s="70" t="s">
        <v>829</v>
      </c>
      <c r="C100" s="64"/>
      <c r="D100" s="461"/>
      <c r="E100" s="93"/>
      <c r="F100" s="93"/>
      <c r="G100" s="62"/>
    </row>
    <row r="101" spans="1:8" x14ac:dyDescent="0.25">
      <c r="A101" s="62"/>
      <c r="B101" s="72" t="s">
        <v>830</v>
      </c>
      <c r="C101" s="64"/>
      <c r="D101" s="461"/>
      <c r="E101" s="93"/>
      <c r="F101" s="93"/>
      <c r="G101" s="20"/>
      <c r="H101" s="93"/>
    </row>
    <row r="102" spans="1:8" ht="114.75" x14ac:dyDescent="0.25">
      <c r="A102" s="94"/>
      <c r="B102" s="14" t="s">
        <v>924</v>
      </c>
      <c r="C102" s="95"/>
      <c r="D102" s="472"/>
      <c r="E102" s="423"/>
      <c r="F102" s="423"/>
      <c r="G102" s="93"/>
      <c r="H102" s="93"/>
    </row>
    <row r="103" spans="1:8" ht="26.25" x14ac:dyDescent="0.25">
      <c r="A103" s="92"/>
      <c r="B103" s="65" t="s">
        <v>55</v>
      </c>
      <c r="C103" s="64"/>
      <c r="D103" s="461"/>
      <c r="E103" s="93"/>
      <c r="F103" s="93"/>
      <c r="G103" s="20"/>
      <c r="H103" s="93"/>
    </row>
    <row r="104" spans="1:8" x14ac:dyDescent="0.25">
      <c r="A104" s="92"/>
      <c r="B104" s="72" t="s">
        <v>831</v>
      </c>
      <c r="C104" s="67" t="s">
        <v>40</v>
      </c>
      <c r="D104" s="466">
        <v>2</v>
      </c>
      <c r="E104" s="25">
        <v>0</v>
      </c>
      <c r="F104" s="25">
        <f t="shared" ref="F104:F105" si="5">E104*D104</f>
        <v>0</v>
      </c>
      <c r="G104" s="93"/>
    </row>
    <row r="105" spans="1:8" ht="13.5" customHeight="1" x14ac:dyDescent="0.25">
      <c r="A105" s="268"/>
      <c r="B105" s="275" t="s">
        <v>705</v>
      </c>
      <c r="C105" s="52" t="s">
        <v>40</v>
      </c>
      <c r="D105" s="451">
        <f>SUM(D104)</f>
        <v>2</v>
      </c>
      <c r="E105" s="25">
        <v>0</v>
      </c>
      <c r="F105" s="25">
        <f t="shared" si="5"/>
        <v>0</v>
      </c>
    </row>
    <row r="106" spans="1:8" ht="15.75" customHeight="1" x14ac:dyDescent="0.25">
      <c r="A106" s="92"/>
      <c r="G106" s="95"/>
    </row>
    <row r="107" spans="1:8" x14ac:dyDescent="0.25">
      <c r="A107" s="62" t="s">
        <v>660</v>
      </c>
      <c r="B107" s="70" t="s">
        <v>832</v>
      </c>
      <c r="C107" s="64"/>
      <c r="D107" s="461"/>
      <c r="E107" s="93"/>
      <c r="F107" s="93"/>
      <c r="G107" s="62"/>
    </row>
    <row r="108" spans="1:8" x14ac:dyDescent="0.25">
      <c r="A108" s="62"/>
      <c r="B108" s="72" t="s">
        <v>833</v>
      </c>
      <c r="C108" s="64"/>
      <c r="D108" s="461"/>
      <c r="E108" s="93"/>
      <c r="F108" s="93"/>
      <c r="G108" s="93"/>
      <c r="H108" s="93"/>
    </row>
    <row r="109" spans="1:8" ht="114.75" x14ac:dyDescent="0.25">
      <c r="A109" s="94"/>
      <c r="B109" s="14" t="s">
        <v>925</v>
      </c>
      <c r="C109" s="95"/>
      <c r="D109" s="472"/>
      <c r="E109" s="423"/>
      <c r="F109" s="423"/>
      <c r="G109" s="20"/>
      <c r="H109" s="93"/>
    </row>
    <row r="110" spans="1:8" ht="26.25" x14ac:dyDescent="0.25">
      <c r="A110" s="92"/>
      <c r="B110" s="65" t="s">
        <v>55</v>
      </c>
      <c r="C110" s="64"/>
      <c r="D110" s="461"/>
      <c r="E110" s="93"/>
      <c r="F110" s="93"/>
    </row>
    <row r="111" spans="1:8" x14ac:dyDescent="0.25">
      <c r="A111" s="92"/>
      <c r="B111" s="72" t="s">
        <v>834</v>
      </c>
      <c r="C111" s="67" t="s">
        <v>40</v>
      </c>
      <c r="D111" s="466">
        <v>1</v>
      </c>
      <c r="E111" s="25">
        <v>0</v>
      </c>
      <c r="F111" s="25">
        <f t="shared" ref="F111:F112" si="6">E111*D111</f>
        <v>0</v>
      </c>
      <c r="G111" s="93"/>
    </row>
    <row r="112" spans="1:8" ht="13.5" customHeight="1" x14ac:dyDescent="0.25">
      <c r="A112" s="268"/>
      <c r="B112" s="275" t="s">
        <v>705</v>
      </c>
      <c r="C112" s="52" t="s">
        <v>40</v>
      </c>
      <c r="D112" s="451">
        <f>SUM(D111)</f>
        <v>1</v>
      </c>
      <c r="E112" s="25">
        <v>0</v>
      </c>
      <c r="F112" s="25">
        <f t="shared" si="6"/>
        <v>0</v>
      </c>
    </row>
    <row r="113" spans="1:8" x14ac:dyDescent="0.25">
      <c r="A113" s="92"/>
      <c r="G113" s="62"/>
    </row>
    <row r="114" spans="1:8" x14ac:dyDescent="0.25">
      <c r="A114" s="62" t="s">
        <v>661</v>
      </c>
      <c r="B114" s="70" t="s">
        <v>835</v>
      </c>
      <c r="C114" s="64"/>
      <c r="D114" s="461"/>
      <c r="E114" s="93"/>
      <c r="F114" s="93"/>
      <c r="G114" s="20"/>
      <c r="H114" s="93"/>
    </row>
    <row r="115" spans="1:8" x14ac:dyDescent="0.25">
      <c r="A115" s="62"/>
      <c r="B115" s="72" t="s">
        <v>836</v>
      </c>
      <c r="C115" s="64"/>
      <c r="D115" s="461"/>
      <c r="E115" s="93"/>
      <c r="F115" s="93"/>
    </row>
    <row r="116" spans="1:8" ht="144" customHeight="1" x14ac:dyDescent="0.25">
      <c r="A116" s="94"/>
      <c r="B116" s="14" t="s">
        <v>926</v>
      </c>
      <c r="C116" s="95"/>
      <c r="D116" s="472"/>
      <c r="E116" s="423"/>
      <c r="F116" s="423"/>
      <c r="G116" s="62"/>
    </row>
    <row r="117" spans="1:8" ht="26.25" customHeight="1" x14ac:dyDescent="0.25">
      <c r="A117" s="92"/>
      <c r="B117" s="14" t="s">
        <v>55</v>
      </c>
      <c r="C117" s="64"/>
      <c r="D117" s="461"/>
      <c r="E117" s="93"/>
      <c r="F117" s="93"/>
      <c r="G117" s="62"/>
    </row>
    <row r="118" spans="1:8" x14ac:dyDescent="0.25">
      <c r="A118" s="15"/>
      <c r="B118" s="72" t="s">
        <v>837</v>
      </c>
      <c r="C118" s="67" t="s">
        <v>40</v>
      </c>
      <c r="D118" s="466">
        <v>1</v>
      </c>
      <c r="E118" s="25">
        <v>0</v>
      </c>
      <c r="F118" s="25">
        <f t="shared" ref="F118:F120" si="7">E118*D118</f>
        <v>0</v>
      </c>
      <c r="G118" s="93"/>
    </row>
    <row r="119" spans="1:8" x14ac:dyDescent="0.25">
      <c r="A119" s="92"/>
      <c r="B119" s="72" t="s">
        <v>838</v>
      </c>
      <c r="C119" s="64" t="s">
        <v>40</v>
      </c>
      <c r="D119" s="466">
        <v>1</v>
      </c>
      <c r="E119" s="25">
        <v>0</v>
      </c>
      <c r="F119" s="25">
        <f t="shared" si="7"/>
        <v>0</v>
      </c>
      <c r="G119" s="93"/>
      <c r="H119" s="93"/>
    </row>
    <row r="120" spans="1:8" ht="13.5" customHeight="1" x14ac:dyDescent="0.25">
      <c r="A120" s="268"/>
      <c r="B120" s="275" t="s">
        <v>705</v>
      </c>
      <c r="C120" s="52" t="s">
        <v>40</v>
      </c>
      <c r="D120" s="451">
        <f>SUM(D119)</f>
        <v>1</v>
      </c>
      <c r="E120" s="25">
        <v>0</v>
      </c>
      <c r="F120" s="25">
        <f t="shared" si="7"/>
        <v>0</v>
      </c>
    </row>
    <row r="121" spans="1:8" x14ac:dyDescent="0.25">
      <c r="A121" s="92"/>
      <c r="B121" s="72"/>
      <c r="C121" s="64"/>
      <c r="D121" s="466"/>
      <c r="E121" s="93"/>
      <c r="F121" s="93"/>
      <c r="G121" s="93"/>
      <c r="H121" s="93"/>
    </row>
    <row r="122" spans="1:8" x14ac:dyDescent="0.25">
      <c r="A122" s="62" t="s">
        <v>662</v>
      </c>
      <c r="B122" s="70" t="s">
        <v>839</v>
      </c>
      <c r="C122" s="64"/>
      <c r="D122" s="461"/>
      <c r="E122" s="93"/>
      <c r="F122" s="93"/>
      <c r="G122" s="20"/>
      <c r="H122" s="93"/>
    </row>
    <row r="123" spans="1:8" x14ac:dyDescent="0.25">
      <c r="A123" s="62"/>
      <c r="B123" s="72" t="s">
        <v>1109</v>
      </c>
      <c r="C123" s="64"/>
      <c r="D123" s="461"/>
      <c r="E123" s="93"/>
      <c r="F123" s="93"/>
    </row>
    <row r="124" spans="1:8" ht="153" x14ac:dyDescent="0.25">
      <c r="A124" s="94"/>
      <c r="B124" s="14" t="s">
        <v>840</v>
      </c>
      <c r="C124" s="95"/>
      <c r="D124" s="472"/>
      <c r="E124" s="423"/>
      <c r="F124" s="423"/>
    </row>
    <row r="125" spans="1:8" ht="25.5" x14ac:dyDescent="0.25">
      <c r="A125" s="92"/>
      <c r="B125" s="14" t="s">
        <v>55</v>
      </c>
      <c r="C125" s="64"/>
      <c r="D125" s="461"/>
      <c r="E125" s="93"/>
      <c r="F125" s="93"/>
    </row>
    <row r="126" spans="1:8" ht="15" customHeight="1" x14ac:dyDescent="0.25">
      <c r="A126" s="15"/>
      <c r="B126" s="72" t="s">
        <v>1110</v>
      </c>
      <c r="C126" s="67" t="s">
        <v>40</v>
      </c>
      <c r="D126" s="466">
        <v>1</v>
      </c>
      <c r="E126" s="25">
        <v>0</v>
      </c>
      <c r="F126" s="25">
        <f t="shared" ref="F126:F127" si="8">E126*D126</f>
        <v>0</v>
      </c>
      <c r="G126" s="41"/>
    </row>
    <row r="127" spans="1:8" ht="13.5" customHeight="1" x14ac:dyDescent="0.25">
      <c r="A127" s="268"/>
      <c r="B127" s="275" t="s">
        <v>705</v>
      </c>
      <c r="C127" s="52" t="s">
        <v>40</v>
      </c>
      <c r="D127" s="451">
        <f>SUM(D126)</f>
        <v>1</v>
      </c>
      <c r="E127" s="25">
        <v>0</v>
      </c>
      <c r="F127" s="25">
        <f t="shared" si="8"/>
        <v>0</v>
      </c>
    </row>
    <row r="128" spans="1:8" ht="15" customHeight="1" x14ac:dyDescent="0.25">
      <c r="A128" s="92"/>
      <c r="G128" s="41"/>
    </row>
    <row r="129" spans="1:8" ht="26.25" x14ac:dyDescent="0.25">
      <c r="A129" s="62" t="s">
        <v>663</v>
      </c>
      <c r="B129" s="70" t="s">
        <v>841</v>
      </c>
      <c r="C129" s="64"/>
      <c r="D129" s="461"/>
      <c r="E129" s="93"/>
      <c r="F129" s="93"/>
      <c r="G129" s="20"/>
      <c r="H129" s="93"/>
    </row>
    <row r="130" spans="1:8" x14ac:dyDescent="0.25">
      <c r="A130" s="62"/>
      <c r="B130" s="72" t="s">
        <v>673</v>
      </c>
      <c r="C130" s="64"/>
      <c r="D130" s="461"/>
      <c r="E130" s="93"/>
      <c r="F130" s="93"/>
      <c r="G130" s="20"/>
    </row>
    <row r="131" spans="1:8" ht="140.25" x14ac:dyDescent="0.25">
      <c r="A131" s="94"/>
      <c r="B131" s="14" t="s">
        <v>927</v>
      </c>
      <c r="C131" s="95"/>
      <c r="D131" s="472"/>
      <c r="E131" s="423"/>
      <c r="F131" s="423"/>
    </row>
    <row r="132" spans="1:8" ht="25.5" x14ac:dyDescent="0.25">
      <c r="A132" s="92"/>
      <c r="B132" s="14" t="s">
        <v>55</v>
      </c>
      <c r="C132" s="64"/>
      <c r="D132" s="461"/>
      <c r="E132" s="93"/>
      <c r="F132" s="93"/>
      <c r="G132" s="41"/>
    </row>
    <row r="133" spans="1:8" x14ac:dyDescent="0.25">
      <c r="A133" s="15"/>
      <c r="B133" s="72" t="s">
        <v>674</v>
      </c>
      <c r="C133" s="67" t="s">
        <v>40</v>
      </c>
      <c r="D133" s="466">
        <v>0</v>
      </c>
      <c r="E133" s="25">
        <v>0</v>
      </c>
      <c r="F133" s="25">
        <f t="shared" ref="F133:F135" si="9">E133*D133</f>
        <v>0</v>
      </c>
      <c r="G133" s="93"/>
    </row>
    <row r="134" spans="1:8" x14ac:dyDescent="0.25">
      <c r="A134" s="92"/>
      <c r="B134" s="72" t="s">
        <v>675</v>
      </c>
      <c r="C134" s="64" t="s">
        <v>40</v>
      </c>
      <c r="D134" s="466">
        <v>0</v>
      </c>
      <c r="E134" s="25">
        <v>0</v>
      </c>
      <c r="F134" s="25">
        <f t="shared" si="9"/>
        <v>0</v>
      </c>
      <c r="G134" s="20"/>
      <c r="H134" s="93"/>
    </row>
    <row r="135" spans="1:8" ht="13.5" customHeight="1" x14ac:dyDescent="0.25">
      <c r="A135" s="268"/>
      <c r="B135" s="275" t="s">
        <v>705</v>
      </c>
      <c r="C135" s="52" t="s">
        <v>40</v>
      </c>
      <c r="D135" s="451">
        <f>SUM(D134)</f>
        <v>0</v>
      </c>
      <c r="E135" s="25">
        <v>0</v>
      </c>
      <c r="F135" s="25">
        <f t="shared" si="9"/>
        <v>0</v>
      </c>
    </row>
    <row r="136" spans="1:8" x14ac:dyDescent="0.25">
      <c r="A136" s="92"/>
    </row>
    <row r="137" spans="1:8" ht="26.25" x14ac:dyDescent="0.25">
      <c r="A137" s="62" t="s">
        <v>664</v>
      </c>
      <c r="B137" s="70" t="s">
        <v>842</v>
      </c>
      <c r="C137" s="64"/>
      <c r="D137" s="461"/>
      <c r="E137" s="93"/>
      <c r="F137" s="93"/>
    </row>
    <row r="138" spans="1:8" x14ac:dyDescent="0.25">
      <c r="A138" s="62"/>
      <c r="B138" s="72" t="s">
        <v>676</v>
      </c>
      <c r="C138" s="64"/>
      <c r="D138" s="461"/>
      <c r="E138" s="93"/>
      <c r="F138" s="93"/>
    </row>
    <row r="139" spans="1:8" ht="127.5" x14ac:dyDescent="0.25">
      <c r="A139" s="94"/>
      <c r="B139" s="14" t="s">
        <v>928</v>
      </c>
      <c r="C139" s="95"/>
      <c r="D139" s="472"/>
      <c r="E139" s="423"/>
      <c r="F139" s="423"/>
    </row>
    <row r="140" spans="1:8" ht="25.5" x14ac:dyDescent="0.25">
      <c r="A140" s="92"/>
      <c r="B140" s="14" t="s">
        <v>55</v>
      </c>
      <c r="C140" s="64"/>
      <c r="D140" s="461"/>
      <c r="E140" s="93"/>
      <c r="F140" s="93"/>
    </row>
    <row r="141" spans="1:8" x14ac:dyDescent="0.25">
      <c r="A141" s="15"/>
      <c r="B141" s="72" t="s">
        <v>677</v>
      </c>
      <c r="C141" s="67" t="s">
        <v>40</v>
      </c>
      <c r="D141" s="466">
        <v>0</v>
      </c>
      <c r="E141" s="25">
        <v>0</v>
      </c>
      <c r="F141" s="25">
        <f t="shared" ref="F141:F143" si="10">E141*D141</f>
        <v>0</v>
      </c>
      <c r="G141" s="93"/>
    </row>
    <row r="142" spans="1:8" x14ac:dyDescent="0.25">
      <c r="A142" s="92"/>
      <c r="B142" s="72" t="s">
        <v>678</v>
      </c>
      <c r="C142" s="64" t="s">
        <v>40</v>
      </c>
      <c r="D142" s="466">
        <v>0</v>
      </c>
      <c r="E142" s="25">
        <v>0</v>
      </c>
      <c r="F142" s="25">
        <f t="shared" si="10"/>
        <v>0</v>
      </c>
    </row>
    <row r="143" spans="1:8" ht="13.5" customHeight="1" x14ac:dyDescent="0.25">
      <c r="A143" s="268"/>
      <c r="B143" s="275" t="s">
        <v>705</v>
      </c>
      <c r="C143" s="52" t="s">
        <v>40</v>
      </c>
      <c r="D143" s="451">
        <f>SUM(D142)</f>
        <v>0</v>
      </c>
      <c r="E143" s="25">
        <v>0</v>
      </c>
      <c r="F143" s="25">
        <f t="shared" si="10"/>
        <v>0</v>
      </c>
    </row>
    <row r="144" spans="1:8" x14ac:dyDescent="0.25">
      <c r="A144" s="92"/>
      <c r="B144" s="72"/>
      <c r="C144" s="64"/>
      <c r="D144" s="466"/>
      <c r="E144" s="93"/>
      <c r="F144" s="93"/>
    </row>
    <row r="145" spans="1:7" x14ac:dyDescent="0.25">
      <c r="A145" s="62" t="s">
        <v>709</v>
      </c>
      <c r="B145" s="70" t="s">
        <v>843</v>
      </c>
      <c r="C145" s="64"/>
      <c r="D145" s="461"/>
      <c r="E145" s="93"/>
      <c r="F145" s="93"/>
    </row>
    <row r="146" spans="1:7" x14ac:dyDescent="0.25">
      <c r="A146" s="62"/>
      <c r="B146" s="72" t="s">
        <v>710</v>
      </c>
      <c r="C146" s="64"/>
      <c r="D146" s="461"/>
      <c r="E146" s="93"/>
      <c r="F146" s="93"/>
    </row>
    <row r="147" spans="1:7" ht="140.25" x14ac:dyDescent="0.25">
      <c r="A147" s="94"/>
      <c r="B147" s="14" t="s">
        <v>929</v>
      </c>
      <c r="C147" s="95"/>
      <c r="D147" s="472"/>
      <c r="E147" s="423"/>
      <c r="F147" s="423"/>
    </row>
    <row r="148" spans="1:7" ht="25.5" x14ac:dyDescent="0.25">
      <c r="A148" s="92"/>
      <c r="B148" s="14" t="s">
        <v>55</v>
      </c>
      <c r="C148" s="64"/>
      <c r="D148" s="461"/>
      <c r="E148" s="93"/>
      <c r="F148" s="93"/>
    </row>
    <row r="149" spans="1:7" x14ac:dyDescent="0.25">
      <c r="A149" s="15"/>
      <c r="B149" s="72" t="s">
        <v>711</v>
      </c>
      <c r="C149" s="67" t="s">
        <v>40</v>
      </c>
      <c r="D149" s="466">
        <v>1</v>
      </c>
      <c r="E149" s="25">
        <v>0</v>
      </c>
      <c r="F149" s="25">
        <f t="shared" ref="F149:F151" si="11">E149*D149</f>
        <v>0</v>
      </c>
      <c r="G149" s="93"/>
    </row>
    <row r="150" spans="1:7" x14ac:dyDescent="0.25">
      <c r="A150" s="92"/>
      <c r="B150" s="72" t="s">
        <v>712</v>
      </c>
      <c r="C150" s="64" t="s">
        <v>40</v>
      </c>
      <c r="D150" s="466">
        <v>1</v>
      </c>
      <c r="E150" s="25">
        <v>0</v>
      </c>
      <c r="F150" s="25">
        <f t="shared" si="11"/>
        <v>0</v>
      </c>
    </row>
    <row r="151" spans="1:7" x14ac:dyDescent="0.25">
      <c r="A151" s="268"/>
      <c r="B151" s="275" t="s">
        <v>705</v>
      </c>
      <c r="C151" s="52" t="s">
        <v>40</v>
      </c>
      <c r="D151" s="451">
        <f>SUM(D150)</f>
        <v>1</v>
      </c>
      <c r="E151" s="25">
        <v>0</v>
      </c>
      <c r="F151" s="25">
        <f t="shared" si="11"/>
        <v>0</v>
      </c>
    </row>
    <row r="152" spans="1:7" x14ac:dyDescent="0.25">
      <c r="A152" s="268"/>
      <c r="B152" s="275"/>
      <c r="C152" s="52"/>
      <c r="D152" s="451"/>
      <c r="E152" s="25"/>
      <c r="F152" s="25"/>
    </row>
    <row r="153" spans="1:7" ht="127.5" x14ac:dyDescent="0.25">
      <c r="A153" s="66" t="s">
        <v>1065</v>
      </c>
      <c r="B153" s="57" t="s">
        <v>1101</v>
      </c>
      <c r="C153" s="16"/>
      <c r="D153" s="15"/>
      <c r="E153" s="412"/>
      <c r="F153" s="412"/>
    </row>
    <row r="154" spans="1:7" ht="25.5" x14ac:dyDescent="0.25">
      <c r="A154" s="66"/>
      <c r="B154" s="57" t="s">
        <v>625</v>
      </c>
      <c r="C154" s="16"/>
      <c r="D154" s="15"/>
      <c r="E154" s="412"/>
      <c r="F154" s="412"/>
    </row>
    <row r="155" spans="1:7" x14ac:dyDescent="0.25">
      <c r="A155" s="66"/>
      <c r="B155" s="72" t="s">
        <v>791</v>
      </c>
      <c r="C155" s="413" t="s">
        <v>40</v>
      </c>
      <c r="D155" s="68">
        <v>2</v>
      </c>
      <c r="E155" s="20">
        <v>0</v>
      </c>
      <c r="F155" s="20">
        <f>E155*D155</f>
        <v>0</v>
      </c>
      <c r="G155" s="20"/>
    </row>
    <row r="156" spans="1:7" x14ac:dyDescent="0.25">
      <c r="A156" s="50"/>
      <c r="B156" s="39" t="s">
        <v>705</v>
      </c>
      <c r="C156" s="41" t="s">
        <v>40</v>
      </c>
      <c r="D156" s="364">
        <f>SUM(D155)</f>
        <v>2</v>
      </c>
      <c r="E156" s="20">
        <v>0</v>
      </c>
      <c r="F156" s="20">
        <f>E156*D156</f>
        <v>0</v>
      </c>
    </row>
    <row r="157" spans="1:7" x14ac:dyDescent="0.25">
      <c r="A157" s="268"/>
      <c r="B157" s="275"/>
      <c r="C157" s="52"/>
      <c r="D157" s="451"/>
      <c r="E157" s="25"/>
      <c r="F157" s="25"/>
    </row>
    <row r="158" spans="1:7" s="427" customFormat="1" ht="16.5" customHeight="1" x14ac:dyDescent="0.25">
      <c r="A158" s="469" t="s">
        <v>665</v>
      </c>
      <c r="B158" s="425" t="s">
        <v>1091</v>
      </c>
      <c r="D158" s="470"/>
      <c r="E158" s="428"/>
      <c r="F158" s="428"/>
      <c r="G158" s="471"/>
    </row>
    <row r="159" spans="1:7" ht="15" customHeight="1" x14ac:dyDescent="0.25">
      <c r="A159" s="92"/>
      <c r="G159" s="95"/>
    </row>
    <row r="160" spans="1:7" ht="26.25" x14ac:dyDescent="0.25">
      <c r="A160" s="643" t="s">
        <v>666</v>
      </c>
      <c r="B160" s="70" t="s">
        <v>1100</v>
      </c>
      <c r="C160" s="297"/>
      <c r="D160" s="62"/>
      <c r="E160" s="93"/>
      <c r="F160" s="93"/>
    </row>
    <row r="161" spans="1:7" x14ac:dyDescent="0.25">
      <c r="A161" s="62"/>
      <c r="B161" s="72" t="s">
        <v>792</v>
      </c>
      <c r="C161" s="297"/>
      <c r="D161" s="62"/>
      <c r="E161" s="93"/>
      <c r="F161" s="93"/>
    </row>
    <row r="162" spans="1:7" ht="63.75" x14ac:dyDescent="0.25">
      <c r="A162" s="94"/>
      <c r="B162" s="421" t="s">
        <v>1106</v>
      </c>
      <c r="C162" s="422"/>
      <c r="D162" s="95"/>
      <c r="E162" s="423"/>
      <c r="F162" s="423"/>
    </row>
    <row r="163" spans="1:7" ht="25.5" x14ac:dyDescent="0.25">
      <c r="A163" s="92"/>
      <c r="B163" s="14" t="s">
        <v>55</v>
      </c>
      <c r="C163" s="297"/>
      <c r="D163" s="62"/>
      <c r="E163" s="93"/>
      <c r="F163" s="93"/>
    </row>
    <row r="164" spans="1:7" x14ac:dyDescent="0.25">
      <c r="A164" s="15"/>
      <c r="B164" s="72" t="s">
        <v>793</v>
      </c>
      <c r="C164" s="413" t="s">
        <v>40</v>
      </c>
      <c r="D164" s="68">
        <v>1</v>
      </c>
      <c r="E164" s="20"/>
      <c r="F164" s="20">
        <f>E164*D164</f>
        <v>0</v>
      </c>
      <c r="G164" s="93"/>
    </row>
    <row r="165" spans="1:7" x14ac:dyDescent="0.25">
      <c r="A165" s="92"/>
      <c r="B165" s="39" t="s">
        <v>705</v>
      </c>
      <c r="C165" s="41" t="s">
        <v>40</v>
      </c>
      <c r="D165" s="364">
        <f>SUM(D164)</f>
        <v>1</v>
      </c>
      <c r="E165" s="28"/>
      <c r="F165" s="28"/>
    </row>
    <row r="166" spans="1:7" x14ac:dyDescent="0.25">
      <c r="C166" s="300"/>
      <c r="D166"/>
    </row>
    <row r="167" spans="1:7" x14ac:dyDescent="0.25">
      <c r="A167" s="62" t="s">
        <v>667</v>
      </c>
      <c r="B167" s="70" t="s">
        <v>1103</v>
      </c>
      <c r="C167" s="297"/>
      <c r="D167" s="62"/>
      <c r="E167" s="93"/>
      <c r="F167" s="93"/>
    </row>
    <row r="168" spans="1:7" x14ac:dyDescent="0.25">
      <c r="A168" s="62"/>
      <c r="B168" s="72" t="s">
        <v>1071</v>
      </c>
      <c r="C168" s="297"/>
      <c r="D168" s="62"/>
      <c r="E168" s="93"/>
      <c r="F168" s="93"/>
    </row>
    <row r="169" spans="1:7" ht="63.75" x14ac:dyDescent="0.25">
      <c r="A169" s="94"/>
      <c r="B169" s="421" t="s">
        <v>1107</v>
      </c>
      <c r="C169" s="422"/>
      <c r="D169" s="95"/>
      <c r="E169" s="423"/>
      <c r="F169" s="423"/>
    </row>
    <row r="170" spans="1:7" ht="25.5" x14ac:dyDescent="0.25">
      <c r="A170" s="92"/>
      <c r="B170" s="14" t="s">
        <v>55</v>
      </c>
      <c r="C170" s="297"/>
      <c r="D170" s="62"/>
      <c r="E170" s="93"/>
      <c r="F170" s="93"/>
    </row>
    <row r="171" spans="1:7" x14ac:dyDescent="0.25">
      <c r="A171" s="15"/>
      <c r="B171" s="72" t="s">
        <v>1072</v>
      </c>
      <c r="C171" s="413" t="s">
        <v>40</v>
      </c>
      <c r="D171" s="68">
        <v>1</v>
      </c>
      <c r="E171" s="20"/>
      <c r="F171" s="20">
        <f>E171*D171</f>
        <v>0</v>
      </c>
      <c r="G171" s="93"/>
    </row>
    <row r="172" spans="1:7" x14ac:dyDescent="0.25">
      <c r="A172" s="92"/>
      <c r="B172" s="39" t="s">
        <v>705</v>
      </c>
      <c r="C172" s="41" t="s">
        <v>40</v>
      </c>
      <c r="D172" s="364">
        <f>SUM(D171)</f>
        <v>1</v>
      </c>
      <c r="E172" s="28"/>
      <c r="F172" s="28"/>
    </row>
    <row r="173" spans="1:7" x14ac:dyDescent="0.25">
      <c r="A173" s="92"/>
      <c r="B173" s="39"/>
      <c r="C173" s="41"/>
      <c r="D173" s="364"/>
      <c r="E173" s="28"/>
      <c r="F173" s="28"/>
    </row>
    <row r="174" spans="1:7" x14ac:dyDescent="0.25">
      <c r="A174" s="62" t="s">
        <v>668</v>
      </c>
      <c r="B174" s="70" t="s">
        <v>1105</v>
      </c>
      <c r="C174" s="297"/>
      <c r="D174" s="62"/>
      <c r="E174" s="93"/>
      <c r="F174" s="93"/>
    </row>
    <row r="175" spans="1:7" x14ac:dyDescent="0.25">
      <c r="A175" s="62"/>
      <c r="B175" s="72" t="s">
        <v>1102</v>
      </c>
      <c r="C175" s="297"/>
      <c r="D175" s="62"/>
      <c r="E175" s="93"/>
      <c r="F175" s="93"/>
    </row>
    <row r="176" spans="1:7" ht="63.75" x14ac:dyDescent="0.25">
      <c r="A176" s="94"/>
      <c r="B176" s="421" t="s">
        <v>1108</v>
      </c>
      <c r="C176" s="422"/>
      <c r="D176" s="95"/>
      <c r="E176" s="423"/>
      <c r="F176" s="423"/>
    </row>
    <row r="177" spans="1:7" ht="25.5" x14ac:dyDescent="0.25">
      <c r="A177" s="92"/>
      <c r="B177" s="14" t="s">
        <v>55</v>
      </c>
      <c r="C177" s="297"/>
      <c r="D177" s="62"/>
      <c r="E177" s="93"/>
      <c r="F177" s="93"/>
    </row>
    <row r="178" spans="1:7" x14ac:dyDescent="0.25">
      <c r="A178" s="15"/>
      <c r="B178" s="72" t="s">
        <v>1104</v>
      </c>
      <c r="C178" s="413" t="s">
        <v>40</v>
      </c>
      <c r="D178" s="68">
        <v>1</v>
      </c>
      <c r="E178" s="20"/>
      <c r="F178" s="20">
        <f>E178*D178</f>
        <v>0</v>
      </c>
      <c r="G178" s="93"/>
    </row>
    <row r="179" spans="1:7" x14ac:dyDescent="0.25">
      <c r="A179" s="92"/>
      <c r="B179" s="39" t="s">
        <v>705</v>
      </c>
      <c r="C179" s="41" t="s">
        <v>40</v>
      </c>
      <c r="D179" s="364">
        <f>SUM(D178)</f>
        <v>1</v>
      </c>
      <c r="E179" s="28"/>
      <c r="F179" s="28"/>
    </row>
    <row r="180" spans="1:7" x14ac:dyDescent="0.25">
      <c r="A180" s="92"/>
      <c r="B180" s="72"/>
      <c r="C180" s="64"/>
      <c r="D180" s="466"/>
      <c r="E180" s="93"/>
      <c r="F180" s="93"/>
    </row>
    <row r="181" spans="1:7" x14ac:dyDescent="0.25">
      <c r="A181" s="63" t="s">
        <v>856</v>
      </c>
      <c r="B181" s="69" t="s">
        <v>621</v>
      </c>
    </row>
    <row r="182" spans="1:7" x14ac:dyDescent="0.25">
      <c r="A182" s="92"/>
    </row>
    <row r="183" spans="1:7" x14ac:dyDescent="0.25">
      <c r="A183" s="644" t="s">
        <v>875</v>
      </c>
      <c r="B183" s="63" t="s">
        <v>844</v>
      </c>
    </row>
    <row r="184" spans="1:7" ht="153" x14ac:dyDescent="0.25">
      <c r="B184" s="57" t="s">
        <v>930</v>
      </c>
      <c r="C184" s="302"/>
      <c r="D184" s="42"/>
      <c r="E184" s="385"/>
      <c r="F184" s="473"/>
    </row>
    <row r="185" spans="1:7" x14ac:dyDescent="0.25">
      <c r="A185" s="39"/>
      <c r="B185" s="57"/>
      <c r="C185" s="58" t="s">
        <v>448</v>
      </c>
      <c r="D185" s="454">
        <v>1</v>
      </c>
      <c r="E185" s="20">
        <v>0</v>
      </c>
      <c r="F185" s="20">
        <f>E185*D185</f>
        <v>0</v>
      </c>
      <c r="G185" s="93"/>
    </row>
    <row r="186" spans="1:7" x14ac:dyDescent="0.25">
      <c r="A186" s="39"/>
      <c r="B186" s="57"/>
      <c r="C186" s="58"/>
      <c r="D186" s="454"/>
      <c r="E186" s="20"/>
      <c r="F186" s="20"/>
    </row>
    <row r="187" spans="1:7" x14ac:dyDescent="0.25">
      <c r="A187" s="644" t="s">
        <v>876</v>
      </c>
      <c r="B187" s="63" t="s">
        <v>845</v>
      </c>
    </row>
    <row r="188" spans="1:7" ht="165.75" x14ac:dyDescent="0.25">
      <c r="B188" s="57" t="s">
        <v>931</v>
      </c>
      <c r="C188" s="302"/>
      <c r="D188" s="42"/>
      <c r="E188" s="385"/>
      <c r="F188" s="473"/>
    </row>
    <row r="189" spans="1:7" x14ac:dyDescent="0.25">
      <c r="A189" s="39"/>
      <c r="B189" s="57"/>
      <c r="C189" s="58" t="s">
        <v>448</v>
      </c>
      <c r="D189" s="454">
        <v>1</v>
      </c>
      <c r="E189" s="20">
        <v>0</v>
      </c>
      <c r="F189" s="20">
        <f>E189*D189</f>
        <v>0</v>
      </c>
      <c r="G189" s="93"/>
    </row>
    <row r="190" spans="1:7" x14ac:dyDescent="0.25">
      <c r="A190" s="39"/>
      <c r="B190" s="57"/>
      <c r="C190" s="58"/>
      <c r="D190" s="454"/>
      <c r="E190" s="20"/>
      <c r="F190" s="20"/>
    </row>
    <row r="191" spans="1:7" x14ac:dyDescent="0.25">
      <c r="A191" s="275" t="s">
        <v>1092</v>
      </c>
      <c r="B191" s="63" t="s">
        <v>846</v>
      </c>
    </row>
    <row r="192" spans="1:7" ht="153" x14ac:dyDescent="0.25">
      <c r="B192" s="57" t="s">
        <v>635</v>
      </c>
      <c r="C192" s="302"/>
      <c r="D192" s="42"/>
      <c r="E192" s="385"/>
      <c r="F192" s="473"/>
    </row>
    <row r="193" spans="1:7" x14ac:dyDescent="0.25">
      <c r="A193" s="39"/>
      <c r="B193" s="57"/>
      <c r="C193" s="58" t="s">
        <v>448</v>
      </c>
      <c r="D193" s="454">
        <v>1</v>
      </c>
      <c r="E193" s="20">
        <v>0</v>
      </c>
      <c r="F193" s="20">
        <f>E193*D193</f>
        <v>0</v>
      </c>
      <c r="G193" s="93"/>
    </row>
    <row r="194" spans="1:7" x14ac:dyDescent="0.25">
      <c r="A194" s="39"/>
      <c r="B194" s="57"/>
      <c r="C194" s="58"/>
      <c r="D194" s="454"/>
      <c r="E194" s="20"/>
      <c r="F194" s="20"/>
    </row>
    <row r="195" spans="1:7" x14ac:dyDescent="0.25">
      <c r="A195" s="275" t="s">
        <v>1093</v>
      </c>
      <c r="B195" s="63" t="s">
        <v>847</v>
      </c>
    </row>
    <row r="196" spans="1:7" ht="165.75" x14ac:dyDescent="0.25">
      <c r="B196" s="57" t="s">
        <v>932</v>
      </c>
      <c r="C196" s="302"/>
      <c r="D196" s="42"/>
      <c r="E196" s="385"/>
      <c r="F196" s="473"/>
    </row>
    <row r="197" spans="1:7" x14ac:dyDescent="0.25">
      <c r="A197" s="39"/>
      <c r="B197" s="57"/>
      <c r="C197" s="58" t="s">
        <v>448</v>
      </c>
      <c r="D197" s="454">
        <v>1</v>
      </c>
      <c r="E197" s="20">
        <v>0</v>
      </c>
      <c r="F197" s="20">
        <f>E197*D197</f>
        <v>0</v>
      </c>
      <c r="G197" s="93"/>
    </row>
    <row r="198" spans="1:7" x14ac:dyDescent="0.25">
      <c r="A198" s="39"/>
      <c r="B198" s="57"/>
      <c r="C198" s="58"/>
      <c r="D198" s="454"/>
      <c r="E198" s="20"/>
      <c r="F198" s="20"/>
    </row>
    <row r="199" spans="1:7" x14ac:dyDescent="0.25">
      <c r="A199" s="275" t="s">
        <v>1094</v>
      </c>
      <c r="B199" s="63" t="s">
        <v>848</v>
      </c>
    </row>
    <row r="200" spans="1:7" ht="102" x14ac:dyDescent="0.25">
      <c r="B200" s="57" t="s">
        <v>933</v>
      </c>
      <c r="C200" s="302"/>
      <c r="D200" s="42"/>
      <c r="E200" s="385"/>
      <c r="F200" s="473"/>
    </row>
    <row r="201" spans="1:7" x14ac:dyDescent="0.25">
      <c r="A201" s="39"/>
      <c r="B201" s="55" t="s">
        <v>849</v>
      </c>
      <c r="C201" s="58" t="s">
        <v>448</v>
      </c>
      <c r="D201" s="454">
        <v>2</v>
      </c>
      <c r="E201" s="20">
        <v>0</v>
      </c>
      <c r="F201" s="20">
        <f>E201*D201</f>
        <v>0</v>
      </c>
      <c r="G201" s="93"/>
    </row>
    <row r="202" spans="1:7" x14ac:dyDescent="0.25">
      <c r="A202" s="39"/>
      <c r="B202" s="55" t="s">
        <v>850</v>
      </c>
      <c r="C202" s="58" t="s">
        <v>448</v>
      </c>
      <c r="D202" s="454">
        <v>1</v>
      </c>
      <c r="E202" s="20">
        <v>0</v>
      </c>
      <c r="F202" s="20">
        <f>E202*D202</f>
        <v>0</v>
      </c>
      <c r="G202" s="93"/>
    </row>
    <row r="203" spans="1:7" x14ac:dyDescent="0.25">
      <c r="A203" s="39"/>
      <c r="B203" s="55" t="s">
        <v>851</v>
      </c>
      <c r="C203" s="58" t="s">
        <v>448</v>
      </c>
      <c r="D203" s="454">
        <v>0</v>
      </c>
      <c r="E203" s="20">
        <v>0</v>
      </c>
      <c r="F203" s="20">
        <f>E203*D203</f>
        <v>0</v>
      </c>
      <c r="G203" s="93"/>
    </row>
    <row r="204" spans="1:7" x14ac:dyDescent="0.25">
      <c r="A204" s="39"/>
      <c r="B204" s="55" t="s">
        <v>852</v>
      </c>
      <c r="C204" s="58" t="s">
        <v>448</v>
      </c>
      <c r="D204" s="454">
        <v>1</v>
      </c>
      <c r="E204" s="20">
        <v>0</v>
      </c>
      <c r="F204" s="20">
        <f>E204*D204</f>
        <v>0</v>
      </c>
      <c r="G204" s="93"/>
    </row>
    <row r="205" spans="1:7" x14ac:dyDescent="0.25">
      <c r="A205" s="39"/>
      <c r="B205" s="57"/>
      <c r="C205" s="58"/>
      <c r="D205" s="454"/>
      <c r="E205" s="20"/>
      <c r="F205" s="20"/>
    </row>
    <row r="206" spans="1:7" x14ac:dyDescent="0.25">
      <c r="A206" s="275" t="s">
        <v>1095</v>
      </c>
      <c r="B206" s="63" t="s">
        <v>853</v>
      </c>
    </row>
    <row r="207" spans="1:7" ht="89.25" x14ac:dyDescent="0.25">
      <c r="B207" s="57" t="s">
        <v>854</v>
      </c>
      <c r="C207" s="302"/>
      <c r="D207" s="42"/>
      <c r="E207" s="385"/>
      <c r="F207" s="473"/>
    </row>
    <row r="208" spans="1:7" x14ac:dyDescent="0.25">
      <c r="A208" s="39"/>
      <c r="B208" s="57" t="s">
        <v>739</v>
      </c>
      <c r="C208" s="58" t="s">
        <v>448</v>
      </c>
      <c r="D208" s="454">
        <v>1</v>
      </c>
      <c r="E208" s="20"/>
      <c r="F208" s="20">
        <f>E208*D208</f>
        <v>0</v>
      </c>
      <c r="G208" s="93"/>
    </row>
    <row r="209" spans="1:7" x14ac:dyDescent="0.25">
      <c r="A209" s="39"/>
      <c r="B209" s="57"/>
      <c r="C209" s="58"/>
      <c r="D209" s="454"/>
      <c r="E209" s="20"/>
      <c r="F209" s="20"/>
      <c r="G209" s="93"/>
    </row>
    <row r="210" spans="1:7" x14ac:dyDescent="0.25">
      <c r="A210" s="275" t="s">
        <v>1095</v>
      </c>
      <c r="B210" s="63" t="s">
        <v>738</v>
      </c>
    </row>
    <row r="211" spans="1:7" ht="76.5" x14ac:dyDescent="0.25">
      <c r="B211" s="57" t="s">
        <v>855</v>
      </c>
      <c r="C211" s="302"/>
      <c r="D211" s="42"/>
      <c r="E211" s="385"/>
      <c r="F211" s="473"/>
    </row>
    <row r="212" spans="1:7" x14ac:dyDescent="0.25">
      <c r="A212" s="39"/>
      <c r="B212" s="57"/>
      <c r="C212" s="58" t="s">
        <v>41</v>
      </c>
      <c r="D212" s="454">
        <v>1</v>
      </c>
      <c r="E212" s="20">
        <v>0</v>
      </c>
      <c r="F212" s="20">
        <f>E212*D212</f>
        <v>0</v>
      </c>
      <c r="G212" s="93"/>
    </row>
    <row r="213" spans="1:7" x14ac:dyDescent="0.25">
      <c r="A213" s="63" t="s">
        <v>860</v>
      </c>
      <c r="B213" s="69" t="s">
        <v>857</v>
      </c>
    </row>
    <row r="214" spans="1:7" x14ac:dyDescent="0.25">
      <c r="A214" s="63"/>
      <c r="B214" s="182"/>
    </row>
    <row r="215" spans="1:7" x14ac:dyDescent="0.25">
      <c r="A215" s="275" t="s">
        <v>1096</v>
      </c>
      <c r="B215" s="63" t="s">
        <v>874</v>
      </c>
    </row>
    <row r="216" spans="1:7" ht="63.75" x14ac:dyDescent="0.25">
      <c r="B216" s="34" t="s">
        <v>934</v>
      </c>
    </row>
    <row r="217" spans="1:7" x14ac:dyDescent="0.25">
      <c r="A217" s="63"/>
      <c r="B217" s="182" t="s">
        <v>858</v>
      </c>
      <c r="C217" s="58" t="s">
        <v>448</v>
      </c>
      <c r="D217" s="454">
        <v>2</v>
      </c>
      <c r="E217" s="20">
        <v>0</v>
      </c>
      <c r="F217" s="20">
        <f>E217*D217</f>
        <v>0</v>
      </c>
    </row>
    <row r="218" spans="1:7" x14ac:dyDescent="0.25">
      <c r="A218" s="63"/>
      <c r="B218" s="182" t="s">
        <v>859</v>
      </c>
      <c r="C218" s="58" t="s">
        <v>448</v>
      </c>
      <c r="D218" s="454">
        <v>1</v>
      </c>
      <c r="E218" s="20">
        <v>0</v>
      </c>
      <c r="F218" s="20">
        <f>E218*D218</f>
        <v>0</v>
      </c>
    </row>
    <row r="219" spans="1:7" x14ac:dyDescent="0.25">
      <c r="A219" s="268"/>
      <c r="B219" s="275" t="s">
        <v>705</v>
      </c>
      <c r="C219" s="52" t="s">
        <v>40</v>
      </c>
      <c r="D219" s="451">
        <f>SUM(D217:D218)</f>
        <v>3</v>
      </c>
      <c r="E219" s="20">
        <v>0</v>
      </c>
      <c r="F219" s="20">
        <f>E219*D219</f>
        <v>0</v>
      </c>
    </row>
    <row r="220" spans="1:7" x14ac:dyDescent="0.25">
      <c r="A220" s="268"/>
      <c r="B220" s="275"/>
      <c r="C220" s="52"/>
      <c r="D220" s="451"/>
      <c r="E220" s="20"/>
      <c r="F220" s="20"/>
    </row>
    <row r="221" spans="1:7" x14ac:dyDescent="0.25">
      <c r="A221" s="275" t="s">
        <v>1097</v>
      </c>
      <c r="B221" s="63" t="s">
        <v>877</v>
      </c>
    </row>
    <row r="222" spans="1:7" ht="179.25" x14ac:dyDescent="0.25">
      <c r="A222" s="275"/>
      <c r="B222" s="65" t="s">
        <v>1066</v>
      </c>
    </row>
    <row r="223" spans="1:7" x14ac:dyDescent="0.25">
      <c r="A223" s="275"/>
      <c r="B223" s="63"/>
      <c r="C223" s="58" t="s">
        <v>448</v>
      </c>
      <c r="D223" s="454">
        <v>3</v>
      </c>
      <c r="E223" s="20">
        <v>0</v>
      </c>
      <c r="F223" s="20">
        <f>E223*D223</f>
        <v>0</v>
      </c>
    </row>
    <row r="224" spans="1:7" x14ac:dyDescent="0.25">
      <c r="A224" s="275"/>
      <c r="B224" s="63"/>
      <c r="C224" s="58"/>
      <c r="D224" s="454"/>
      <c r="E224" s="20"/>
      <c r="F224" s="20"/>
    </row>
    <row r="225" spans="1:7" x14ac:dyDescent="0.25">
      <c r="A225" s="63" t="s">
        <v>1098</v>
      </c>
      <c r="B225" s="69" t="s">
        <v>861</v>
      </c>
    </row>
    <row r="226" spans="1:7" x14ac:dyDescent="0.25">
      <c r="A226" s="275" t="s">
        <v>1099</v>
      </c>
      <c r="B226" s="63" t="s">
        <v>862</v>
      </c>
    </row>
    <row r="227" spans="1:7" ht="102" x14ac:dyDescent="0.25">
      <c r="B227" s="57" t="s">
        <v>863</v>
      </c>
      <c r="C227" s="302"/>
      <c r="D227" s="42"/>
      <c r="E227" s="385"/>
      <c r="F227" s="473"/>
    </row>
    <row r="228" spans="1:7" s="475" customFormat="1" x14ac:dyDescent="0.25">
      <c r="A228" s="474"/>
      <c r="B228" s="182" t="s">
        <v>864</v>
      </c>
      <c r="C228" s="271" t="s">
        <v>448</v>
      </c>
      <c r="D228" s="454">
        <v>1</v>
      </c>
      <c r="E228" s="335">
        <v>0</v>
      </c>
      <c r="F228" s="335">
        <f>E228*D228</f>
        <v>0</v>
      </c>
    </row>
    <row r="229" spans="1:7" x14ac:dyDescent="0.25">
      <c r="A229" s="268"/>
      <c r="B229" s="275" t="s">
        <v>705</v>
      </c>
      <c r="C229" s="271" t="s">
        <v>448</v>
      </c>
      <c r="D229" s="451">
        <f>SUM(D228)</f>
        <v>1</v>
      </c>
      <c r="E229" s="335">
        <v>0</v>
      </c>
      <c r="F229" s="335">
        <f>E229*D229</f>
        <v>0</v>
      </c>
    </row>
    <row r="230" spans="1:7" s="427" customFormat="1" x14ac:dyDescent="0.25">
      <c r="A230" s="645"/>
      <c r="B230" s="649" t="s">
        <v>1117</v>
      </c>
      <c r="C230" s="646"/>
      <c r="D230" s="647"/>
      <c r="E230" s="648"/>
      <c r="F230" s="648"/>
    </row>
    <row r="231" spans="1:7" s="475" customFormat="1" x14ac:dyDescent="0.25">
      <c r="A231" s="474"/>
      <c r="B231" s="182"/>
      <c r="D231" s="476"/>
      <c r="E231" s="477"/>
      <c r="F231" s="477"/>
    </row>
    <row r="232" spans="1:7" ht="60" x14ac:dyDescent="0.25">
      <c r="B232" s="399" t="s">
        <v>762</v>
      </c>
      <c r="C232" s="300"/>
      <c r="D232"/>
    </row>
    <row r="233" spans="1:7" x14ac:dyDescent="0.25">
      <c r="C233" s="300"/>
      <c r="D233"/>
    </row>
    <row r="234" spans="1:7" x14ac:dyDescent="0.25">
      <c r="A234" s="15"/>
      <c r="B234" s="72"/>
      <c r="C234" s="413"/>
      <c r="D234" s="68"/>
      <c r="E234" s="20"/>
      <c r="F234" s="20"/>
    </row>
    <row r="235" spans="1:7" x14ac:dyDescent="0.25">
      <c r="A235" s="268"/>
      <c r="B235" s="275"/>
      <c r="C235" s="41"/>
      <c r="D235" s="364"/>
      <c r="E235" s="28"/>
      <c r="F235" s="28"/>
    </row>
    <row r="236" spans="1:7" ht="165.75" x14ac:dyDescent="0.25">
      <c r="A236" s="66" t="s">
        <v>708</v>
      </c>
      <c r="B236" s="57" t="s">
        <v>1067</v>
      </c>
      <c r="C236" s="16"/>
      <c r="D236" s="15"/>
      <c r="E236" s="412"/>
      <c r="F236" s="412"/>
    </row>
    <row r="237" spans="1:7" ht="26.25" x14ac:dyDescent="0.25">
      <c r="A237" s="66"/>
      <c r="B237" s="365" t="s">
        <v>779</v>
      </c>
      <c r="C237" s="413" t="s">
        <v>40</v>
      </c>
      <c r="D237" s="68">
        <v>2</v>
      </c>
      <c r="E237" s="20">
        <v>0</v>
      </c>
      <c r="F237" s="20">
        <f>E237*D237</f>
        <v>0</v>
      </c>
      <c r="G237" s="20"/>
    </row>
    <row r="238" spans="1:7" x14ac:dyDescent="0.25">
      <c r="A238" s="50"/>
      <c r="B238" s="39" t="s">
        <v>705</v>
      </c>
      <c r="C238" s="41" t="s">
        <v>40</v>
      </c>
      <c r="D238" s="364">
        <f>SUM(D237)</f>
        <v>2</v>
      </c>
      <c r="E238" s="28">
        <v>0</v>
      </c>
      <c r="F238" s="20">
        <f>E238*D238</f>
        <v>0</v>
      </c>
    </row>
    <row r="239" spans="1:7" x14ac:dyDescent="0.25">
      <c r="A239" s="50"/>
      <c r="B239" s="39"/>
      <c r="C239" s="41"/>
      <c r="D239" s="364"/>
      <c r="E239" s="28"/>
      <c r="F239" s="28"/>
    </row>
    <row r="240" spans="1:7" x14ac:dyDescent="0.25">
      <c r="A240" s="303" t="s">
        <v>652</v>
      </c>
      <c r="B240" s="69" t="s">
        <v>622</v>
      </c>
      <c r="C240" s="300"/>
      <c r="D240"/>
    </row>
    <row r="241" spans="1:7" x14ac:dyDescent="0.25">
      <c r="C241" s="300"/>
      <c r="D241"/>
    </row>
    <row r="242" spans="1:7" ht="114.75" x14ac:dyDescent="0.25">
      <c r="A242" s="66" t="s">
        <v>1070</v>
      </c>
      <c r="B242" s="57" t="s">
        <v>1068</v>
      </c>
      <c r="C242" s="16"/>
      <c r="D242" s="15"/>
      <c r="E242" s="412"/>
      <c r="F242" s="412"/>
    </row>
    <row r="243" spans="1:7" x14ac:dyDescent="0.25">
      <c r="A243" s="66"/>
      <c r="B243" s="72" t="s">
        <v>623</v>
      </c>
      <c r="C243" s="413" t="s">
        <v>40</v>
      </c>
      <c r="D243" s="68">
        <v>13</v>
      </c>
      <c r="E243" s="20">
        <v>0</v>
      </c>
      <c r="F243" s="20">
        <f t="shared" ref="F243:F247" si="12">E243*D243</f>
        <v>0</v>
      </c>
      <c r="G243" s="20"/>
    </row>
    <row r="244" spans="1:7" x14ac:dyDescent="0.25">
      <c r="A244" s="15"/>
      <c r="B244" s="72" t="s">
        <v>782</v>
      </c>
      <c r="C244" s="413" t="s">
        <v>40</v>
      </c>
      <c r="D244" s="68">
        <v>27</v>
      </c>
      <c r="E244" s="20">
        <v>0</v>
      </c>
      <c r="F244" s="20">
        <f t="shared" si="12"/>
        <v>0</v>
      </c>
      <c r="G244" s="20"/>
    </row>
    <row r="245" spans="1:7" s="417" customFormat="1" x14ac:dyDescent="0.25">
      <c r="A245" s="21"/>
      <c r="B245" s="414" t="s">
        <v>783</v>
      </c>
      <c r="C245" s="415" t="s">
        <v>40</v>
      </c>
      <c r="D245" s="416">
        <v>1</v>
      </c>
      <c r="E245" s="20">
        <v>0</v>
      </c>
      <c r="F245" s="25">
        <f t="shared" si="12"/>
        <v>0</v>
      </c>
      <c r="G245" s="25"/>
    </row>
    <row r="246" spans="1:7" s="420" customFormat="1" x14ac:dyDescent="0.25">
      <c r="A246" s="21"/>
      <c r="B246" s="418" t="s">
        <v>784</v>
      </c>
      <c r="C246" s="415" t="s">
        <v>40</v>
      </c>
      <c r="D246" s="416">
        <v>30</v>
      </c>
      <c r="E246" s="20">
        <v>0</v>
      </c>
      <c r="F246" s="25">
        <f t="shared" si="12"/>
        <v>0</v>
      </c>
      <c r="G246" s="419"/>
    </row>
    <row r="247" spans="1:7" s="420" customFormat="1" x14ac:dyDescent="0.25">
      <c r="A247" s="21"/>
      <c r="B247" s="418" t="s">
        <v>785</v>
      </c>
      <c r="C247" s="415" t="s">
        <v>40</v>
      </c>
      <c r="D247" s="416">
        <v>1</v>
      </c>
      <c r="E247" s="20">
        <v>0</v>
      </c>
      <c r="F247" s="25">
        <f t="shared" si="12"/>
        <v>0</v>
      </c>
      <c r="G247" s="419"/>
    </row>
    <row r="248" spans="1:7" x14ac:dyDescent="0.25">
      <c r="A248" s="15"/>
      <c r="B248" s="72" t="s">
        <v>624</v>
      </c>
      <c r="C248" s="413" t="s">
        <v>40</v>
      </c>
      <c r="D248" s="68">
        <v>2</v>
      </c>
      <c r="E248" s="20">
        <v>0</v>
      </c>
      <c r="F248" s="20">
        <f>E248*D248</f>
        <v>0</v>
      </c>
      <c r="G248" s="20"/>
    </row>
    <row r="249" spans="1:7" x14ac:dyDescent="0.25">
      <c r="A249" s="15"/>
      <c r="B249" s="72" t="s">
        <v>786</v>
      </c>
      <c r="C249" s="413" t="s">
        <v>40</v>
      </c>
      <c r="D249" s="68">
        <v>1</v>
      </c>
      <c r="E249" s="20">
        <v>0</v>
      </c>
      <c r="F249" s="20">
        <f>E249*D249</f>
        <v>0</v>
      </c>
      <c r="G249" s="20"/>
    </row>
    <row r="250" spans="1:7" x14ac:dyDescent="0.25">
      <c r="A250" s="15"/>
      <c r="B250" s="72" t="s">
        <v>787</v>
      </c>
      <c r="C250" s="413" t="s">
        <v>40</v>
      </c>
      <c r="D250" s="68">
        <v>1</v>
      </c>
      <c r="E250" s="20">
        <v>0</v>
      </c>
      <c r="F250" s="20">
        <f>E250*D250</f>
        <v>0</v>
      </c>
      <c r="G250" s="20"/>
    </row>
    <row r="251" spans="1:7" x14ac:dyDescent="0.25">
      <c r="A251" s="15"/>
      <c r="B251" s="72" t="s">
        <v>788</v>
      </c>
      <c r="C251" s="413" t="s">
        <v>40</v>
      </c>
      <c r="D251" s="68">
        <v>1</v>
      </c>
      <c r="E251" s="20">
        <v>0</v>
      </c>
      <c r="F251" s="20">
        <f>E251*D251</f>
        <v>0</v>
      </c>
      <c r="G251" s="20"/>
    </row>
    <row r="252" spans="1:7" x14ac:dyDescent="0.25">
      <c r="A252" s="66"/>
      <c r="B252" s="72" t="s">
        <v>790</v>
      </c>
      <c r="C252" s="413" t="s">
        <v>40</v>
      </c>
      <c r="D252" s="68">
        <v>2</v>
      </c>
      <c r="E252" s="20">
        <v>0</v>
      </c>
      <c r="F252" s="20">
        <f t="shared" ref="F252" si="13">E252*D252</f>
        <v>0</v>
      </c>
      <c r="G252" s="20"/>
    </row>
    <row r="253" spans="1:7" x14ac:dyDescent="0.25">
      <c r="A253" s="50"/>
      <c r="B253" s="39" t="s">
        <v>705</v>
      </c>
      <c r="C253" s="41" t="s">
        <v>40</v>
      </c>
      <c r="D253" s="364">
        <f>SUM(D243:D252)</f>
        <v>79</v>
      </c>
      <c r="E253" s="20">
        <v>0</v>
      </c>
      <c r="F253" s="20">
        <f>E253*D253</f>
        <v>0</v>
      </c>
    </row>
    <row r="254" spans="1:7" x14ac:dyDescent="0.25">
      <c r="A254" s="15"/>
      <c r="B254" s="72"/>
      <c r="C254" s="413"/>
      <c r="D254" s="68"/>
      <c r="E254" s="20"/>
      <c r="F254" s="20"/>
    </row>
    <row r="255" spans="1:7" x14ac:dyDescent="0.25">
      <c r="A255" s="92"/>
      <c r="B255" s="39"/>
      <c r="C255" s="41"/>
      <c r="D255" s="364"/>
      <c r="E255" s="28"/>
      <c r="F255" s="28"/>
    </row>
    <row r="256" spans="1:7" s="427" customFormat="1" ht="25.5" x14ac:dyDescent="0.25">
      <c r="A256" s="424" t="s">
        <v>794</v>
      </c>
      <c r="B256" s="425" t="s">
        <v>795</v>
      </c>
      <c r="C256" s="426"/>
      <c r="E256" s="428"/>
      <c r="F256" s="428"/>
    </row>
    <row r="257" spans="1:7" x14ac:dyDescent="0.25">
      <c r="A257" s="92"/>
      <c r="B257" s="39"/>
      <c r="C257" s="41"/>
      <c r="D257" s="364"/>
      <c r="E257" s="28"/>
      <c r="F257" s="28"/>
    </row>
    <row r="258" spans="1:7" x14ac:dyDescent="0.25">
      <c r="A258" s="62" t="s">
        <v>659</v>
      </c>
      <c r="B258" s="70" t="s">
        <v>796</v>
      </c>
      <c r="C258" s="297"/>
      <c r="D258" s="62"/>
      <c r="E258" s="93"/>
      <c r="F258" s="93"/>
    </row>
    <row r="259" spans="1:7" s="417" customFormat="1" x14ac:dyDescent="0.25">
      <c r="A259" s="103"/>
      <c r="B259" s="414" t="s">
        <v>797</v>
      </c>
      <c r="C259" s="429"/>
      <c r="D259" s="103"/>
      <c r="E259" s="430"/>
      <c r="F259" s="430"/>
    </row>
    <row r="260" spans="1:7" s="417" customFormat="1" ht="51" x14ac:dyDescent="0.25">
      <c r="A260" s="431"/>
      <c r="B260" s="432" t="s">
        <v>1073</v>
      </c>
      <c r="C260" s="433"/>
      <c r="D260" s="434"/>
      <c r="E260" s="435"/>
      <c r="F260" s="435"/>
    </row>
    <row r="261" spans="1:7" s="417" customFormat="1" ht="25.5" x14ac:dyDescent="0.25">
      <c r="A261" s="436"/>
      <c r="B261" s="432" t="s">
        <v>55</v>
      </c>
      <c r="C261" s="429"/>
      <c r="D261" s="103"/>
      <c r="E261" s="430"/>
      <c r="F261" s="430"/>
    </row>
    <row r="262" spans="1:7" s="417" customFormat="1" x14ac:dyDescent="0.25">
      <c r="A262" s="21"/>
      <c r="B262" s="437" t="s">
        <v>799</v>
      </c>
      <c r="C262" s="415" t="s">
        <v>40</v>
      </c>
      <c r="D262" s="416">
        <v>1</v>
      </c>
      <c r="E262" s="25">
        <v>0</v>
      </c>
      <c r="F262" s="25">
        <v>0</v>
      </c>
      <c r="G262" s="430"/>
    </row>
    <row r="263" spans="1:7" s="417" customFormat="1" x14ac:dyDescent="0.25">
      <c r="A263" s="436"/>
      <c r="B263" s="39" t="s">
        <v>705</v>
      </c>
      <c r="C263" s="438" t="s">
        <v>40</v>
      </c>
      <c r="D263" s="364">
        <f>SUM(D262)</f>
        <v>1</v>
      </c>
      <c r="E263" s="277">
        <v>0</v>
      </c>
      <c r="F263" s="277">
        <v>0</v>
      </c>
    </row>
    <row r="264" spans="1:7" s="417" customFormat="1" x14ac:dyDescent="0.25">
      <c r="A264" s="436"/>
      <c r="B264" s="39"/>
      <c r="C264" s="438"/>
      <c r="D264" s="364"/>
      <c r="E264" s="277"/>
      <c r="F264" s="277"/>
    </row>
    <row r="265" spans="1:7" x14ac:dyDescent="0.25">
      <c r="A265" s="62" t="s">
        <v>660</v>
      </c>
      <c r="B265" s="70" t="s">
        <v>800</v>
      </c>
      <c r="C265" s="297"/>
      <c r="D265" s="62"/>
      <c r="E265" s="93"/>
      <c r="F265" s="93"/>
    </row>
    <row r="266" spans="1:7" s="417" customFormat="1" ht="102" x14ac:dyDescent="0.25">
      <c r="A266" s="431"/>
      <c r="B266" s="432" t="s">
        <v>1074</v>
      </c>
      <c r="C266" s="433"/>
      <c r="D266" s="434"/>
      <c r="E266" s="435"/>
      <c r="F266" s="435"/>
    </row>
    <row r="267" spans="1:7" s="417" customFormat="1" ht="25.5" x14ac:dyDescent="0.25">
      <c r="A267" s="436"/>
      <c r="B267" s="432" t="s">
        <v>55</v>
      </c>
      <c r="C267" s="429"/>
      <c r="D267" s="103"/>
      <c r="E267" s="430"/>
      <c r="F267" s="430"/>
    </row>
    <row r="268" spans="1:7" s="417" customFormat="1" x14ac:dyDescent="0.25">
      <c r="A268" s="21"/>
      <c r="B268" s="437" t="s">
        <v>801</v>
      </c>
      <c r="C268" s="415" t="s">
        <v>40</v>
      </c>
      <c r="D268" s="416">
        <v>1</v>
      </c>
      <c r="E268" s="25">
        <v>0</v>
      </c>
      <c r="F268" s="25">
        <f>E268*D268</f>
        <v>0</v>
      </c>
      <c r="G268" s="430"/>
    </row>
    <row r="269" spans="1:7" s="417" customFormat="1" x14ac:dyDescent="0.25">
      <c r="A269" s="436"/>
      <c r="B269" s="39" t="s">
        <v>705</v>
      </c>
      <c r="C269" s="438" t="s">
        <v>40</v>
      </c>
      <c r="D269" s="364">
        <f>SUM(D268)</f>
        <v>1</v>
      </c>
      <c r="E269" s="277">
        <v>0</v>
      </c>
      <c r="F269" s="277">
        <v>0</v>
      </c>
    </row>
    <row r="270" spans="1:7" s="417" customFormat="1" x14ac:dyDescent="0.25">
      <c r="A270" s="436"/>
      <c r="B270" s="39"/>
      <c r="C270" s="438"/>
      <c r="D270" s="364"/>
      <c r="E270" s="277"/>
      <c r="F270" s="277"/>
    </row>
    <row r="271" spans="1:7" ht="102" x14ac:dyDescent="0.25">
      <c r="A271" s="66" t="s">
        <v>647</v>
      </c>
      <c r="B271" s="57" t="s">
        <v>1075</v>
      </c>
      <c r="C271" s="16"/>
      <c r="D271" s="15"/>
      <c r="E271" s="412"/>
      <c r="F271" s="412"/>
    </row>
    <row r="272" spans="1:7" x14ac:dyDescent="0.25">
      <c r="A272" s="66"/>
      <c r="B272" s="57" t="s">
        <v>802</v>
      </c>
      <c r="C272" s="16"/>
      <c r="D272" s="15"/>
      <c r="E272" s="412"/>
      <c r="F272" s="412"/>
    </row>
    <row r="273" spans="1:7" ht="26.25" x14ac:dyDescent="0.25">
      <c r="A273" s="15"/>
      <c r="B273" s="204" t="s">
        <v>803</v>
      </c>
      <c r="C273" s="413" t="s">
        <v>40</v>
      </c>
      <c r="D273" s="68">
        <v>2</v>
      </c>
      <c r="E273" s="25">
        <v>0</v>
      </c>
      <c r="F273" s="20">
        <f>E273*D273</f>
        <v>0</v>
      </c>
      <c r="G273" s="20"/>
    </row>
    <row r="274" spans="1:7" ht="26.25" x14ac:dyDescent="0.25">
      <c r="A274" s="15"/>
      <c r="B274" s="204" t="s">
        <v>804</v>
      </c>
      <c r="C274" s="413" t="s">
        <v>40</v>
      </c>
      <c r="D274" s="68">
        <v>1</v>
      </c>
      <c r="E274" s="277">
        <v>0</v>
      </c>
      <c r="F274" s="20">
        <f t="shared" ref="F274:F275" si="14">E274*D274</f>
        <v>0</v>
      </c>
      <c r="G274" s="20"/>
    </row>
    <row r="275" spans="1:7" x14ac:dyDescent="0.25">
      <c r="A275" s="268"/>
      <c r="B275" s="275" t="s">
        <v>705</v>
      </c>
      <c r="C275" s="41" t="s">
        <v>40</v>
      </c>
      <c r="D275" s="364">
        <f>SUM(D273:D274)</f>
        <v>3</v>
      </c>
      <c r="E275" s="25">
        <v>0</v>
      </c>
      <c r="F275" s="20">
        <f t="shared" si="14"/>
        <v>0</v>
      </c>
    </row>
    <row r="276" spans="1:7" x14ac:dyDescent="0.25">
      <c r="A276" s="15"/>
      <c r="B276" s="65"/>
      <c r="C276" s="297"/>
      <c r="D276" s="103"/>
      <c r="E276" s="93"/>
      <c r="F276" s="93"/>
    </row>
    <row r="278" spans="1:7" x14ac:dyDescent="0.25">
      <c r="A278" s="9"/>
      <c r="B278" s="9" t="s">
        <v>1077</v>
      </c>
      <c r="C278" s="9"/>
      <c r="D278" s="479"/>
      <c r="E278" s="88"/>
      <c r="F278" s="88">
        <f>SUM(F230:F275)</f>
        <v>0</v>
      </c>
    </row>
  </sheetData>
  <pageMargins left="0.70866141732283472" right="0.70866141732283472" top="0.74803149606299213" bottom="0.74803149606299213" header="0.31496062992125984" footer="0.31496062992125984"/>
  <pageSetup paperSize="9" scale="73" fitToWidth="0" fitToHeight="0" orientation="portrait" r:id="rId1"/>
  <headerFooter>
    <oddHeader xml:space="preserve">&amp;R&amp;"Arial Narrow,Regular"&amp;8HOTEL ROŽANIĆ, MOTOVUN
</oddHeader>
    <oddFooter>&amp;C&amp;"Arial,Regular"&amp;9Rijeka, kolovoz 2016.</oddFooter>
  </headerFooter>
  <rowBreaks count="9" manualBreakCount="9">
    <brk id="32" max="5" man="1"/>
    <brk id="55" max="5" man="1"/>
    <brk id="80" max="5" man="1"/>
    <brk id="113" max="5" man="1"/>
    <brk id="143" max="5" man="1"/>
    <brk id="181" max="5" man="1"/>
    <brk id="198" max="5" man="1"/>
    <brk id="224" max="5" man="1"/>
    <brk id="255" max="5"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G58"/>
  <sheetViews>
    <sheetView view="pageBreakPreview" zoomScale="115" zoomScaleNormal="100" zoomScaleSheetLayoutView="115" workbookViewId="0">
      <selection activeCell="Q65" sqref="Q65"/>
    </sheetView>
  </sheetViews>
  <sheetFormatPr defaultRowHeight="15" x14ac:dyDescent="0.25"/>
  <cols>
    <col min="1" max="1" width="5.7109375" bestFit="1" customWidth="1"/>
    <col min="2" max="2" width="57.7109375" customWidth="1"/>
    <col min="3" max="3" width="7.42578125" customWidth="1"/>
    <col min="4" max="4" width="11.140625" customWidth="1"/>
    <col min="5" max="5" width="10.42578125" customWidth="1"/>
    <col min="6" max="6" width="14.85546875" customWidth="1"/>
    <col min="7" max="7" width="10.85546875" bestFit="1" customWidth="1"/>
  </cols>
  <sheetData>
    <row r="1" spans="1:7" s="554" customFormat="1" ht="22.5" x14ac:dyDescent="0.2">
      <c r="A1" s="538" t="s">
        <v>25</v>
      </c>
      <c r="B1" s="538" t="s">
        <v>26</v>
      </c>
      <c r="C1" s="538" t="s">
        <v>27</v>
      </c>
      <c r="D1" s="538" t="s">
        <v>28</v>
      </c>
      <c r="E1" s="538" t="s">
        <v>29</v>
      </c>
      <c r="F1" s="538" t="s">
        <v>30</v>
      </c>
    </row>
    <row r="3" spans="1:7" ht="15.75" x14ac:dyDescent="0.25">
      <c r="A3" s="6" t="s">
        <v>59</v>
      </c>
      <c r="B3" s="6" t="s">
        <v>576</v>
      </c>
      <c r="C3" s="6"/>
      <c r="D3" s="6"/>
      <c r="E3" s="6"/>
      <c r="F3" s="6"/>
    </row>
    <row r="5" spans="1:7" x14ac:dyDescent="0.25">
      <c r="A5" s="15" t="s">
        <v>669</v>
      </c>
      <c r="B5" s="85" t="s">
        <v>573</v>
      </c>
      <c r="C5" s="15"/>
      <c r="D5" s="15"/>
      <c r="E5" s="74"/>
      <c r="F5" s="86"/>
    </row>
    <row r="6" spans="1:7" x14ac:dyDescent="0.25">
      <c r="A6" s="15"/>
      <c r="B6" s="87"/>
      <c r="C6" s="15"/>
      <c r="D6" s="15"/>
      <c r="E6" s="74"/>
      <c r="F6" s="86"/>
    </row>
    <row r="7" spans="1:7" ht="13.5" customHeight="1" x14ac:dyDescent="0.25">
      <c r="A7" s="15"/>
      <c r="B7" s="29" t="s">
        <v>461</v>
      </c>
      <c r="C7" s="15"/>
      <c r="D7" s="15"/>
      <c r="E7" s="74"/>
      <c r="F7" s="86"/>
    </row>
    <row r="8" spans="1:7" ht="89.25" customHeight="1" x14ac:dyDescent="0.25">
      <c r="A8" s="15"/>
      <c r="B8" s="39" t="s">
        <v>577</v>
      </c>
      <c r="C8" s="15"/>
      <c r="D8" s="17"/>
      <c r="E8" s="74"/>
      <c r="F8" s="86"/>
    </row>
    <row r="9" spans="1:7" x14ac:dyDescent="0.25">
      <c r="A9" s="15"/>
      <c r="B9" s="84"/>
      <c r="C9" s="15"/>
      <c r="D9" s="15"/>
      <c r="E9" s="74"/>
      <c r="F9" s="86"/>
    </row>
    <row r="10" spans="1:7" x14ac:dyDescent="0.25">
      <c r="A10" s="15"/>
      <c r="B10" s="39" t="s">
        <v>78</v>
      </c>
      <c r="C10" s="15"/>
      <c r="D10" s="15"/>
      <c r="E10" s="74"/>
      <c r="F10" s="86"/>
    </row>
    <row r="11" spans="1:7" x14ac:dyDescent="0.25">
      <c r="A11" s="15"/>
      <c r="B11" s="33" t="s">
        <v>460</v>
      </c>
      <c r="C11" s="15"/>
      <c r="D11" s="15"/>
      <c r="E11" s="74"/>
      <c r="F11" s="86"/>
    </row>
    <row r="12" spans="1:7" x14ac:dyDescent="0.25">
      <c r="A12" s="15"/>
      <c r="B12" s="33" t="s">
        <v>85</v>
      </c>
      <c r="C12" s="15"/>
      <c r="D12" s="15"/>
      <c r="E12" s="74"/>
      <c r="F12" s="86"/>
    </row>
    <row r="13" spans="1:7" x14ac:dyDescent="0.25">
      <c r="A13" s="15"/>
      <c r="B13" s="33" t="s">
        <v>572</v>
      </c>
      <c r="C13" s="15"/>
      <c r="D13" s="15"/>
      <c r="E13" s="74"/>
      <c r="F13" s="86"/>
    </row>
    <row r="14" spans="1:7" x14ac:dyDescent="0.25">
      <c r="A14" s="15"/>
      <c r="B14" s="33" t="s">
        <v>462</v>
      </c>
      <c r="C14" s="15"/>
      <c r="D14" s="15"/>
      <c r="E14" s="74"/>
      <c r="F14" s="86"/>
    </row>
    <row r="15" spans="1:7" x14ac:dyDescent="0.25">
      <c r="A15" s="15"/>
      <c r="B15" s="33" t="s">
        <v>85</v>
      </c>
      <c r="C15" s="15"/>
      <c r="D15" s="15"/>
      <c r="E15" s="74"/>
      <c r="F15" s="86"/>
    </row>
    <row r="16" spans="1:7" x14ac:dyDescent="0.25">
      <c r="A16" s="15"/>
      <c r="B16" s="84"/>
      <c r="C16" s="76" t="s">
        <v>32</v>
      </c>
      <c r="D16" s="180">
        <v>750</v>
      </c>
      <c r="E16" s="20">
        <v>0</v>
      </c>
      <c r="F16" s="20">
        <f>E16*D16</f>
        <v>0</v>
      </c>
      <c r="G16" s="381"/>
    </row>
    <row r="17" spans="1:7" x14ac:dyDescent="0.25">
      <c r="A17" s="50"/>
      <c r="B17" s="39" t="s">
        <v>705</v>
      </c>
      <c r="C17" s="52" t="s">
        <v>32</v>
      </c>
      <c r="D17" s="364">
        <f>SUM(D16)</f>
        <v>750</v>
      </c>
      <c r="E17" s="28">
        <v>0</v>
      </c>
      <c r="F17" s="20">
        <f>E17*D17</f>
        <v>0</v>
      </c>
    </row>
    <row r="19" spans="1:7" x14ac:dyDescent="0.25">
      <c r="A19" s="15" t="s">
        <v>670</v>
      </c>
      <c r="B19" s="85" t="s">
        <v>574</v>
      </c>
      <c r="C19" s="15"/>
      <c r="D19" s="15"/>
      <c r="E19" s="74"/>
      <c r="F19" s="86"/>
    </row>
    <row r="20" spans="1:7" x14ac:dyDescent="0.25">
      <c r="A20" s="15"/>
      <c r="B20" s="87"/>
      <c r="C20" s="15"/>
      <c r="D20" s="15"/>
      <c r="E20" s="74"/>
      <c r="F20" s="86"/>
    </row>
    <row r="21" spans="1:7" ht="27.75" customHeight="1" x14ac:dyDescent="0.25">
      <c r="A21" s="15"/>
      <c r="B21" s="29" t="s">
        <v>575</v>
      </c>
      <c r="C21" s="15"/>
      <c r="D21" s="15"/>
      <c r="E21" s="74"/>
      <c r="F21" s="86"/>
    </row>
    <row r="22" spans="1:7" ht="30.75" customHeight="1" x14ac:dyDescent="0.25">
      <c r="A22" s="15"/>
      <c r="B22" s="39" t="s">
        <v>578</v>
      </c>
      <c r="C22" s="15"/>
      <c r="D22" s="15"/>
      <c r="E22" s="74"/>
      <c r="F22" s="86"/>
    </row>
    <row r="23" spans="1:7" x14ac:dyDescent="0.25">
      <c r="A23" s="15"/>
      <c r="B23" s="84"/>
      <c r="C23" s="15"/>
      <c r="D23" s="15"/>
      <c r="E23" s="74"/>
      <c r="F23" s="86"/>
    </row>
    <row r="24" spans="1:7" x14ac:dyDescent="0.25">
      <c r="A24" s="15"/>
      <c r="B24" s="39" t="s">
        <v>78</v>
      </c>
      <c r="C24" s="15"/>
      <c r="D24" s="15"/>
      <c r="E24" s="74"/>
      <c r="F24" s="86"/>
    </row>
    <row r="25" spans="1:7" x14ac:dyDescent="0.25">
      <c r="A25" s="15"/>
      <c r="B25" s="33" t="s">
        <v>704</v>
      </c>
      <c r="C25" s="15"/>
      <c r="D25" s="15"/>
      <c r="E25" s="74"/>
      <c r="F25" s="86"/>
    </row>
    <row r="26" spans="1:7" x14ac:dyDescent="0.25">
      <c r="A26" s="15"/>
      <c r="B26" s="33" t="s">
        <v>85</v>
      </c>
      <c r="C26" s="15"/>
      <c r="D26" s="15"/>
      <c r="E26" s="74"/>
      <c r="F26" s="86"/>
    </row>
    <row r="27" spans="1:7" x14ac:dyDescent="0.25">
      <c r="A27" s="15"/>
      <c r="B27" s="84"/>
      <c r="C27" s="76" t="s">
        <v>32</v>
      </c>
      <c r="D27" s="180">
        <v>1600</v>
      </c>
      <c r="E27" s="20">
        <v>0</v>
      </c>
      <c r="F27" s="20">
        <f>E27*D27</f>
        <v>0</v>
      </c>
      <c r="G27" s="381"/>
    </row>
    <row r="28" spans="1:7" x14ac:dyDescent="0.25">
      <c r="A28" s="50"/>
      <c r="B28" s="39" t="s">
        <v>705</v>
      </c>
      <c r="C28" s="52" t="s">
        <v>32</v>
      </c>
      <c r="D28" s="364">
        <f>SUM(D27)</f>
        <v>1600</v>
      </c>
      <c r="E28" s="28">
        <v>0</v>
      </c>
      <c r="F28" s="20">
        <f>E28*D28</f>
        <v>0</v>
      </c>
    </row>
    <row r="30" spans="1:7" ht="25.5" x14ac:dyDescent="0.25">
      <c r="A30" s="15" t="s">
        <v>671</v>
      </c>
      <c r="B30" s="85" t="s">
        <v>579</v>
      </c>
      <c r="C30" s="15"/>
      <c r="D30" s="15"/>
      <c r="E30" s="74"/>
      <c r="F30" s="86"/>
    </row>
    <row r="31" spans="1:7" x14ac:dyDescent="0.25">
      <c r="A31" s="15"/>
      <c r="B31" s="87"/>
      <c r="C31" s="15"/>
      <c r="D31" s="15"/>
      <c r="E31" s="74"/>
      <c r="F31" s="86"/>
    </row>
    <row r="32" spans="1:7" ht="27" customHeight="1" x14ac:dyDescent="0.25">
      <c r="A32" s="15"/>
      <c r="B32" s="29" t="s">
        <v>580</v>
      </c>
      <c r="C32" s="15"/>
      <c r="D32" s="15"/>
      <c r="E32" s="74"/>
      <c r="F32" s="86"/>
    </row>
    <row r="33" spans="1:7" ht="89.25" customHeight="1" x14ac:dyDescent="0.25">
      <c r="A33" s="15"/>
      <c r="B33" s="39" t="s">
        <v>582</v>
      </c>
      <c r="C33" s="15"/>
      <c r="D33" s="15"/>
      <c r="E33" s="74"/>
      <c r="F33" s="86"/>
    </row>
    <row r="34" spans="1:7" x14ac:dyDescent="0.25">
      <c r="A34" s="15"/>
      <c r="B34" s="84"/>
      <c r="C34" s="15"/>
      <c r="D34" s="15"/>
      <c r="E34" s="74"/>
      <c r="F34" s="86"/>
    </row>
    <row r="35" spans="1:7" x14ac:dyDescent="0.25">
      <c r="A35" s="15"/>
      <c r="B35" s="39" t="s">
        <v>78</v>
      </c>
      <c r="C35" s="15"/>
      <c r="D35" s="15"/>
      <c r="E35" s="74"/>
      <c r="F35" s="86"/>
    </row>
    <row r="36" spans="1:7" x14ac:dyDescent="0.25">
      <c r="A36" s="15"/>
      <c r="B36" s="33" t="s">
        <v>581</v>
      </c>
      <c r="C36" s="15"/>
      <c r="D36" s="15"/>
      <c r="E36" s="74"/>
      <c r="F36" s="86"/>
    </row>
    <row r="37" spans="1:7" x14ac:dyDescent="0.25">
      <c r="A37" s="15"/>
      <c r="B37" s="33" t="s">
        <v>85</v>
      </c>
      <c r="C37" s="15"/>
      <c r="D37" s="15"/>
      <c r="E37" s="74"/>
      <c r="F37" s="86"/>
    </row>
    <row r="38" spans="1:7" x14ac:dyDescent="0.25">
      <c r="A38" s="15"/>
      <c r="B38" s="33" t="s">
        <v>459</v>
      </c>
      <c r="C38" s="15"/>
      <c r="D38" s="15"/>
      <c r="E38" s="74"/>
      <c r="F38" s="86"/>
    </row>
    <row r="39" spans="1:7" x14ac:dyDescent="0.25">
      <c r="A39" s="15"/>
      <c r="B39" s="33" t="s">
        <v>85</v>
      </c>
      <c r="C39" s="15"/>
      <c r="D39" s="15"/>
      <c r="E39" s="74"/>
      <c r="F39" s="86"/>
    </row>
    <row r="40" spans="1:7" x14ac:dyDescent="0.25">
      <c r="A40" s="15"/>
      <c r="B40" s="84"/>
      <c r="C40" s="76" t="s">
        <v>32</v>
      </c>
      <c r="D40" s="180">
        <v>1500</v>
      </c>
      <c r="E40" s="20">
        <v>0</v>
      </c>
      <c r="F40" s="20">
        <f>E40*D40</f>
        <v>0</v>
      </c>
      <c r="G40" s="381"/>
    </row>
    <row r="41" spans="1:7" x14ac:dyDescent="0.25">
      <c r="A41" s="50"/>
      <c r="B41" s="39" t="s">
        <v>705</v>
      </c>
      <c r="C41" s="52" t="s">
        <v>32</v>
      </c>
      <c r="D41" s="364">
        <f>SUM(D40)</f>
        <v>1500</v>
      </c>
      <c r="E41" s="28">
        <v>0</v>
      </c>
      <c r="F41" s="20">
        <f>E41*D41</f>
        <v>0</v>
      </c>
    </row>
    <row r="43" spans="1:7" x14ac:dyDescent="0.25">
      <c r="A43" s="545">
        <v>42838</v>
      </c>
      <c r="B43" s="85" t="s">
        <v>1031</v>
      </c>
      <c r="C43" s="15"/>
      <c r="D43" s="15"/>
      <c r="E43" s="74"/>
      <c r="F43" s="86"/>
    </row>
    <row r="44" spans="1:7" x14ac:dyDescent="0.25">
      <c r="A44" s="15"/>
      <c r="B44" s="87"/>
      <c r="C44" s="15"/>
      <c r="D44" s="15"/>
      <c r="E44" s="74"/>
      <c r="F44" s="86"/>
    </row>
    <row r="45" spans="1:7" ht="27" customHeight="1" x14ac:dyDescent="0.25">
      <c r="A45" s="15"/>
      <c r="B45" s="29" t="s">
        <v>1020</v>
      </c>
      <c r="C45" s="15"/>
      <c r="D45" s="15"/>
      <c r="E45" s="74"/>
      <c r="F45" s="86"/>
    </row>
    <row r="46" spans="1:7" ht="89.25" customHeight="1" x14ac:dyDescent="0.25">
      <c r="A46" s="15"/>
      <c r="B46" s="39" t="s">
        <v>1021</v>
      </c>
      <c r="C46" s="15"/>
      <c r="D46" s="15"/>
      <c r="E46" s="74"/>
      <c r="F46" s="86"/>
    </row>
    <row r="47" spans="1:7" x14ac:dyDescent="0.25">
      <c r="A47" s="15"/>
      <c r="B47" s="84"/>
      <c r="C47" s="15"/>
      <c r="D47" s="15"/>
      <c r="E47" s="74"/>
      <c r="F47" s="86"/>
    </row>
    <row r="48" spans="1:7" x14ac:dyDescent="0.25">
      <c r="A48" s="15"/>
      <c r="B48" s="39" t="s">
        <v>1022</v>
      </c>
      <c r="C48" s="15"/>
      <c r="D48" s="15"/>
      <c r="E48" s="74"/>
      <c r="F48" s="86"/>
    </row>
    <row r="49" spans="1:7" x14ac:dyDescent="0.25">
      <c r="A49" s="15"/>
      <c r="B49" s="546" t="s">
        <v>1025</v>
      </c>
      <c r="C49" s="15"/>
      <c r="D49" s="15"/>
      <c r="E49" s="74"/>
      <c r="F49" s="86"/>
    </row>
    <row r="50" spans="1:7" x14ac:dyDescent="0.25">
      <c r="A50" s="15"/>
      <c r="B50" s="546" t="s">
        <v>1024</v>
      </c>
      <c r="C50" s="15"/>
      <c r="D50" s="15"/>
      <c r="E50" s="74"/>
      <c r="F50" s="86"/>
    </row>
    <row r="51" spans="1:7" x14ac:dyDescent="0.25">
      <c r="A51" s="15"/>
      <c r="B51" s="546" t="s">
        <v>1023</v>
      </c>
      <c r="C51" s="15"/>
      <c r="D51" s="15"/>
      <c r="E51" s="74"/>
      <c r="F51" s="86"/>
    </row>
    <row r="52" spans="1:7" x14ac:dyDescent="0.25">
      <c r="A52" s="15"/>
      <c r="B52" s="546" t="s">
        <v>1026</v>
      </c>
      <c r="C52" s="15"/>
      <c r="D52" s="15"/>
      <c r="E52" s="74"/>
      <c r="F52" s="86"/>
    </row>
    <row r="53" spans="1:7" x14ac:dyDescent="0.25">
      <c r="A53" s="15"/>
      <c r="B53" s="84"/>
      <c r="C53" s="76" t="s">
        <v>32</v>
      </c>
      <c r="D53" s="180">
        <v>290</v>
      </c>
      <c r="E53" s="20">
        <v>0</v>
      </c>
      <c r="F53" s="20">
        <f>E53*D53</f>
        <v>0</v>
      </c>
      <c r="G53" s="381"/>
    </row>
    <row r="54" spans="1:7" x14ac:dyDescent="0.25">
      <c r="A54" s="50"/>
      <c r="B54" s="39" t="s">
        <v>705</v>
      </c>
      <c r="C54" s="52" t="s">
        <v>32</v>
      </c>
      <c r="D54" s="364">
        <f>SUM(D53)</f>
        <v>290</v>
      </c>
      <c r="E54" s="28">
        <v>0</v>
      </c>
      <c r="F54" s="20">
        <f>E54*D54</f>
        <v>0</v>
      </c>
    </row>
    <row r="56" spans="1:7" x14ac:dyDescent="0.25">
      <c r="A56" s="9"/>
      <c r="B56" s="9" t="s">
        <v>79</v>
      </c>
      <c r="C56" s="9"/>
      <c r="D56" s="9"/>
      <c r="E56" s="9"/>
      <c r="F56" s="88">
        <f>SUM(F5:F55)</f>
        <v>0</v>
      </c>
    </row>
    <row r="58" spans="1:7" x14ac:dyDescent="0.25">
      <c r="D58" s="376"/>
    </row>
  </sheetData>
  <pageMargins left="0.70866141732283472" right="0.70866141732283472" top="0.74803149606299213" bottom="0.74803149606299213" header="0.31496062992125984" footer="0.31496062992125984"/>
  <pageSetup paperSize="9" scale="79" fitToWidth="0" fitToHeight="0" orientation="portrait" r:id="rId1"/>
  <headerFooter>
    <oddHeader xml:space="preserve">&amp;R&amp;"Arial Narrow,Regular"&amp;8HOTEL ROŽANIĆ, MOTOVUN
</oddHeader>
    <oddFooter>&amp;C&amp;"Arial,Regular"&amp;9Rijeka, kolovoz 2016.</oddFooter>
  </headerFooter>
  <rowBreaks count="1" manualBreakCount="1">
    <brk id="42"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17"/>
  <sheetViews>
    <sheetView view="pageBreakPreview" zoomScale="115" zoomScaleNormal="100" zoomScaleSheetLayoutView="115" workbookViewId="0">
      <selection activeCell="A14" sqref="A14"/>
    </sheetView>
  </sheetViews>
  <sheetFormatPr defaultRowHeight="15" x14ac:dyDescent="0.25"/>
  <cols>
    <col min="2" max="2" width="50.42578125" customWidth="1"/>
    <col min="3" max="3" width="7.42578125" customWidth="1"/>
    <col min="4" max="4" width="9.42578125" customWidth="1"/>
    <col min="5" max="5" width="14.5703125" customWidth="1"/>
    <col min="6" max="6" width="15.28515625" customWidth="1"/>
    <col min="7" max="7" width="14" bestFit="1" customWidth="1"/>
    <col min="8" max="8" width="18.140625" customWidth="1"/>
  </cols>
  <sheetData>
    <row r="1" spans="1:8" s="554" customFormat="1" ht="22.5" x14ac:dyDescent="0.2">
      <c r="A1" s="538" t="s">
        <v>25</v>
      </c>
      <c r="B1" s="538" t="s">
        <v>26</v>
      </c>
      <c r="C1" s="538" t="s">
        <v>27</v>
      </c>
      <c r="D1" s="538" t="s">
        <v>28</v>
      </c>
      <c r="E1" s="538" t="s">
        <v>29</v>
      </c>
      <c r="F1" s="538" t="s">
        <v>30</v>
      </c>
    </row>
    <row r="3" spans="1:8" ht="15.75" x14ac:dyDescent="0.25">
      <c r="A3" s="6" t="s">
        <v>114</v>
      </c>
      <c r="B3" s="6" t="s">
        <v>61</v>
      </c>
      <c r="C3" s="6"/>
      <c r="D3" s="6"/>
      <c r="E3" s="6"/>
      <c r="F3" s="6"/>
    </row>
    <row r="5" spans="1:8" x14ac:dyDescent="0.25">
      <c r="A5" s="15" t="s">
        <v>1050</v>
      </c>
      <c r="B5" s="73" t="s">
        <v>583</v>
      </c>
      <c r="C5" s="15"/>
      <c r="D5" s="15"/>
      <c r="E5" s="196"/>
      <c r="F5" s="16"/>
      <c r="G5" s="74"/>
    </row>
    <row r="6" spans="1:8" ht="54" customHeight="1" x14ac:dyDescent="0.25">
      <c r="A6" s="15"/>
      <c r="B6" s="11" t="s">
        <v>586</v>
      </c>
      <c r="C6" s="15"/>
      <c r="D6" s="15"/>
      <c r="E6" s="196"/>
      <c r="F6" s="16"/>
      <c r="G6" s="74"/>
    </row>
    <row r="7" spans="1:8" x14ac:dyDescent="0.25">
      <c r="A7" s="75"/>
      <c r="B7" s="26"/>
      <c r="C7" s="76" t="s">
        <v>31</v>
      </c>
      <c r="D7" s="197">
        <v>1</v>
      </c>
      <c r="E7" s="20">
        <v>0</v>
      </c>
      <c r="F7" s="20">
        <f>D7*E7</f>
        <v>0</v>
      </c>
      <c r="G7" s="20"/>
      <c r="H7" s="93"/>
    </row>
    <row r="8" spans="1:8" x14ac:dyDescent="0.25">
      <c r="A8" s="75"/>
      <c r="B8" s="26"/>
      <c r="C8" s="76"/>
      <c r="D8" s="197"/>
      <c r="E8" s="20"/>
      <c r="F8" s="20"/>
      <c r="G8" s="20"/>
      <c r="H8" s="93"/>
    </row>
    <row r="9" spans="1:8" x14ac:dyDescent="0.25">
      <c r="A9" s="15" t="s">
        <v>1051</v>
      </c>
      <c r="B9" s="73" t="s">
        <v>584</v>
      </c>
      <c r="C9" s="15"/>
      <c r="D9" s="15"/>
      <c r="E9" s="196"/>
      <c r="F9" s="16"/>
    </row>
    <row r="10" spans="1:8" ht="51" x14ac:dyDescent="0.25">
      <c r="A10" s="15"/>
      <c r="B10" s="11" t="s">
        <v>588</v>
      </c>
      <c r="C10" s="15"/>
      <c r="D10" s="15"/>
      <c r="E10" s="196"/>
      <c r="F10" s="16"/>
    </row>
    <row r="11" spans="1:8" x14ac:dyDescent="0.25">
      <c r="A11" s="75"/>
      <c r="B11" s="26"/>
      <c r="C11" s="76" t="s">
        <v>31</v>
      </c>
      <c r="D11" s="197">
        <v>1</v>
      </c>
      <c r="E11" s="20">
        <v>0</v>
      </c>
      <c r="F11" s="20">
        <f>D11*E11</f>
        <v>0</v>
      </c>
      <c r="G11" s="20"/>
    </row>
    <row r="12" spans="1:8" x14ac:dyDescent="0.25">
      <c r="A12" s="75"/>
      <c r="B12" s="26"/>
      <c r="C12" s="76"/>
      <c r="D12" s="197"/>
      <c r="E12" s="20"/>
      <c r="F12" s="20"/>
    </row>
    <row r="13" spans="1:8" x14ac:dyDescent="0.25">
      <c r="A13" s="15" t="s">
        <v>1052</v>
      </c>
      <c r="B13" s="73" t="s">
        <v>585</v>
      </c>
      <c r="C13" s="15"/>
      <c r="D13" s="15"/>
      <c r="E13" s="196"/>
      <c r="F13" s="16"/>
    </row>
    <row r="14" spans="1:8" ht="63.75" x14ac:dyDescent="0.25">
      <c r="A14" s="15"/>
      <c r="B14" s="11" t="s">
        <v>587</v>
      </c>
      <c r="C14" s="15"/>
      <c r="D14" s="15"/>
      <c r="E14" s="196"/>
      <c r="F14" s="16"/>
    </row>
    <row r="15" spans="1:8" x14ac:dyDescent="0.25">
      <c r="A15" s="75"/>
      <c r="B15" s="26"/>
      <c r="C15" s="76" t="s">
        <v>31</v>
      </c>
      <c r="D15" s="197">
        <v>1</v>
      </c>
      <c r="E15" s="20">
        <v>0</v>
      </c>
      <c r="F15" s="20">
        <f>D15*E15</f>
        <v>0</v>
      </c>
      <c r="G15" s="20"/>
    </row>
    <row r="17" spans="1:6" x14ac:dyDescent="0.25">
      <c r="A17" s="9"/>
      <c r="B17" s="9" t="s">
        <v>463</v>
      </c>
      <c r="C17" s="9"/>
      <c r="D17" s="9"/>
      <c r="E17" s="9"/>
      <c r="F17" s="88">
        <f>SUM(F5:F16)</f>
        <v>0</v>
      </c>
    </row>
  </sheetData>
  <pageMargins left="0.70866141732283472" right="0.70866141732283472" top="0.74803149606299213" bottom="0.74803149606299213" header="0.31496062992125984" footer="0.31496062992125984"/>
  <pageSetup paperSize="9" scale="79" fitToWidth="0" fitToHeight="0" orientation="portrait" r:id="rId1"/>
  <headerFooter>
    <oddHeader xml:space="preserve">&amp;R&amp;"Arial Narrow,Regular"&amp;8HOTEL ROŽANIĆ, MOTOVUN
</oddHeader>
    <oddFooter>&amp;C&amp;"Arial,Regular"&amp;9Rijeka, kolovoz 2016.</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H26"/>
  <sheetViews>
    <sheetView view="pageBreakPreview" topLeftCell="A7" zoomScale="115" zoomScaleNormal="100" zoomScaleSheetLayoutView="115" zoomScalePageLayoutView="85" workbookViewId="0">
      <selection activeCell="C13" sqref="C13"/>
    </sheetView>
  </sheetViews>
  <sheetFormatPr defaultRowHeight="15" x14ac:dyDescent="0.25"/>
  <cols>
    <col min="1" max="1" width="4.42578125" style="585" bestFit="1" customWidth="1"/>
    <col min="2" max="2" width="2" style="395" bestFit="1" customWidth="1"/>
    <col min="3" max="3" width="57.28515625" customWidth="1"/>
    <col min="4" max="4" width="7.42578125" customWidth="1"/>
    <col min="5" max="5" width="11.5703125" customWidth="1"/>
    <col min="6" max="6" width="10.85546875" style="381" customWidth="1"/>
    <col min="7" max="7" width="14.5703125" bestFit="1" customWidth="1"/>
    <col min="8" max="8" width="12.140625" customWidth="1"/>
  </cols>
  <sheetData>
    <row r="1" spans="1:8" s="554" customFormat="1" ht="22.5" x14ac:dyDescent="0.2">
      <c r="A1" s="739" t="s">
        <v>25</v>
      </c>
      <c r="B1" s="740"/>
      <c r="C1" s="538" t="s">
        <v>26</v>
      </c>
      <c r="D1" s="538" t="s">
        <v>27</v>
      </c>
      <c r="E1" s="538" t="s">
        <v>28</v>
      </c>
      <c r="F1" s="562" t="s">
        <v>29</v>
      </c>
      <c r="G1" s="538" t="s">
        <v>30</v>
      </c>
    </row>
    <row r="3" spans="1:8" ht="15.75" x14ac:dyDescent="0.25">
      <c r="A3" s="583" t="s">
        <v>62</v>
      </c>
      <c r="B3" s="483"/>
      <c r="C3" s="6" t="s">
        <v>716</v>
      </c>
      <c r="D3" s="6"/>
      <c r="E3" s="6"/>
      <c r="F3" s="398"/>
      <c r="G3" s="6"/>
    </row>
    <row r="5" spans="1:8" x14ac:dyDescent="0.25">
      <c r="A5" s="503"/>
      <c r="B5" s="581"/>
      <c r="C5" s="69" t="s">
        <v>63</v>
      </c>
      <c r="D5" s="31"/>
      <c r="E5" s="77"/>
      <c r="F5" s="574"/>
      <c r="G5" s="51"/>
      <c r="H5" s="78"/>
    </row>
    <row r="6" spans="1:8" x14ac:dyDescent="0.25">
      <c r="A6" s="503"/>
      <c r="B6" s="581"/>
      <c r="C6" s="182"/>
      <c r="D6" s="31"/>
      <c r="E6" s="77"/>
      <c r="F6" s="574"/>
      <c r="G6" s="51"/>
      <c r="H6" s="78"/>
    </row>
    <row r="7" spans="1:8" ht="67.5" customHeight="1" x14ac:dyDescent="0.25">
      <c r="A7" s="502" t="str">
        <f>A3</f>
        <v>15.</v>
      </c>
      <c r="B7" s="39">
        <v>1</v>
      </c>
      <c r="C7" s="57" t="s">
        <v>1027</v>
      </c>
      <c r="D7" s="79"/>
      <c r="E7" s="80"/>
      <c r="F7" s="575"/>
      <c r="G7" s="81"/>
      <c r="H7" s="78"/>
    </row>
    <row r="8" spans="1:8" ht="14.25" customHeight="1" x14ac:dyDescent="0.25">
      <c r="A8" s="503"/>
      <c r="B8" s="581"/>
      <c r="C8" s="33" t="s">
        <v>589</v>
      </c>
      <c r="D8" s="31" t="s">
        <v>32</v>
      </c>
      <c r="E8" s="83">
        <v>1600</v>
      </c>
      <c r="F8" s="20">
        <v>0</v>
      </c>
      <c r="G8" s="20">
        <f>F8*E8</f>
        <v>0</v>
      </c>
      <c r="H8" s="381"/>
    </row>
    <row r="9" spans="1:8" ht="14.25" customHeight="1" x14ac:dyDescent="0.25">
      <c r="A9" s="503"/>
      <c r="B9" s="581"/>
      <c r="C9" s="39" t="s">
        <v>700</v>
      </c>
      <c r="D9" s="52" t="s">
        <v>32</v>
      </c>
      <c r="E9" s="364">
        <f>SUM(E8)</f>
        <v>1600</v>
      </c>
      <c r="F9" s="20">
        <v>0</v>
      </c>
      <c r="G9" s="20">
        <f>F9*E9</f>
        <v>0</v>
      </c>
    </row>
    <row r="10" spans="1:8" x14ac:dyDescent="0.25">
      <c r="A10" s="503"/>
      <c r="B10" s="581"/>
      <c r="C10" s="33"/>
      <c r="D10" s="31"/>
      <c r="E10" s="83"/>
      <c r="F10" s="576"/>
      <c r="G10" s="78"/>
    </row>
    <row r="11" spans="1:8" ht="85.5" customHeight="1" x14ac:dyDescent="0.25">
      <c r="A11" s="433" t="str">
        <f>A7</f>
        <v>15.</v>
      </c>
      <c r="B11" s="39">
        <f>B7+1</f>
        <v>2</v>
      </c>
      <c r="C11" s="57" t="s">
        <v>1028</v>
      </c>
      <c r="D11" s="31"/>
      <c r="E11" s="83"/>
      <c r="F11" s="576"/>
      <c r="G11" s="78"/>
    </row>
    <row r="12" spans="1:8" x14ac:dyDescent="0.25">
      <c r="A12" s="503"/>
      <c r="B12" s="581"/>
      <c r="C12" s="33" t="s">
        <v>589</v>
      </c>
      <c r="D12" s="31" t="s">
        <v>32</v>
      </c>
      <c r="E12" s="83">
        <v>500</v>
      </c>
      <c r="F12" s="20">
        <v>0</v>
      </c>
      <c r="G12" s="20">
        <f>F12*E12</f>
        <v>0</v>
      </c>
      <c r="H12" s="381"/>
    </row>
    <row r="13" spans="1:8" x14ac:dyDescent="0.25">
      <c r="A13" s="503"/>
      <c r="B13" s="581"/>
      <c r="C13" s="39" t="s">
        <v>700</v>
      </c>
      <c r="D13" s="52" t="s">
        <v>32</v>
      </c>
      <c r="E13" s="364">
        <f>SUM(E12)</f>
        <v>500</v>
      </c>
      <c r="F13" s="20">
        <v>0</v>
      </c>
      <c r="G13" s="20">
        <f>F13*E13</f>
        <v>0</v>
      </c>
    </row>
    <row r="14" spans="1:8" x14ac:dyDescent="0.25">
      <c r="A14" s="503"/>
      <c r="B14" s="581"/>
      <c r="C14" s="33"/>
      <c r="D14" s="31"/>
      <c r="E14" s="83"/>
      <c r="F14" s="576"/>
      <c r="G14" s="78"/>
    </row>
    <row r="15" spans="1:8" x14ac:dyDescent="0.25">
      <c r="A15" s="503"/>
      <c r="B15" s="581"/>
      <c r="C15" s="69" t="s">
        <v>64</v>
      </c>
      <c r="D15" s="31"/>
      <c r="E15" s="83"/>
      <c r="F15" s="576"/>
      <c r="G15" s="78"/>
    </row>
    <row r="16" spans="1:8" x14ac:dyDescent="0.25">
      <c r="A16" s="503"/>
      <c r="B16" s="581"/>
      <c r="C16" s="33"/>
      <c r="D16" s="31"/>
      <c r="E16" s="83"/>
      <c r="F16" s="576"/>
      <c r="G16" s="78"/>
    </row>
    <row r="17" spans="1:8" ht="66.75" customHeight="1" x14ac:dyDescent="0.25">
      <c r="A17" s="502" t="str">
        <f>A3</f>
        <v>15.</v>
      </c>
      <c r="B17" s="39">
        <f>B11+1</f>
        <v>3</v>
      </c>
      <c r="C17" s="57" t="s">
        <v>1029</v>
      </c>
      <c r="D17" s="79"/>
      <c r="E17" s="80"/>
      <c r="F17" s="575"/>
      <c r="G17" s="82"/>
    </row>
    <row r="18" spans="1:8" x14ac:dyDescent="0.25">
      <c r="A18" s="503"/>
      <c r="B18" s="581"/>
      <c r="C18" s="33" t="s">
        <v>80</v>
      </c>
      <c r="D18" s="31" t="s">
        <v>32</v>
      </c>
      <c r="E18" s="83">
        <v>1200</v>
      </c>
      <c r="F18" s="20">
        <v>0</v>
      </c>
      <c r="G18" s="20">
        <f>F18*E18</f>
        <v>0</v>
      </c>
      <c r="H18" s="381"/>
    </row>
    <row r="19" spans="1:8" x14ac:dyDescent="0.25">
      <c r="A19" s="503"/>
      <c r="B19" s="581"/>
      <c r="C19" s="39" t="s">
        <v>700</v>
      </c>
      <c r="D19" s="52" t="s">
        <v>32</v>
      </c>
      <c r="E19" s="364">
        <f>SUM(E18)</f>
        <v>1200</v>
      </c>
      <c r="F19" s="20">
        <v>0</v>
      </c>
      <c r="G19" s="20">
        <f>F19*E19</f>
        <v>0</v>
      </c>
    </row>
    <row r="20" spans="1:8" x14ac:dyDescent="0.25">
      <c r="A20" s="503"/>
      <c r="B20" s="581"/>
      <c r="C20" s="33"/>
      <c r="D20" s="31"/>
      <c r="E20" s="83"/>
      <c r="F20" s="576"/>
      <c r="G20" s="78"/>
    </row>
    <row r="21" spans="1:8" ht="76.5" x14ac:dyDescent="0.25">
      <c r="A21" s="502" t="str">
        <f>A3</f>
        <v>15.</v>
      </c>
      <c r="B21" s="39">
        <f>B17+1</f>
        <v>4</v>
      </c>
      <c r="C21" s="57" t="s">
        <v>1030</v>
      </c>
      <c r="D21" s="31"/>
      <c r="E21" s="83"/>
      <c r="F21" s="576"/>
      <c r="G21" s="78"/>
    </row>
    <row r="22" spans="1:8" x14ac:dyDescent="0.25">
      <c r="A22" s="503"/>
      <c r="B22" s="581"/>
      <c r="C22" s="33" t="s">
        <v>589</v>
      </c>
      <c r="D22" s="31" t="s">
        <v>32</v>
      </c>
      <c r="E22" s="83">
        <v>600</v>
      </c>
      <c r="F22" s="20">
        <v>0</v>
      </c>
      <c r="G22" s="20">
        <f>F22*E22</f>
        <v>0</v>
      </c>
      <c r="H22" s="381"/>
    </row>
    <row r="23" spans="1:8" x14ac:dyDescent="0.25">
      <c r="A23" s="503"/>
      <c r="B23" s="581"/>
      <c r="C23" s="39" t="s">
        <v>700</v>
      </c>
      <c r="D23" s="52" t="s">
        <v>32</v>
      </c>
      <c r="E23" s="364">
        <f>SUM(E22)</f>
        <v>600</v>
      </c>
      <c r="F23" s="20">
        <v>0</v>
      </c>
      <c r="G23" s="20">
        <f>F23*E23</f>
        <v>0</v>
      </c>
    </row>
    <row r="24" spans="1:8" x14ac:dyDescent="0.25">
      <c r="A24" s="503"/>
      <c r="B24" s="581"/>
      <c r="C24" s="33"/>
      <c r="D24" s="31"/>
      <c r="E24" s="77"/>
      <c r="F24" s="574"/>
      <c r="G24" s="51"/>
    </row>
    <row r="26" spans="1:8" x14ac:dyDescent="0.25">
      <c r="A26" s="584"/>
      <c r="B26" s="582"/>
      <c r="C26" s="9" t="s">
        <v>81</v>
      </c>
      <c r="D26" s="9"/>
      <c r="E26" s="9"/>
      <c r="F26" s="88"/>
      <c r="G26" s="108">
        <f>SUM(G4:G25)</f>
        <v>0</v>
      </c>
    </row>
  </sheetData>
  <mergeCells count="1">
    <mergeCell ref="A1:B1"/>
  </mergeCells>
  <pageMargins left="0.70866141732283472" right="0.70866141732283472" top="0.74803149606299213" bottom="0.74803149606299213" header="0.31496062992125984" footer="0.31496062992125984"/>
  <pageSetup paperSize="9" scale="79" fitToWidth="0" fitToHeight="0" orientation="portrait" r:id="rId1"/>
  <headerFooter>
    <oddHeader xml:space="preserve">&amp;R&amp;"Arial Narrow,Regular"&amp;8HOTEL ROŽANIĆ, MOTOVUN
</oddHeader>
    <oddFooter>&amp;C&amp;"Arial,Regular"&amp;9Rijeka, kolovoz 2016.</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I126"/>
  <sheetViews>
    <sheetView view="pageBreakPreview" topLeftCell="A10" zoomScale="115" zoomScaleNormal="100" zoomScaleSheetLayoutView="115" zoomScalePageLayoutView="85" workbookViewId="0">
      <selection activeCell="C10" sqref="C10"/>
    </sheetView>
  </sheetViews>
  <sheetFormatPr defaultColWidth="9" defaultRowHeight="12.75" x14ac:dyDescent="0.2"/>
  <cols>
    <col min="1" max="1" width="5.28515625" style="594" bestFit="1" customWidth="1"/>
    <col min="2" max="2" width="3" style="604" bestFit="1" customWidth="1"/>
    <col min="3" max="3" width="45.5703125" style="146" customWidth="1"/>
    <col min="4" max="4" width="7.42578125" style="119" customWidth="1"/>
    <col min="5" max="5" width="9" style="119" customWidth="1"/>
    <col min="6" max="6" width="2.7109375" style="109" customWidth="1"/>
    <col min="7" max="7" width="13.5703125" style="109" customWidth="1"/>
    <col min="8" max="8" width="18" style="109" customWidth="1"/>
    <col min="9" max="9" width="15" style="109" customWidth="1"/>
    <col min="10" max="10" width="13.7109375" style="109" customWidth="1"/>
    <col min="11" max="16384" width="9" style="109"/>
  </cols>
  <sheetData>
    <row r="1" spans="1:9" s="556" customFormat="1" ht="25.5" x14ac:dyDescent="0.25">
      <c r="A1" s="741" t="s">
        <v>25</v>
      </c>
      <c r="B1" s="742"/>
      <c r="C1" s="564" t="s">
        <v>26</v>
      </c>
      <c r="D1" s="555" t="s">
        <v>27</v>
      </c>
      <c r="E1" s="555" t="s">
        <v>28</v>
      </c>
      <c r="F1" s="555"/>
      <c r="G1" s="555" t="s">
        <v>29</v>
      </c>
      <c r="H1" s="555" t="s">
        <v>30</v>
      </c>
    </row>
    <row r="3" spans="1:9" ht="16.5" x14ac:dyDescent="0.2">
      <c r="A3" s="586" t="s">
        <v>114</v>
      </c>
      <c r="B3" s="596"/>
      <c r="C3" s="605" t="s">
        <v>87</v>
      </c>
      <c r="D3" s="110"/>
      <c r="E3" s="110"/>
      <c r="F3" s="198"/>
      <c r="G3" s="111"/>
      <c r="H3" s="110"/>
    </row>
    <row r="4" spans="1:9" ht="16.5" x14ac:dyDescent="0.2">
      <c r="A4" s="587"/>
      <c r="B4" s="597"/>
      <c r="C4" s="606"/>
      <c r="D4" s="349"/>
      <c r="E4" s="349"/>
      <c r="F4" s="350"/>
      <c r="G4" s="351"/>
      <c r="H4" s="349"/>
    </row>
    <row r="5" spans="1:9" ht="38.25" x14ac:dyDescent="0.2">
      <c r="A5" s="588"/>
      <c r="B5" s="598"/>
      <c r="C5" s="607" t="s">
        <v>672</v>
      </c>
      <c r="D5" s="112"/>
      <c r="E5" s="369"/>
      <c r="F5" s="113"/>
      <c r="G5" s="113"/>
    </row>
    <row r="6" spans="1:9" x14ac:dyDescent="0.2">
      <c r="A6" s="588"/>
      <c r="B6" s="598"/>
      <c r="C6" s="607"/>
      <c r="D6" s="112"/>
      <c r="E6" s="369"/>
      <c r="F6" s="113"/>
      <c r="G6" s="113"/>
    </row>
    <row r="7" spans="1:9" x14ac:dyDescent="0.2">
      <c r="A7" s="588"/>
      <c r="B7" s="598"/>
      <c r="C7" s="609"/>
      <c r="D7" s="112"/>
      <c r="E7" s="369"/>
      <c r="F7" s="113"/>
      <c r="G7" s="113"/>
      <c r="I7" s="113"/>
    </row>
    <row r="8" spans="1:9" x14ac:dyDescent="0.2">
      <c r="A8" s="590"/>
      <c r="B8" s="599"/>
      <c r="C8" s="549" t="s">
        <v>590</v>
      </c>
      <c r="D8" s="112"/>
      <c r="E8" s="369"/>
      <c r="F8" s="113"/>
      <c r="G8" s="113"/>
    </row>
    <row r="9" spans="1:9" x14ac:dyDescent="0.2">
      <c r="A9" s="588"/>
      <c r="B9" s="598"/>
      <c r="C9" s="607"/>
      <c r="D9" s="112"/>
      <c r="E9" s="369"/>
      <c r="F9" s="113"/>
      <c r="G9" s="113"/>
    </row>
    <row r="10" spans="1:9" ht="191.25" x14ac:dyDescent="0.2">
      <c r="A10" s="589" t="str">
        <f>A3</f>
        <v>16.</v>
      </c>
      <c r="B10" s="601">
        <v>36</v>
      </c>
      <c r="C10" s="595" t="s">
        <v>1055</v>
      </c>
      <c r="D10" s="112"/>
      <c r="E10" s="369"/>
      <c r="F10" s="199"/>
      <c r="G10" s="114"/>
    </row>
    <row r="11" spans="1:9" x14ac:dyDescent="0.2">
      <c r="A11" s="590"/>
      <c r="B11" s="599"/>
      <c r="C11" s="608"/>
      <c r="D11" s="279" t="s">
        <v>40</v>
      </c>
      <c r="E11" s="370">
        <v>2</v>
      </c>
      <c r="F11" s="366"/>
      <c r="G11" s="25"/>
      <c r="H11" s="20">
        <f>G11*E11</f>
        <v>0</v>
      </c>
      <c r="I11" s="113"/>
    </row>
    <row r="12" spans="1:9" x14ac:dyDescent="0.2">
      <c r="A12" s="591"/>
      <c r="B12" s="600"/>
      <c r="C12" s="361" t="s">
        <v>700</v>
      </c>
      <c r="D12" s="115" t="s">
        <v>40</v>
      </c>
      <c r="E12" s="371">
        <v>2</v>
      </c>
      <c r="F12" s="200"/>
      <c r="G12" s="25"/>
      <c r="H12" s="20"/>
    </row>
    <row r="13" spans="1:9" x14ac:dyDescent="0.2">
      <c r="A13" s="590"/>
      <c r="B13" s="599"/>
      <c r="C13" s="609"/>
      <c r="D13" s="112"/>
      <c r="E13" s="369"/>
      <c r="F13" s="113"/>
      <c r="G13" s="113"/>
    </row>
    <row r="14" spans="1:9" ht="127.5" x14ac:dyDescent="0.2">
      <c r="A14" s="592" t="str">
        <f>A3</f>
        <v>16.</v>
      </c>
      <c r="B14" s="601">
        <f>B10+1</f>
        <v>37</v>
      </c>
      <c r="C14" s="595" t="s">
        <v>1054</v>
      </c>
      <c r="D14" s="116"/>
      <c r="E14" s="373"/>
      <c r="F14" s="113"/>
      <c r="G14" s="113"/>
    </row>
    <row r="15" spans="1:9" x14ac:dyDescent="0.2">
      <c r="A15" s="593"/>
      <c r="B15" s="602"/>
      <c r="C15" s="608"/>
      <c r="D15" s="279" t="s">
        <v>40</v>
      </c>
      <c r="E15" s="372">
        <v>2</v>
      </c>
      <c r="F15" s="280"/>
      <c r="G15" s="25"/>
      <c r="H15" s="20">
        <f>G15*E15</f>
        <v>0</v>
      </c>
      <c r="I15" s="113"/>
    </row>
    <row r="16" spans="1:9" x14ac:dyDescent="0.2">
      <c r="A16" s="591"/>
      <c r="B16" s="600"/>
      <c r="C16" s="361" t="s">
        <v>700</v>
      </c>
      <c r="D16" s="115" t="s">
        <v>40</v>
      </c>
      <c r="E16" s="371">
        <v>2</v>
      </c>
      <c r="F16" s="200"/>
      <c r="G16" s="25"/>
      <c r="H16" s="20"/>
    </row>
    <row r="17" spans="1:9" ht="16.5" customHeight="1" x14ac:dyDescent="0.2">
      <c r="A17" s="588"/>
      <c r="B17" s="598"/>
      <c r="C17" s="609"/>
      <c r="D17" s="112"/>
      <c r="E17" s="369"/>
      <c r="F17" s="113"/>
      <c r="G17" s="113"/>
    </row>
    <row r="18" spans="1:9" ht="126" customHeight="1" x14ac:dyDescent="0.2">
      <c r="A18" s="592" t="str">
        <f>A3</f>
        <v>16.</v>
      </c>
      <c r="B18" s="601">
        <f>B14+1</f>
        <v>38</v>
      </c>
      <c r="C18" s="11" t="s">
        <v>1053</v>
      </c>
      <c r="D18" s="281"/>
      <c r="E18" s="374"/>
      <c r="F18" s="282"/>
      <c r="G18" s="282"/>
      <c r="H18" s="283"/>
    </row>
    <row r="19" spans="1:9" x14ac:dyDescent="0.2">
      <c r="A19" s="593"/>
      <c r="B19" s="602"/>
      <c r="C19" s="182"/>
      <c r="D19" s="367" t="s">
        <v>40</v>
      </c>
      <c r="E19" s="375">
        <v>2</v>
      </c>
      <c r="F19" s="368"/>
      <c r="G19" s="284"/>
      <c r="H19" s="20">
        <f>G19*E19</f>
        <v>0</v>
      </c>
      <c r="I19" s="113"/>
    </row>
    <row r="20" spans="1:9" x14ac:dyDescent="0.2">
      <c r="A20" s="591"/>
      <c r="B20" s="600"/>
      <c r="C20" s="361" t="s">
        <v>700</v>
      </c>
      <c r="D20" s="115" t="s">
        <v>40</v>
      </c>
      <c r="E20" s="371">
        <v>2</v>
      </c>
      <c r="F20" s="200"/>
      <c r="G20" s="284"/>
      <c r="H20" s="284"/>
    </row>
    <row r="21" spans="1:9" x14ac:dyDescent="0.2">
      <c r="A21" s="593"/>
      <c r="B21" s="602"/>
      <c r="C21" s="609"/>
      <c r="D21" s="112"/>
      <c r="E21" s="369"/>
      <c r="F21" s="113"/>
      <c r="G21" s="113"/>
    </row>
    <row r="22" spans="1:9" ht="16.5" x14ac:dyDescent="0.3">
      <c r="A22" s="333"/>
      <c r="B22" s="603"/>
      <c r="C22" s="610" t="s">
        <v>88</v>
      </c>
      <c r="D22" s="201"/>
      <c r="E22" s="201"/>
      <c r="F22" s="202"/>
      <c r="G22" s="202"/>
      <c r="H22" s="203">
        <f>SUM(H7:H21)</f>
        <v>0</v>
      </c>
    </row>
    <row r="23" spans="1:9" x14ac:dyDescent="0.2">
      <c r="C23" s="120"/>
      <c r="D23" s="185"/>
      <c r="E23" s="185"/>
      <c r="F23" s="120"/>
      <c r="G23" s="120"/>
    </row>
    <row r="24" spans="1:9" x14ac:dyDescent="0.2">
      <c r="D24" s="118"/>
      <c r="E24" s="118"/>
      <c r="F24" s="117"/>
      <c r="G24" s="117"/>
    </row>
    <row r="25" spans="1:9" x14ac:dyDescent="0.2">
      <c r="D25" s="118"/>
      <c r="E25" s="118"/>
      <c r="F25" s="117"/>
      <c r="G25" s="117"/>
    </row>
    <row r="26" spans="1:9" x14ac:dyDescent="0.2">
      <c r="D26" s="118"/>
      <c r="E26" s="118"/>
      <c r="F26" s="117"/>
      <c r="G26" s="117"/>
    </row>
    <row r="27" spans="1:9" x14ac:dyDescent="0.2">
      <c r="D27" s="118"/>
      <c r="E27" s="118"/>
      <c r="F27" s="117"/>
      <c r="G27" s="117"/>
    </row>
    <row r="28" spans="1:9" x14ac:dyDescent="0.2">
      <c r="D28" s="118"/>
      <c r="E28" s="118"/>
      <c r="F28" s="117"/>
      <c r="G28" s="117"/>
    </row>
    <row r="29" spans="1:9" x14ac:dyDescent="0.2">
      <c r="D29" s="118"/>
      <c r="E29" s="118"/>
      <c r="F29" s="117"/>
      <c r="G29" s="117"/>
    </row>
    <row r="30" spans="1:9" x14ac:dyDescent="0.2">
      <c r="D30" s="118"/>
      <c r="E30" s="118"/>
      <c r="F30" s="117"/>
      <c r="G30" s="117"/>
    </row>
    <row r="31" spans="1:9" x14ac:dyDescent="0.2">
      <c r="D31" s="118"/>
      <c r="E31" s="118"/>
      <c r="F31" s="117"/>
      <c r="G31" s="117"/>
    </row>
    <row r="32" spans="1:9" x14ac:dyDescent="0.2">
      <c r="D32" s="118"/>
      <c r="E32" s="118"/>
      <c r="F32" s="117"/>
      <c r="G32" s="117"/>
    </row>
    <row r="33" spans="4:7" x14ac:dyDescent="0.2">
      <c r="D33" s="118"/>
      <c r="E33" s="118"/>
      <c r="F33" s="117"/>
      <c r="G33" s="117"/>
    </row>
    <row r="34" spans="4:7" x14ac:dyDescent="0.2">
      <c r="D34" s="118"/>
      <c r="E34" s="118"/>
      <c r="F34" s="117"/>
      <c r="G34" s="117"/>
    </row>
    <row r="35" spans="4:7" x14ac:dyDescent="0.2">
      <c r="D35" s="118"/>
      <c r="E35" s="118"/>
      <c r="F35" s="117"/>
      <c r="G35" s="117"/>
    </row>
    <row r="36" spans="4:7" x14ac:dyDescent="0.2">
      <c r="D36" s="118"/>
      <c r="E36" s="118"/>
      <c r="F36" s="117"/>
      <c r="G36" s="117"/>
    </row>
    <row r="37" spans="4:7" x14ac:dyDescent="0.2">
      <c r="D37" s="118"/>
      <c r="E37" s="118"/>
      <c r="F37" s="117"/>
      <c r="G37" s="117"/>
    </row>
    <row r="38" spans="4:7" x14ac:dyDescent="0.2">
      <c r="D38" s="118"/>
      <c r="E38" s="118"/>
      <c r="F38" s="117"/>
      <c r="G38" s="117"/>
    </row>
    <row r="39" spans="4:7" x14ac:dyDescent="0.2">
      <c r="D39" s="118"/>
      <c r="E39" s="118"/>
      <c r="F39" s="117"/>
      <c r="G39" s="117"/>
    </row>
    <row r="40" spans="4:7" x14ac:dyDescent="0.2">
      <c r="D40" s="118"/>
      <c r="E40" s="118"/>
      <c r="F40" s="117"/>
      <c r="G40" s="117"/>
    </row>
    <row r="41" spans="4:7" x14ac:dyDescent="0.2">
      <c r="D41" s="118"/>
      <c r="E41" s="118"/>
      <c r="F41" s="117"/>
      <c r="G41" s="117"/>
    </row>
    <row r="42" spans="4:7" x14ac:dyDescent="0.2">
      <c r="D42" s="118"/>
      <c r="E42" s="118"/>
      <c r="F42" s="117"/>
      <c r="G42" s="117"/>
    </row>
    <row r="43" spans="4:7" x14ac:dyDescent="0.2">
      <c r="D43" s="118"/>
      <c r="E43" s="118"/>
      <c r="F43" s="117"/>
      <c r="G43" s="117"/>
    </row>
    <row r="44" spans="4:7" x14ac:dyDescent="0.2">
      <c r="D44" s="118"/>
      <c r="E44" s="118"/>
      <c r="F44" s="117"/>
      <c r="G44" s="117"/>
    </row>
    <row r="45" spans="4:7" x14ac:dyDescent="0.2">
      <c r="D45" s="118"/>
      <c r="E45" s="118"/>
      <c r="F45" s="117"/>
      <c r="G45" s="117"/>
    </row>
    <row r="46" spans="4:7" x14ac:dyDescent="0.2">
      <c r="D46" s="118"/>
      <c r="E46" s="118"/>
      <c r="F46" s="117"/>
      <c r="G46" s="117"/>
    </row>
    <row r="47" spans="4:7" x14ac:dyDescent="0.2">
      <c r="D47" s="118"/>
      <c r="E47" s="118"/>
      <c r="F47" s="117"/>
      <c r="G47" s="117"/>
    </row>
    <row r="48" spans="4:7" x14ac:dyDescent="0.2">
      <c r="D48" s="118"/>
      <c r="E48" s="118"/>
      <c r="F48" s="117"/>
      <c r="G48" s="117"/>
    </row>
    <row r="49" spans="4:7" x14ac:dyDescent="0.2">
      <c r="D49" s="118"/>
      <c r="E49" s="118"/>
      <c r="F49" s="117"/>
      <c r="G49" s="117"/>
    </row>
    <row r="50" spans="4:7" x14ac:dyDescent="0.2">
      <c r="D50" s="118"/>
      <c r="E50" s="118"/>
      <c r="F50" s="117"/>
      <c r="G50" s="117"/>
    </row>
    <row r="51" spans="4:7" x14ac:dyDescent="0.2">
      <c r="D51" s="118"/>
      <c r="E51" s="118"/>
      <c r="F51" s="117"/>
      <c r="G51" s="117"/>
    </row>
    <row r="52" spans="4:7" x14ac:dyDescent="0.2">
      <c r="D52" s="118"/>
      <c r="E52" s="118"/>
      <c r="F52" s="117"/>
      <c r="G52" s="117"/>
    </row>
    <row r="53" spans="4:7" x14ac:dyDescent="0.2">
      <c r="D53" s="118"/>
      <c r="E53" s="118"/>
      <c r="F53" s="117"/>
      <c r="G53" s="117"/>
    </row>
    <row r="54" spans="4:7" x14ac:dyDescent="0.2">
      <c r="D54" s="118"/>
      <c r="E54" s="118"/>
      <c r="F54" s="117"/>
      <c r="G54" s="117"/>
    </row>
    <row r="55" spans="4:7" x14ac:dyDescent="0.2">
      <c r="D55" s="118"/>
      <c r="E55" s="118"/>
      <c r="F55" s="117"/>
      <c r="G55" s="117"/>
    </row>
    <row r="56" spans="4:7" x14ac:dyDescent="0.2">
      <c r="D56" s="118"/>
      <c r="E56" s="118"/>
      <c r="F56" s="117"/>
      <c r="G56" s="117"/>
    </row>
    <row r="57" spans="4:7" x14ac:dyDescent="0.2">
      <c r="D57" s="118"/>
      <c r="E57" s="118"/>
      <c r="F57" s="117"/>
      <c r="G57" s="117"/>
    </row>
    <row r="58" spans="4:7" x14ac:dyDescent="0.2">
      <c r="D58" s="118"/>
      <c r="E58" s="118"/>
      <c r="F58" s="117"/>
      <c r="G58" s="117"/>
    </row>
    <row r="59" spans="4:7" x14ac:dyDescent="0.2">
      <c r="D59" s="118"/>
      <c r="E59" s="118"/>
      <c r="F59" s="117"/>
      <c r="G59" s="117"/>
    </row>
    <row r="60" spans="4:7" x14ac:dyDescent="0.2">
      <c r="D60" s="118"/>
      <c r="E60" s="118"/>
      <c r="F60" s="117"/>
      <c r="G60" s="117"/>
    </row>
    <row r="61" spans="4:7" x14ac:dyDescent="0.2">
      <c r="D61" s="118"/>
      <c r="E61" s="118"/>
      <c r="F61" s="117"/>
      <c r="G61" s="117"/>
    </row>
    <row r="62" spans="4:7" x14ac:dyDescent="0.2">
      <c r="D62" s="118"/>
      <c r="E62" s="118"/>
      <c r="F62" s="117"/>
      <c r="G62" s="117"/>
    </row>
    <row r="63" spans="4:7" x14ac:dyDescent="0.2">
      <c r="D63" s="118"/>
      <c r="E63" s="118"/>
      <c r="F63" s="117"/>
      <c r="G63" s="117"/>
    </row>
    <row r="64" spans="4:7" x14ac:dyDescent="0.2">
      <c r="D64" s="118"/>
      <c r="E64" s="118"/>
      <c r="F64" s="117"/>
      <c r="G64" s="117"/>
    </row>
    <row r="65" spans="4:7" x14ac:dyDescent="0.2">
      <c r="D65" s="118"/>
      <c r="E65" s="118"/>
      <c r="F65" s="117"/>
      <c r="G65" s="117"/>
    </row>
    <row r="66" spans="4:7" x14ac:dyDescent="0.2">
      <c r="D66" s="118"/>
      <c r="E66" s="118"/>
      <c r="F66" s="117"/>
      <c r="G66" s="117"/>
    </row>
    <row r="67" spans="4:7" x14ac:dyDescent="0.2">
      <c r="D67" s="118"/>
      <c r="E67" s="118"/>
      <c r="F67" s="117"/>
      <c r="G67" s="117"/>
    </row>
    <row r="68" spans="4:7" x14ac:dyDescent="0.2">
      <c r="D68" s="118"/>
      <c r="E68" s="118"/>
      <c r="F68" s="117"/>
      <c r="G68" s="117"/>
    </row>
    <row r="69" spans="4:7" x14ac:dyDescent="0.2">
      <c r="D69" s="118"/>
      <c r="E69" s="118"/>
      <c r="F69" s="117"/>
      <c r="G69" s="117"/>
    </row>
    <row r="70" spans="4:7" x14ac:dyDescent="0.2">
      <c r="D70" s="118"/>
      <c r="E70" s="118"/>
      <c r="F70" s="117"/>
      <c r="G70" s="117"/>
    </row>
    <row r="71" spans="4:7" x14ac:dyDescent="0.2">
      <c r="D71" s="118"/>
      <c r="E71" s="118"/>
      <c r="F71" s="117"/>
      <c r="G71" s="117"/>
    </row>
    <row r="72" spans="4:7" x14ac:dyDescent="0.2">
      <c r="D72" s="118"/>
      <c r="E72" s="118"/>
      <c r="F72" s="117"/>
      <c r="G72" s="117"/>
    </row>
    <row r="73" spans="4:7" x14ac:dyDescent="0.2">
      <c r="D73" s="118"/>
      <c r="E73" s="118"/>
      <c r="F73" s="117"/>
      <c r="G73" s="117"/>
    </row>
    <row r="74" spans="4:7" x14ac:dyDescent="0.2">
      <c r="D74" s="118"/>
      <c r="E74" s="118"/>
      <c r="F74" s="117"/>
      <c r="G74" s="117"/>
    </row>
    <row r="75" spans="4:7" x14ac:dyDescent="0.2">
      <c r="D75" s="118"/>
      <c r="E75" s="118"/>
      <c r="F75" s="117"/>
      <c r="G75" s="117"/>
    </row>
    <row r="76" spans="4:7" x14ac:dyDescent="0.2">
      <c r="D76" s="118"/>
      <c r="E76" s="118"/>
      <c r="F76" s="117"/>
      <c r="G76" s="117"/>
    </row>
    <row r="77" spans="4:7" x14ac:dyDescent="0.2">
      <c r="D77" s="118"/>
      <c r="E77" s="118"/>
      <c r="F77" s="117"/>
      <c r="G77" s="117"/>
    </row>
    <row r="78" spans="4:7" x14ac:dyDescent="0.2">
      <c r="D78" s="118"/>
      <c r="E78" s="118"/>
      <c r="F78" s="117"/>
      <c r="G78" s="117"/>
    </row>
    <row r="79" spans="4:7" x14ac:dyDescent="0.2">
      <c r="D79" s="118"/>
      <c r="E79" s="118"/>
      <c r="F79" s="117"/>
      <c r="G79" s="117"/>
    </row>
    <row r="80" spans="4:7" x14ac:dyDescent="0.2">
      <c r="D80" s="118"/>
      <c r="E80" s="118"/>
      <c r="F80" s="117"/>
      <c r="G80" s="117"/>
    </row>
    <row r="81" spans="4:7" x14ac:dyDescent="0.2">
      <c r="D81" s="118"/>
      <c r="E81" s="118"/>
      <c r="F81" s="117"/>
      <c r="G81" s="117"/>
    </row>
    <row r="82" spans="4:7" x14ac:dyDescent="0.2">
      <c r="D82" s="118"/>
      <c r="E82" s="118"/>
      <c r="F82" s="117"/>
      <c r="G82" s="117"/>
    </row>
    <row r="83" spans="4:7" x14ac:dyDescent="0.2">
      <c r="D83" s="118"/>
      <c r="E83" s="118"/>
      <c r="F83" s="117"/>
      <c r="G83" s="117"/>
    </row>
    <row r="84" spans="4:7" x14ac:dyDescent="0.2">
      <c r="D84" s="118"/>
      <c r="E84" s="118"/>
      <c r="F84" s="117"/>
      <c r="G84" s="117"/>
    </row>
    <row r="85" spans="4:7" x14ac:dyDescent="0.2">
      <c r="D85" s="118"/>
      <c r="E85" s="118"/>
      <c r="F85" s="117"/>
      <c r="G85" s="117"/>
    </row>
    <row r="86" spans="4:7" x14ac:dyDescent="0.2">
      <c r="D86" s="118"/>
      <c r="E86" s="118"/>
      <c r="F86" s="117"/>
      <c r="G86" s="117"/>
    </row>
    <row r="87" spans="4:7" x14ac:dyDescent="0.2">
      <c r="D87" s="118"/>
      <c r="E87" s="118"/>
      <c r="F87" s="117"/>
      <c r="G87" s="117"/>
    </row>
    <row r="88" spans="4:7" x14ac:dyDescent="0.2">
      <c r="D88" s="118"/>
      <c r="E88" s="118"/>
      <c r="F88" s="117"/>
      <c r="G88" s="117"/>
    </row>
    <row r="89" spans="4:7" x14ac:dyDescent="0.2">
      <c r="D89" s="118"/>
      <c r="E89" s="118"/>
      <c r="F89" s="117"/>
      <c r="G89" s="117"/>
    </row>
    <row r="90" spans="4:7" x14ac:dyDescent="0.2">
      <c r="D90" s="118"/>
      <c r="E90" s="118"/>
      <c r="F90" s="117"/>
      <c r="G90" s="117"/>
    </row>
    <row r="91" spans="4:7" x14ac:dyDescent="0.2">
      <c r="D91" s="118"/>
      <c r="E91" s="118"/>
      <c r="F91" s="117"/>
      <c r="G91" s="117"/>
    </row>
    <row r="92" spans="4:7" x14ac:dyDescent="0.2">
      <c r="D92" s="118"/>
      <c r="E92" s="118"/>
      <c r="F92" s="117"/>
      <c r="G92" s="117"/>
    </row>
    <row r="93" spans="4:7" x14ac:dyDescent="0.2">
      <c r="D93" s="118"/>
      <c r="E93" s="118"/>
      <c r="F93" s="117"/>
      <c r="G93" s="117"/>
    </row>
    <row r="94" spans="4:7" x14ac:dyDescent="0.2">
      <c r="D94" s="118"/>
      <c r="E94" s="118"/>
      <c r="F94" s="117"/>
      <c r="G94" s="117"/>
    </row>
    <row r="95" spans="4:7" x14ac:dyDescent="0.2">
      <c r="D95" s="118"/>
      <c r="E95" s="118"/>
      <c r="F95" s="117"/>
      <c r="G95" s="117"/>
    </row>
    <row r="96" spans="4:7" x14ac:dyDescent="0.2">
      <c r="D96" s="118"/>
      <c r="E96" s="118"/>
      <c r="F96" s="117"/>
      <c r="G96" s="117"/>
    </row>
    <row r="97" spans="4:7" x14ac:dyDescent="0.2">
      <c r="D97" s="118"/>
      <c r="E97" s="118"/>
      <c r="F97" s="117"/>
      <c r="G97" s="117"/>
    </row>
    <row r="98" spans="4:7" x14ac:dyDescent="0.2">
      <c r="D98" s="118"/>
      <c r="E98" s="118"/>
      <c r="F98" s="117"/>
      <c r="G98" s="117"/>
    </row>
    <row r="99" spans="4:7" x14ac:dyDescent="0.2">
      <c r="D99" s="118"/>
      <c r="E99" s="118"/>
      <c r="F99" s="117"/>
      <c r="G99" s="117"/>
    </row>
    <row r="100" spans="4:7" x14ac:dyDescent="0.2">
      <c r="D100" s="118"/>
      <c r="E100" s="118"/>
      <c r="F100" s="117"/>
      <c r="G100" s="117"/>
    </row>
    <row r="101" spans="4:7" x14ac:dyDescent="0.2">
      <c r="D101" s="118"/>
      <c r="E101" s="118"/>
      <c r="F101" s="117"/>
      <c r="G101" s="117"/>
    </row>
    <row r="102" spans="4:7" x14ac:dyDescent="0.2">
      <c r="D102" s="118"/>
      <c r="E102" s="118"/>
      <c r="F102" s="117"/>
      <c r="G102" s="117"/>
    </row>
    <row r="103" spans="4:7" x14ac:dyDescent="0.2">
      <c r="D103" s="118"/>
      <c r="E103" s="118"/>
      <c r="F103" s="117"/>
      <c r="G103" s="117"/>
    </row>
    <row r="104" spans="4:7" x14ac:dyDescent="0.2">
      <c r="D104" s="118"/>
      <c r="E104" s="118"/>
      <c r="F104" s="117"/>
      <c r="G104" s="117"/>
    </row>
    <row r="105" spans="4:7" x14ac:dyDescent="0.2">
      <c r="D105" s="118"/>
      <c r="E105" s="118"/>
      <c r="F105" s="117"/>
      <c r="G105" s="117"/>
    </row>
    <row r="106" spans="4:7" x14ac:dyDescent="0.2">
      <c r="D106" s="118"/>
      <c r="E106" s="118"/>
      <c r="F106" s="117"/>
      <c r="G106" s="117"/>
    </row>
    <row r="107" spans="4:7" x14ac:dyDescent="0.2">
      <c r="D107" s="118"/>
      <c r="E107" s="118"/>
      <c r="F107" s="117"/>
      <c r="G107" s="117"/>
    </row>
    <row r="108" spans="4:7" x14ac:dyDescent="0.2">
      <c r="D108" s="118"/>
      <c r="E108" s="118"/>
      <c r="F108" s="117"/>
      <c r="G108" s="117"/>
    </row>
    <row r="109" spans="4:7" x14ac:dyDescent="0.2">
      <c r="D109" s="118"/>
      <c r="E109" s="118"/>
      <c r="F109" s="117"/>
      <c r="G109" s="117"/>
    </row>
    <row r="110" spans="4:7" x14ac:dyDescent="0.2">
      <c r="D110" s="118"/>
      <c r="E110" s="118"/>
      <c r="F110" s="117"/>
      <c r="G110" s="117"/>
    </row>
    <row r="111" spans="4:7" x14ac:dyDescent="0.2">
      <c r="D111" s="118"/>
      <c r="E111" s="118"/>
      <c r="F111" s="117"/>
      <c r="G111" s="117"/>
    </row>
    <row r="112" spans="4:7" x14ac:dyDescent="0.2">
      <c r="D112" s="118"/>
      <c r="E112" s="118"/>
      <c r="F112" s="117"/>
      <c r="G112" s="117"/>
    </row>
    <row r="113" spans="4:7" x14ac:dyDescent="0.2">
      <c r="D113" s="118"/>
      <c r="E113" s="118"/>
      <c r="F113" s="117"/>
      <c r="G113" s="117"/>
    </row>
    <row r="114" spans="4:7" x14ac:dyDescent="0.2">
      <c r="D114" s="118"/>
      <c r="E114" s="118"/>
      <c r="F114" s="117"/>
      <c r="G114" s="117"/>
    </row>
    <row r="115" spans="4:7" x14ac:dyDescent="0.2">
      <c r="D115" s="118"/>
      <c r="E115" s="118"/>
      <c r="F115" s="117"/>
      <c r="G115" s="117"/>
    </row>
    <row r="116" spans="4:7" x14ac:dyDescent="0.2">
      <c r="D116" s="118"/>
      <c r="E116" s="118"/>
      <c r="F116" s="117"/>
      <c r="G116" s="117"/>
    </row>
    <row r="117" spans="4:7" x14ac:dyDescent="0.2">
      <c r="D117" s="118"/>
      <c r="E117" s="118"/>
      <c r="F117" s="117"/>
      <c r="G117" s="117"/>
    </row>
    <row r="118" spans="4:7" x14ac:dyDescent="0.2">
      <c r="D118" s="118"/>
      <c r="E118" s="118"/>
      <c r="F118" s="117"/>
      <c r="G118" s="117"/>
    </row>
    <row r="119" spans="4:7" x14ac:dyDescent="0.2">
      <c r="D119" s="118"/>
      <c r="E119" s="118"/>
      <c r="F119" s="117"/>
      <c r="G119" s="117"/>
    </row>
    <row r="120" spans="4:7" x14ac:dyDescent="0.2">
      <c r="D120" s="118"/>
      <c r="E120" s="118"/>
      <c r="F120" s="117"/>
      <c r="G120" s="117"/>
    </row>
    <row r="121" spans="4:7" x14ac:dyDescent="0.2">
      <c r="D121" s="118"/>
      <c r="E121" s="118"/>
      <c r="F121" s="117"/>
      <c r="G121" s="117"/>
    </row>
    <row r="122" spans="4:7" x14ac:dyDescent="0.2">
      <c r="D122" s="118"/>
      <c r="E122" s="118"/>
      <c r="F122" s="117"/>
      <c r="G122" s="117"/>
    </row>
    <row r="123" spans="4:7" x14ac:dyDescent="0.2">
      <c r="D123" s="118"/>
      <c r="E123" s="118"/>
      <c r="F123" s="117"/>
      <c r="G123" s="117"/>
    </row>
    <row r="124" spans="4:7" x14ac:dyDescent="0.2">
      <c r="D124" s="118"/>
      <c r="E124" s="118"/>
      <c r="F124" s="117"/>
      <c r="G124" s="117"/>
    </row>
    <row r="125" spans="4:7" x14ac:dyDescent="0.2">
      <c r="D125" s="118"/>
      <c r="E125" s="118"/>
      <c r="F125" s="117"/>
      <c r="G125" s="117"/>
    </row>
    <row r="126" spans="4:7" x14ac:dyDescent="0.2">
      <c r="D126" s="118"/>
      <c r="E126" s="118"/>
      <c r="F126" s="117"/>
      <c r="G126" s="117"/>
    </row>
  </sheetData>
  <mergeCells count="1">
    <mergeCell ref="A1:B1"/>
  </mergeCells>
  <pageMargins left="0.70866141732283472" right="0.70866141732283472" top="0.74803149606299213" bottom="0.74803149606299213" header="0.31496062992125984" footer="0.31496062992125984"/>
  <pageSetup paperSize="9" scale="80" fitToWidth="0" fitToHeight="0" orientation="portrait" r:id="rId1"/>
  <headerFooter>
    <oddHeader xml:space="preserve">&amp;R&amp;"Arial Narrow,Regular"&amp;8HOTEL ROŽANIĆ, MOTOVUN
</oddHeader>
    <oddFooter>&amp;C&amp;"Arial,Regular"&amp;9Rijeka, kolovoz 2016.</oddFooter>
  </headerFooter>
  <rowBreaks count="1" manualBreakCount="1">
    <brk id="7" max="6"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I322"/>
  <sheetViews>
    <sheetView view="pageBreakPreview" topLeftCell="A49" zoomScale="115" zoomScaleNormal="100" zoomScaleSheetLayoutView="115" workbookViewId="0">
      <selection activeCell="C72" sqref="C72"/>
    </sheetView>
  </sheetViews>
  <sheetFormatPr defaultColWidth="9.140625" defaultRowHeight="15" x14ac:dyDescent="0.25"/>
  <cols>
    <col min="1" max="1" width="5.5703125" style="300" bestFit="1" customWidth="1"/>
    <col min="2" max="2" width="4.140625" style="620" bestFit="1" customWidth="1"/>
    <col min="3" max="3" width="52.85546875" customWidth="1"/>
    <col min="4" max="4" width="7.42578125" customWidth="1"/>
    <col min="5" max="5" width="10.42578125" customWidth="1"/>
    <col min="6" max="6" width="12.85546875" style="381" customWidth="1"/>
    <col min="7" max="7" width="14" style="381" bestFit="1" customWidth="1"/>
    <col min="8" max="8" width="14" bestFit="1" customWidth="1"/>
    <col min="9" max="9" width="14" customWidth="1"/>
  </cols>
  <sheetData>
    <row r="1" spans="1:8" s="554" customFormat="1" ht="22.5" x14ac:dyDescent="0.2">
      <c r="A1" s="561" t="s">
        <v>25</v>
      </c>
      <c r="B1" s="612"/>
      <c r="C1" s="538" t="s">
        <v>26</v>
      </c>
      <c r="D1" s="538" t="s">
        <v>27</v>
      </c>
      <c r="E1" s="538" t="s">
        <v>28</v>
      </c>
      <c r="F1" s="562" t="s">
        <v>29</v>
      </c>
      <c r="G1" s="562" t="s">
        <v>30</v>
      </c>
    </row>
    <row r="3" spans="1:8" ht="15.75" x14ac:dyDescent="0.25">
      <c r="A3" s="397" t="s">
        <v>115</v>
      </c>
      <c r="B3" s="613"/>
      <c r="C3" s="6" t="s">
        <v>592</v>
      </c>
      <c r="D3" s="6"/>
      <c r="E3" s="6"/>
      <c r="F3" s="398"/>
      <c r="G3" s="398"/>
    </row>
    <row r="4" spans="1:8" x14ac:dyDescent="0.25">
      <c r="A4" s="288"/>
      <c r="B4" s="614"/>
      <c r="C4" s="287"/>
      <c r="D4" s="288"/>
      <c r="E4" s="289"/>
      <c r="F4" s="577"/>
      <c r="G4" s="577"/>
      <c r="H4" s="290"/>
    </row>
    <row r="5" spans="1:8" ht="30" customHeight="1" x14ac:dyDescent="0.25">
      <c r="A5" s="288"/>
      <c r="B5" s="614"/>
      <c r="C5" s="164" t="s">
        <v>596</v>
      </c>
      <c r="D5" s="288"/>
      <c r="E5" s="289"/>
      <c r="F5" s="577"/>
      <c r="G5" s="577"/>
      <c r="H5" s="290"/>
    </row>
    <row r="6" spans="1:8" x14ac:dyDescent="0.25">
      <c r="A6" s="288"/>
      <c r="B6" s="614"/>
      <c r="C6" s="287"/>
      <c r="D6" s="288"/>
      <c r="E6" s="289"/>
      <c r="F6" s="577"/>
      <c r="G6" s="577"/>
      <c r="H6" s="290"/>
    </row>
    <row r="7" spans="1:8" x14ac:dyDescent="0.25">
      <c r="A7" s="621" t="str">
        <f>A3</f>
        <v>17.</v>
      </c>
      <c r="B7" s="615">
        <v>1</v>
      </c>
      <c r="C7" s="286" t="s">
        <v>593</v>
      </c>
      <c r="D7" s="288"/>
      <c r="E7" s="289"/>
      <c r="F7" s="577"/>
      <c r="G7" s="577"/>
      <c r="H7" s="290"/>
    </row>
    <row r="8" spans="1:8" x14ac:dyDescent="0.25">
      <c r="A8" s="292"/>
      <c r="B8" s="616"/>
      <c r="C8" s="291"/>
      <c r="D8" s="292"/>
      <c r="E8" s="293"/>
      <c r="F8" s="295"/>
      <c r="G8" s="295"/>
      <c r="H8" s="294"/>
    </row>
    <row r="9" spans="1:8" ht="81" customHeight="1" x14ac:dyDescent="0.25">
      <c r="A9" s="505"/>
      <c r="B9" s="617"/>
      <c r="C9" s="296" t="s">
        <v>597</v>
      </c>
      <c r="D9" s="288"/>
      <c r="E9" s="289"/>
      <c r="F9" s="577"/>
      <c r="G9" s="577"/>
      <c r="H9" s="290"/>
    </row>
    <row r="10" spans="1:8" ht="54.75" customHeight="1" x14ac:dyDescent="0.25">
      <c r="A10" s="505"/>
      <c r="B10" s="617"/>
      <c r="C10" s="296" t="s">
        <v>598</v>
      </c>
      <c r="D10" s="288"/>
      <c r="E10" s="289"/>
      <c r="F10" s="577"/>
      <c r="G10" s="577"/>
      <c r="H10" s="290"/>
    </row>
    <row r="11" spans="1:8" ht="15.75" customHeight="1" x14ac:dyDescent="0.25">
      <c r="A11" s="505"/>
      <c r="B11" s="617"/>
      <c r="C11" s="296" t="s">
        <v>599</v>
      </c>
      <c r="D11" s="288"/>
      <c r="E11" s="289"/>
      <c r="F11" s="577"/>
      <c r="G11" s="577"/>
      <c r="H11" s="290"/>
    </row>
    <row r="12" spans="1:8" ht="17.25" customHeight="1" x14ac:dyDescent="0.25">
      <c r="A12" s="505"/>
      <c r="B12" s="617"/>
      <c r="C12" s="296" t="s">
        <v>600</v>
      </c>
      <c r="D12" s="288"/>
      <c r="E12" s="289"/>
      <c r="F12" s="577"/>
      <c r="G12" s="577"/>
      <c r="H12" s="290"/>
    </row>
    <row r="13" spans="1:8" ht="18.75" customHeight="1" x14ac:dyDescent="0.25">
      <c r="A13" s="505"/>
      <c r="B13" s="617"/>
      <c r="C13" s="296" t="s">
        <v>601</v>
      </c>
      <c r="D13" s="288"/>
      <c r="E13" s="289"/>
      <c r="F13" s="577"/>
      <c r="G13" s="577"/>
      <c r="H13" s="290"/>
    </row>
    <row r="14" spans="1:8" ht="32.25" customHeight="1" x14ac:dyDescent="0.25">
      <c r="A14" s="505"/>
      <c r="B14" s="617"/>
      <c r="C14" s="296" t="s">
        <v>602</v>
      </c>
      <c r="D14" s="288"/>
      <c r="E14" s="289"/>
      <c r="F14" s="577"/>
      <c r="G14" s="577"/>
      <c r="H14" s="290"/>
    </row>
    <row r="15" spans="1:8" ht="15.75" customHeight="1" x14ac:dyDescent="0.25">
      <c r="A15" s="505"/>
      <c r="B15" s="617"/>
      <c r="C15" s="296" t="s">
        <v>603</v>
      </c>
      <c r="D15" s="288"/>
      <c r="E15" s="289"/>
      <c r="F15" s="577"/>
      <c r="G15" s="577"/>
      <c r="H15" s="290"/>
    </row>
    <row r="16" spans="1:8" ht="16.5" customHeight="1" x14ac:dyDescent="0.25">
      <c r="A16" s="505"/>
      <c r="B16" s="617"/>
      <c r="C16" s="296" t="s">
        <v>604</v>
      </c>
      <c r="D16" s="288"/>
      <c r="E16" s="289"/>
      <c r="F16" s="577"/>
      <c r="G16" s="577"/>
      <c r="H16" s="290"/>
    </row>
    <row r="17" spans="1:9" ht="39.75" customHeight="1" x14ac:dyDescent="0.25">
      <c r="A17" s="505"/>
      <c r="B17" s="617"/>
      <c r="C17" s="296" t="s">
        <v>605</v>
      </c>
      <c r="D17" s="288"/>
      <c r="E17" s="289"/>
      <c r="F17" s="577"/>
      <c r="G17" s="577"/>
      <c r="H17" s="290"/>
    </row>
    <row r="18" spans="1:9" ht="15" customHeight="1" x14ac:dyDescent="0.25">
      <c r="A18" s="297"/>
      <c r="B18" s="618"/>
      <c r="C18" s="72"/>
      <c r="D18" s="297" t="s">
        <v>476</v>
      </c>
      <c r="E18" s="298">
        <v>1</v>
      </c>
      <c r="F18" s="578">
        <v>0</v>
      </c>
      <c r="G18" s="579">
        <f>E18*F18</f>
        <v>0</v>
      </c>
      <c r="H18" s="380"/>
      <c r="I18" s="93"/>
    </row>
    <row r="19" spans="1:9" x14ac:dyDescent="0.25">
      <c r="A19" s="297"/>
      <c r="B19" s="618"/>
      <c r="C19" s="72"/>
      <c r="D19" s="297"/>
      <c r="E19" s="298"/>
      <c r="F19" s="578"/>
      <c r="G19" s="578"/>
      <c r="H19" s="299"/>
    </row>
    <row r="20" spans="1:9" x14ac:dyDescent="0.25">
      <c r="A20" s="621" t="str">
        <f>A3</f>
        <v>17.</v>
      </c>
      <c r="B20" s="615">
        <v>2</v>
      </c>
      <c r="C20" s="286" t="s">
        <v>606</v>
      </c>
      <c r="D20" s="297"/>
      <c r="E20" s="298"/>
      <c r="F20" s="578"/>
      <c r="G20" s="578"/>
      <c r="H20" s="299"/>
    </row>
    <row r="21" spans="1:9" x14ac:dyDescent="0.25">
      <c r="A21" s="297"/>
      <c r="B21" s="618"/>
      <c r="C21" s="72"/>
      <c r="D21" s="297"/>
      <c r="E21" s="298"/>
      <c r="F21" s="578"/>
      <c r="G21" s="578"/>
      <c r="H21" s="299"/>
    </row>
    <row r="22" spans="1:9" x14ac:dyDescent="0.25">
      <c r="A22" s="297"/>
      <c r="B22" s="618"/>
      <c r="C22" s="72" t="s">
        <v>608</v>
      </c>
      <c r="D22" s="297"/>
      <c r="E22" s="298"/>
      <c r="F22" s="578"/>
      <c r="G22" s="578"/>
      <c r="H22" s="299"/>
    </row>
    <row r="23" spans="1:9" ht="30.75" customHeight="1" x14ac:dyDescent="0.25">
      <c r="A23" s="505" t="str">
        <f>A3</f>
        <v>17.</v>
      </c>
      <c r="B23" s="617" t="s">
        <v>68</v>
      </c>
      <c r="C23" s="296" t="s">
        <v>607</v>
      </c>
      <c r="D23" s="297"/>
      <c r="E23" s="298"/>
      <c r="F23" s="578"/>
      <c r="G23" s="578"/>
      <c r="H23" s="299"/>
    </row>
    <row r="24" spans="1:9" x14ac:dyDescent="0.25">
      <c r="A24" s="297"/>
      <c r="B24" s="618"/>
      <c r="C24" s="72"/>
      <c r="D24" s="297" t="s">
        <v>476</v>
      </c>
      <c r="E24" s="298">
        <v>1</v>
      </c>
      <c r="F24" s="578">
        <v>0</v>
      </c>
      <c r="G24" s="579">
        <f>E24*F24</f>
        <v>0</v>
      </c>
      <c r="H24" s="299"/>
      <c r="I24" s="93"/>
    </row>
    <row r="25" spans="1:9" ht="25.5" x14ac:dyDescent="0.25">
      <c r="A25" s="505" t="str">
        <f>A3</f>
        <v>17.</v>
      </c>
      <c r="B25" s="617" t="s">
        <v>69</v>
      </c>
      <c r="C25" s="296" t="s">
        <v>609</v>
      </c>
      <c r="D25" s="297"/>
      <c r="E25" s="298"/>
      <c r="F25" s="578"/>
      <c r="G25" s="578"/>
      <c r="H25" s="299"/>
    </row>
    <row r="26" spans="1:9" x14ac:dyDescent="0.25">
      <c r="A26" s="297"/>
      <c r="B26" s="618"/>
      <c r="C26" s="72"/>
      <c r="D26" s="297" t="s">
        <v>476</v>
      </c>
      <c r="E26" s="298">
        <v>1</v>
      </c>
      <c r="F26" s="578">
        <v>0</v>
      </c>
      <c r="G26" s="579">
        <f>E26*F26</f>
        <v>0</v>
      </c>
      <c r="H26" s="299"/>
      <c r="I26" s="93"/>
    </row>
    <row r="27" spans="1:9" x14ac:dyDescent="0.25">
      <c r="A27" s="505" t="str">
        <f>A3</f>
        <v>17.</v>
      </c>
      <c r="B27" s="611" t="s">
        <v>694</v>
      </c>
      <c r="C27" s="296" t="s">
        <v>610</v>
      </c>
      <c r="D27" s="297"/>
      <c r="E27" s="298"/>
      <c r="F27" s="578"/>
      <c r="G27" s="578"/>
      <c r="H27" s="299"/>
    </row>
    <row r="28" spans="1:9" x14ac:dyDescent="0.25">
      <c r="A28" s="297"/>
      <c r="B28" s="618"/>
      <c r="C28" s="72"/>
      <c r="D28" s="297" t="s">
        <v>476</v>
      </c>
      <c r="E28" s="298">
        <v>1</v>
      </c>
      <c r="F28" s="578">
        <v>0</v>
      </c>
      <c r="G28" s="579">
        <f>E28*F28</f>
        <v>0</v>
      </c>
    </row>
    <row r="29" spans="1:9" x14ac:dyDescent="0.25">
      <c r="A29" s="505" t="str">
        <f>A3</f>
        <v>17.</v>
      </c>
      <c r="B29" s="617" t="s">
        <v>1056</v>
      </c>
      <c r="C29" s="296" t="s">
        <v>611</v>
      </c>
      <c r="D29" s="297"/>
      <c r="E29" s="298"/>
      <c r="F29" s="578"/>
      <c r="G29" s="578"/>
    </row>
    <row r="30" spans="1:9" x14ac:dyDescent="0.25">
      <c r="A30" s="297"/>
      <c r="B30" s="618"/>
      <c r="C30" s="72"/>
      <c r="D30" s="297" t="s">
        <v>476</v>
      </c>
      <c r="E30" s="298">
        <v>1</v>
      </c>
      <c r="F30" s="578">
        <v>0</v>
      </c>
      <c r="G30" s="579">
        <f>E30*F30</f>
        <v>0</v>
      </c>
    </row>
    <row r="31" spans="1:9" x14ac:dyDescent="0.25">
      <c r="A31" s="505" t="str">
        <f>A3</f>
        <v>17.</v>
      </c>
      <c r="B31" s="617" t="s">
        <v>1057</v>
      </c>
      <c r="C31" s="296" t="s">
        <v>612</v>
      </c>
      <c r="D31" s="297"/>
      <c r="E31" s="298"/>
      <c r="F31" s="578"/>
      <c r="G31" s="578"/>
    </row>
    <row r="32" spans="1:9" x14ac:dyDescent="0.25">
      <c r="A32" s="297"/>
      <c r="B32" s="618"/>
      <c r="C32" s="72"/>
      <c r="D32" s="297" t="s">
        <v>476</v>
      </c>
      <c r="E32" s="298">
        <v>1</v>
      </c>
      <c r="F32" s="578">
        <v>0</v>
      </c>
      <c r="G32" s="579">
        <f>E32*F32</f>
        <v>0</v>
      </c>
    </row>
    <row r="33" spans="1:8" ht="25.5" x14ac:dyDescent="0.25">
      <c r="A33" s="505" t="str">
        <f>A3</f>
        <v>17.</v>
      </c>
      <c r="B33" s="617" t="s">
        <v>1058</v>
      </c>
      <c r="C33" s="296" t="s">
        <v>613</v>
      </c>
      <c r="D33" s="297"/>
      <c r="E33" s="298"/>
      <c r="F33" s="578"/>
      <c r="G33" s="578"/>
    </row>
    <row r="34" spans="1:8" x14ac:dyDescent="0.25">
      <c r="A34" s="297"/>
      <c r="B34" s="618"/>
      <c r="C34" s="72"/>
      <c r="D34" s="297" t="s">
        <v>476</v>
      </c>
      <c r="E34" s="298">
        <v>1</v>
      </c>
      <c r="F34" s="578">
        <v>0</v>
      </c>
      <c r="G34" s="579">
        <f>E34*F34</f>
        <v>0</v>
      </c>
    </row>
    <row r="35" spans="1:8" x14ac:dyDescent="0.25">
      <c r="A35" s="505" t="str">
        <f>A3</f>
        <v>17.</v>
      </c>
      <c r="B35" s="617" t="s">
        <v>1059</v>
      </c>
      <c r="C35" s="296" t="s">
        <v>615</v>
      </c>
      <c r="D35" s="297"/>
      <c r="E35" s="298"/>
      <c r="F35" s="578"/>
      <c r="G35" s="578"/>
    </row>
    <row r="36" spans="1:8" x14ac:dyDescent="0.25">
      <c r="A36" s="297"/>
      <c r="B36" s="618"/>
      <c r="C36" s="72"/>
      <c r="D36" s="297" t="s">
        <v>476</v>
      </c>
      <c r="E36" s="298">
        <v>1</v>
      </c>
      <c r="F36" s="578">
        <v>0</v>
      </c>
      <c r="G36" s="579">
        <f>E36*F36</f>
        <v>0</v>
      </c>
    </row>
    <row r="37" spans="1:8" x14ac:dyDescent="0.25">
      <c r="A37" s="505" t="str">
        <f>A3</f>
        <v>17.</v>
      </c>
      <c r="B37" s="617" t="s">
        <v>1060</v>
      </c>
      <c r="C37" s="296" t="s">
        <v>616</v>
      </c>
      <c r="D37" s="297"/>
      <c r="E37" s="298"/>
      <c r="F37" s="578"/>
      <c r="G37" s="578"/>
    </row>
    <row r="38" spans="1:8" x14ac:dyDescent="0.25">
      <c r="A38" s="297"/>
      <c r="B38" s="618"/>
      <c r="C38" s="72"/>
      <c r="D38" s="297" t="s">
        <v>476</v>
      </c>
      <c r="E38" s="298">
        <v>1</v>
      </c>
      <c r="F38" s="578">
        <v>0</v>
      </c>
      <c r="G38" s="579">
        <f>E38*F38</f>
        <v>0</v>
      </c>
    </row>
    <row r="39" spans="1:8" x14ac:dyDescent="0.25">
      <c r="A39" s="505" t="str">
        <f>A3</f>
        <v>17.</v>
      </c>
      <c r="B39" s="617" t="s">
        <v>1061</v>
      </c>
      <c r="C39" s="296" t="s">
        <v>614</v>
      </c>
      <c r="D39" s="297"/>
      <c r="E39" s="298"/>
      <c r="F39" s="578"/>
      <c r="G39" s="578"/>
    </row>
    <row r="40" spans="1:8" x14ac:dyDescent="0.25">
      <c r="A40" s="297"/>
      <c r="B40" s="618"/>
      <c r="C40" s="72"/>
      <c r="D40" s="297" t="s">
        <v>476</v>
      </c>
      <c r="E40" s="298">
        <v>1</v>
      </c>
      <c r="F40" s="578">
        <v>0</v>
      </c>
      <c r="G40" s="579">
        <f>E40*F40</f>
        <v>0</v>
      </c>
    </row>
    <row r="41" spans="1:8" x14ac:dyDescent="0.25">
      <c r="A41" s="297"/>
      <c r="B41" s="618"/>
      <c r="C41" s="72"/>
      <c r="D41" s="297"/>
      <c r="E41" s="298"/>
      <c r="F41" s="578"/>
      <c r="G41" s="579"/>
    </row>
    <row r="42" spans="1:8" x14ac:dyDescent="0.25">
      <c r="A42" s="621" t="str">
        <f>A3</f>
        <v>17.</v>
      </c>
      <c r="B42" s="615">
        <v>3</v>
      </c>
      <c r="C42" s="286" t="s">
        <v>745</v>
      </c>
      <c r="D42" s="288"/>
      <c r="E42" s="289"/>
      <c r="F42" s="577"/>
      <c r="G42" s="577"/>
    </row>
    <row r="43" spans="1:8" x14ac:dyDescent="0.25">
      <c r="A43" s="292"/>
      <c r="B43" s="616"/>
      <c r="C43" s="291"/>
      <c r="D43" s="292"/>
      <c r="E43" s="293"/>
      <c r="F43" s="295"/>
      <c r="G43" s="295"/>
    </row>
    <row r="44" spans="1:8" ht="93" customHeight="1" x14ac:dyDescent="0.25">
      <c r="A44" s="505"/>
      <c r="B44" s="617"/>
      <c r="C44" s="296" t="s">
        <v>741</v>
      </c>
      <c r="D44" s="288"/>
      <c r="E44" s="289"/>
      <c r="F44" s="577"/>
      <c r="G44" s="577"/>
    </row>
    <row r="45" spans="1:8" x14ac:dyDescent="0.25">
      <c r="A45" s="505"/>
      <c r="B45" s="617"/>
      <c r="C45" s="379" t="s">
        <v>742</v>
      </c>
      <c r="D45" s="288" t="s">
        <v>476</v>
      </c>
      <c r="E45" s="289">
        <v>1</v>
      </c>
      <c r="F45" s="578">
        <v>0</v>
      </c>
      <c r="G45" s="579">
        <f>E45*F45</f>
        <v>0</v>
      </c>
    </row>
    <row r="46" spans="1:8" x14ac:dyDescent="0.25">
      <c r="A46" s="505"/>
      <c r="B46" s="617"/>
      <c r="C46" s="379" t="s">
        <v>743</v>
      </c>
      <c r="D46" s="288" t="s">
        <v>476</v>
      </c>
      <c r="E46" s="289">
        <v>2</v>
      </c>
      <c r="F46" s="578">
        <v>0</v>
      </c>
      <c r="G46" s="579">
        <f>E46*F46</f>
        <v>0</v>
      </c>
    </row>
    <row r="47" spans="1:8" x14ac:dyDescent="0.25">
      <c r="A47" s="505"/>
      <c r="B47" s="617"/>
      <c r="C47" s="379" t="s">
        <v>744</v>
      </c>
      <c r="D47" s="288" t="s">
        <v>476</v>
      </c>
      <c r="E47" s="289">
        <v>1</v>
      </c>
      <c r="F47" s="578">
        <v>0</v>
      </c>
      <c r="G47" s="579">
        <f>E47*F47</f>
        <v>0</v>
      </c>
      <c r="H47" s="380"/>
    </row>
    <row r="48" spans="1:8" x14ac:dyDescent="0.25">
      <c r="A48" s="288"/>
      <c r="B48" s="614"/>
      <c r="C48" s="287"/>
      <c r="D48" s="288"/>
      <c r="E48" s="289"/>
      <c r="F48" s="577"/>
      <c r="G48" s="577"/>
    </row>
    <row r="49" spans="1:8" x14ac:dyDescent="0.25">
      <c r="A49" s="621" t="str">
        <f>A3</f>
        <v>17.</v>
      </c>
      <c r="B49" s="615">
        <v>4</v>
      </c>
      <c r="C49" s="286" t="s">
        <v>727</v>
      </c>
      <c r="D49" s="288"/>
      <c r="E49" s="289"/>
      <c r="F49" s="577"/>
      <c r="G49" s="577"/>
    </row>
    <row r="50" spans="1:8" x14ac:dyDescent="0.25">
      <c r="A50" s="292"/>
      <c r="B50" s="616"/>
      <c r="C50" s="291"/>
      <c r="D50" s="292"/>
      <c r="E50" s="293"/>
      <c r="F50" s="295"/>
      <c r="G50" s="295"/>
    </row>
    <row r="51" spans="1:8" ht="89.25" x14ac:dyDescent="0.25">
      <c r="A51" s="505"/>
      <c r="B51" s="617"/>
      <c r="C51" s="296" t="s">
        <v>735</v>
      </c>
      <c r="D51" s="288"/>
      <c r="E51" s="289"/>
      <c r="F51" s="577"/>
      <c r="G51" s="577"/>
    </row>
    <row r="52" spans="1:8" ht="25.5" x14ac:dyDescent="0.25">
      <c r="A52" s="505"/>
      <c r="B52" s="617"/>
      <c r="C52" s="296" t="s">
        <v>733</v>
      </c>
      <c r="D52" s="288"/>
      <c r="E52" s="289"/>
      <c r="F52" s="577"/>
      <c r="G52" s="577"/>
    </row>
    <row r="53" spans="1:8" ht="63.75" x14ac:dyDescent="0.25">
      <c r="A53" s="505"/>
      <c r="B53" s="617"/>
      <c r="C53" s="296" t="s">
        <v>728</v>
      </c>
      <c r="D53" s="288"/>
      <c r="E53" s="289"/>
      <c r="F53" s="577"/>
      <c r="G53" s="577"/>
    </row>
    <row r="54" spans="1:8" ht="63.75" x14ac:dyDescent="0.25">
      <c r="A54" s="505"/>
      <c r="B54" s="617"/>
      <c r="C54" s="296" t="s">
        <v>729</v>
      </c>
      <c r="D54" s="288"/>
      <c r="E54" s="289"/>
      <c r="F54" s="577"/>
      <c r="G54" s="577"/>
    </row>
    <row r="55" spans="1:8" ht="39.75" customHeight="1" x14ac:dyDescent="0.25">
      <c r="A55" s="505"/>
      <c r="B55" s="617"/>
      <c r="C55" s="296" t="s">
        <v>734</v>
      </c>
      <c r="D55" s="288"/>
      <c r="E55" s="289"/>
      <c r="F55" s="577"/>
      <c r="G55" s="577"/>
    </row>
    <row r="56" spans="1:8" ht="16.5" customHeight="1" x14ac:dyDescent="0.25">
      <c r="A56" s="505"/>
      <c r="B56" s="617"/>
      <c r="C56" s="296" t="s">
        <v>730</v>
      </c>
      <c r="D56" s="288"/>
      <c r="E56" s="289"/>
      <c r="F56" s="577"/>
      <c r="G56" s="577"/>
    </row>
    <row r="57" spans="1:8" x14ac:dyDescent="0.25">
      <c r="A57" s="505"/>
      <c r="B57" s="617"/>
      <c r="C57" s="296" t="s">
        <v>731</v>
      </c>
      <c r="D57" s="288"/>
      <c r="E57" s="289"/>
      <c r="F57" s="577"/>
      <c r="G57" s="577"/>
    </row>
    <row r="58" spans="1:8" ht="25.5" x14ac:dyDescent="0.25">
      <c r="A58" s="505"/>
      <c r="B58" s="617"/>
      <c r="C58" s="296" t="s">
        <v>732</v>
      </c>
      <c r="D58" s="288"/>
      <c r="E58" s="289"/>
      <c r="F58" s="577"/>
      <c r="G58" s="577"/>
    </row>
    <row r="59" spans="1:8" ht="38.25" x14ac:dyDescent="0.25">
      <c r="A59" s="505"/>
      <c r="B59" s="617"/>
      <c r="C59" s="296" t="s">
        <v>736</v>
      </c>
      <c r="D59" s="288"/>
      <c r="E59" s="289"/>
      <c r="F59" s="577"/>
      <c r="G59" s="577"/>
    </row>
    <row r="60" spans="1:8" x14ac:dyDescent="0.25">
      <c r="A60" s="505"/>
      <c r="B60" s="617"/>
      <c r="C60" s="296" t="s">
        <v>737</v>
      </c>
      <c r="D60" s="288"/>
      <c r="E60" s="289"/>
      <c r="F60" s="577"/>
      <c r="G60" s="577"/>
    </row>
    <row r="61" spans="1:8" x14ac:dyDescent="0.25">
      <c r="A61" s="297"/>
      <c r="B61" s="618"/>
      <c r="C61" s="72"/>
      <c r="D61" s="297" t="s">
        <v>476</v>
      </c>
      <c r="E61" s="298">
        <v>1</v>
      </c>
      <c r="F61" s="578">
        <v>0</v>
      </c>
      <c r="G61" s="579">
        <f>E61*F61</f>
        <v>0</v>
      </c>
      <c r="H61" s="380"/>
    </row>
    <row r="62" spans="1:8" x14ac:dyDescent="0.25">
      <c r="A62" s="297"/>
      <c r="B62" s="618"/>
      <c r="C62" s="72"/>
      <c r="D62" s="297"/>
      <c r="E62" s="298"/>
      <c r="F62" s="578"/>
      <c r="G62" s="578"/>
    </row>
    <row r="63" spans="1:8" x14ac:dyDescent="0.25">
      <c r="A63" s="297"/>
      <c r="B63" s="618"/>
      <c r="C63" s="72"/>
      <c r="D63" s="297"/>
      <c r="E63" s="298"/>
      <c r="F63" s="578"/>
      <c r="G63" s="578"/>
    </row>
    <row r="64" spans="1:8" ht="16.5" x14ac:dyDescent="0.3">
      <c r="A64" s="622" t="str">
        <f>A3</f>
        <v>17.</v>
      </c>
      <c r="B64" s="619"/>
      <c r="C64" s="346" t="s">
        <v>594</v>
      </c>
      <c r="D64" s="347"/>
      <c r="E64" s="347"/>
      <c r="F64" s="580"/>
      <c r="G64" s="348">
        <f>SUM(G4:G63)</f>
        <v>0</v>
      </c>
    </row>
    <row r="65" spans="1:7" x14ac:dyDescent="0.25">
      <c r="A65" s="297"/>
      <c r="B65" s="618"/>
      <c r="C65" s="72"/>
      <c r="D65" s="297"/>
      <c r="E65" s="298"/>
      <c r="F65" s="578"/>
      <c r="G65" s="578"/>
    </row>
    <row r="66" spans="1:7" x14ac:dyDescent="0.25">
      <c r="A66" s="297"/>
      <c r="B66" s="618"/>
      <c r="C66" s="72"/>
      <c r="D66" s="297"/>
      <c r="E66" s="298"/>
      <c r="F66" s="578"/>
      <c r="G66" s="578"/>
    </row>
    <row r="67" spans="1:7" x14ac:dyDescent="0.25">
      <c r="A67" s="297"/>
      <c r="B67" s="618"/>
      <c r="C67" s="72"/>
      <c r="D67" s="297"/>
      <c r="E67" s="298"/>
      <c r="F67" s="578"/>
      <c r="G67" s="578"/>
    </row>
    <row r="68" spans="1:7" x14ac:dyDescent="0.25">
      <c r="A68" s="297"/>
      <c r="B68" s="618"/>
      <c r="C68" s="72"/>
      <c r="D68" s="297"/>
      <c r="E68" s="298"/>
      <c r="F68" s="578"/>
      <c r="G68" s="578"/>
    </row>
    <row r="69" spans="1:7" x14ac:dyDescent="0.25">
      <c r="A69" s="297"/>
      <c r="B69" s="618"/>
      <c r="C69" s="72"/>
      <c r="D69" s="297"/>
      <c r="E69" s="298"/>
      <c r="F69" s="578"/>
      <c r="G69" s="578"/>
    </row>
    <row r="70" spans="1:7" x14ac:dyDescent="0.25">
      <c r="A70" s="297"/>
      <c r="B70" s="618"/>
      <c r="C70" s="72"/>
      <c r="D70" s="297"/>
      <c r="E70" s="298"/>
      <c r="F70" s="578"/>
      <c r="G70" s="578"/>
    </row>
    <row r="71" spans="1:7" x14ac:dyDescent="0.25">
      <c r="A71" s="297"/>
      <c r="B71" s="618"/>
      <c r="C71" s="72"/>
      <c r="D71" s="297"/>
      <c r="E71" s="298"/>
      <c r="F71" s="578"/>
      <c r="G71" s="578"/>
    </row>
    <row r="72" spans="1:7" x14ac:dyDescent="0.25">
      <c r="A72" s="297"/>
      <c r="B72" s="618"/>
      <c r="C72" s="72"/>
      <c r="D72" s="297"/>
      <c r="E72" s="298"/>
      <c r="F72" s="578"/>
      <c r="G72" s="578"/>
    </row>
    <row r="73" spans="1:7" x14ac:dyDescent="0.25">
      <c r="A73" s="297"/>
      <c r="B73" s="618"/>
      <c r="C73" s="72"/>
      <c r="D73" s="297"/>
      <c r="E73" s="298"/>
      <c r="F73" s="578"/>
      <c r="G73" s="578"/>
    </row>
    <row r="74" spans="1:7" x14ac:dyDescent="0.25">
      <c r="A74" s="297"/>
      <c r="B74" s="618"/>
      <c r="C74" s="72"/>
      <c r="D74" s="297"/>
      <c r="E74" s="298"/>
      <c r="F74" s="578"/>
      <c r="G74" s="578"/>
    </row>
    <row r="75" spans="1:7" x14ac:dyDescent="0.25">
      <c r="A75" s="297"/>
      <c r="B75" s="618"/>
      <c r="C75" s="72"/>
      <c r="D75" s="297"/>
      <c r="E75" s="298"/>
      <c r="F75" s="578"/>
      <c r="G75" s="578"/>
    </row>
    <row r="76" spans="1:7" x14ac:dyDescent="0.25">
      <c r="A76" s="297"/>
      <c r="B76" s="618"/>
      <c r="C76" s="72"/>
      <c r="D76" s="297"/>
      <c r="E76" s="298"/>
      <c r="F76" s="578"/>
      <c r="G76" s="578"/>
    </row>
    <row r="77" spans="1:7" x14ac:dyDescent="0.25">
      <c r="A77" s="297"/>
      <c r="B77" s="618"/>
      <c r="C77" s="72"/>
      <c r="D77" s="297"/>
      <c r="E77" s="298"/>
      <c r="F77" s="578"/>
      <c r="G77" s="578"/>
    </row>
    <row r="78" spans="1:7" x14ac:dyDescent="0.25">
      <c r="A78" s="297"/>
      <c r="B78" s="618"/>
      <c r="C78" s="72"/>
      <c r="D78" s="297"/>
      <c r="E78" s="298"/>
      <c r="F78" s="578"/>
      <c r="G78" s="578"/>
    </row>
    <row r="79" spans="1:7" x14ac:dyDescent="0.25">
      <c r="A79" s="297"/>
      <c r="B79" s="618"/>
      <c r="C79" s="72"/>
      <c r="D79" s="297"/>
      <c r="E79" s="298"/>
      <c r="F79" s="578"/>
      <c r="G79" s="578"/>
    </row>
    <row r="80" spans="1:7" x14ac:dyDescent="0.25">
      <c r="A80" s="297"/>
      <c r="B80" s="618"/>
      <c r="C80" s="72"/>
      <c r="D80" s="297"/>
      <c r="E80" s="298"/>
      <c r="F80" s="578"/>
      <c r="G80" s="578"/>
    </row>
    <row r="81" spans="1:7" x14ac:dyDescent="0.25">
      <c r="A81" s="297"/>
      <c r="B81" s="618"/>
      <c r="C81" s="72"/>
      <c r="D81" s="297"/>
      <c r="E81" s="298"/>
      <c r="F81" s="578"/>
      <c r="G81" s="578"/>
    </row>
    <row r="82" spans="1:7" x14ac:dyDescent="0.25">
      <c r="A82" s="297"/>
      <c r="B82" s="618"/>
      <c r="C82" s="72"/>
      <c r="D82" s="297"/>
      <c r="E82" s="298"/>
      <c r="F82" s="578"/>
      <c r="G82" s="578"/>
    </row>
    <row r="83" spans="1:7" x14ac:dyDescent="0.25">
      <c r="A83" s="297"/>
      <c r="B83" s="618"/>
      <c r="C83" s="72"/>
      <c r="D83" s="297"/>
      <c r="E83" s="298"/>
      <c r="F83" s="578"/>
      <c r="G83" s="578"/>
    </row>
    <row r="84" spans="1:7" x14ac:dyDescent="0.25">
      <c r="A84" s="297"/>
      <c r="B84" s="618"/>
      <c r="C84" s="72"/>
      <c r="D84" s="297"/>
      <c r="E84" s="298"/>
      <c r="F84" s="578"/>
      <c r="G84" s="578"/>
    </row>
    <row r="85" spans="1:7" x14ac:dyDescent="0.25">
      <c r="A85" s="297"/>
      <c r="B85" s="618"/>
      <c r="C85" s="72"/>
      <c r="D85" s="297"/>
      <c r="E85" s="298"/>
      <c r="F85" s="578"/>
      <c r="G85" s="578"/>
    </row>
    <row r="86" spans="1:7" x14ac:dyDescent="0.25">
      <c r="A86" s="297"/>
      <c r="B86" s="618"/>
      <c r="C86" s="72"/>
      <c r="D86" s="297"/>
      <c r="E86" s="298"/>
      <c r="F86" s="578"/>
      <c r="G86" s="578"/>
    </row>
    <row r="87" spans="1:7" x14ac:dyDescent="0.25">
      <c r="A87" s="297"/>
      <c r="B87" s="618"/>
      <c r="C87" s="72"/>
      <c r="D87" s="297"/>
      <c r="E87" s="298"/>
      <c r="F87" s="578"/>
      <c r="G87" s="578"/>
    </row>
    <row r="88" spans="1:7" x14ac:dyDescent="0.25">
      <c r="A88" s="297"/>
      <c r="B88" s="618"/>
      <c r="C88" s="72"/>
      <c r="D88" s="297"/>
      <c r="E88" s="298"/>
      <c r="F88" s="578"/>
      <c r="G88" s="578"/>
    </row>
    <row r="89" spans="1:7" x14ac:dyDescent="0.25">
      <c r="A89" s="297"/>
      <c r="B89" s="618"/>
      <c r="C89" s="72"/>
      <c r="D89" s="297"/>
      <c r="E89" s="298"/>
      <c r="F89" s="578"/>
      <c r="G89" s="578"/>
    </row>
    <row r="90" spans="1:7" x14ac:dyDescent="0.25">
      <c r="A90" s="297"/>
      <c r="B90" s="618"/>
      <c r="C90" s="72"/>
      <c r="D90" s="297"/>
      <c r="E90" s="298"/>
      <c r="F90" s="578"/>
      <c r="G90" s="578"/>
    </row>
    <row r="91" spans="1:7" x14ac:dyDescent="0.25">
      <c r="A91" s="297"/>
      <c r="B91" s="618"/>
      <c r="C91" s="72"/>
      <c r="D91" s="297"/>
      <c r="E91" s="298"/>
      <c r="F91" s="578"/>
      <c r="G91" s="578"/>
    </row>
    <row r="92" spans="1:7" x14ac:dyDescent="0.25">
      <c r="A92" s="297"/>
      <c r="B92" s="618"/>
      <c r="C92" s="72"/>
      <c r="D92" s="297"/>
      <c r="E92" s="298"/>
      <c r="F92" s="578"/>
      <c r="G92" s="578"/>
    </row>
    <row r="93" spans="1:7" x14ac:dyDescent="0.25">
      <c r="A93" s="297"/>
      <c r="B93" s="618"/>
      <c r="C93" s="72"/>
      <c r="D93" s="297"/>
      <c r="E93" s="298"/>
      <c r="F93" s="578"/>
      <c r="G93" s="578"/>
    </row>
    <row r="94" spans="1:7" x14ac:dyDescent="0.25">
      <c r="A94" s="297"/>
      <c r="B94" s="618"/>
      <c r="C94" s="72"/>
      <c r="D94" s="297"/>
      <c r="E94" s="298"/>
      <c r="F94" s="578"/>
      <c r="G94" s="578"/>
    </row>
    <row r="95" spans="1:7" x14ac:dyDescent="0.25">
      <c r="A95" s="297"/>
      <c r="B95" s="618"/>
      <c r="C95" s="72"/>
      <c r="D95" s="297"/>
      <c r="E95" s="298"/>
      <c r="F95" s="578"/>
      <c r="G95" s="578"/>
    </row>
    <row r="96" spans="1:7" x14ac:dyDescent="0.25">
      <c r="A96" s="297"/>
      <c r="B96" s="618"/>
      <c r="C96" s="72"/>
      <c r="D96" s="297"/>
      <c r="E96" s="298"/>
      <c r="F96" s="578"/>
      <c r="G96" s="578"/>
    </row>
    <row r="97" spans="1:7" x14ac:dyDescent="0.25">
      <c r="A97" s="297"/>
      <c r="B97" s="618"/>
      <c r="C97" s="72"/>
      <c r="D97" s="297"/>
      <c r="E97" s="298"/>
      <c r="F97" s="578"/>
      <c r="G97" s="578"/>
    </row>
    <row r="98" spans="1:7" x14ac:dyDescent="0.25">
      <c r="A98" s="297"/>
      <c r="B98" s="618"/>
      <c r="C98" s="72"/>
      <c r="D98" s="297"/>
      <c r="E98" s="298"/>
      <c r="F98" s="578"/>
      <c r="G98" s="578"/>
    </row>
    <row r="99" spans="1:7" x14ac:dyDescent="0.25">
      <c r="A99" s="297"/>
      <c r="B99" s="618"/>
      <c r="C99" s="72"/>
      <c r="D99" s="297"/>
      <c r="E99" s="298"/>
      <c r="F99" s="578"/>
      <c r="G99" s="578"/>
    </row>
    <row r="100" spans="1:7" x14ac:dyDescent="0.25">
      <c r="A100" s="297"/>
      <c r="B100" s="618"/>
      <c r="C100" s="72"/>
      <c r="D100" s="297"/>
      <c r="E100" s="298"/>
      <c r="F100" s="578"/>
      <c r="G100" s="578"/>
    </row>
    <row r="101" spans="1:7" x14ac:dyDescent="0.25">
      <c r="A101" s="297"/>
      <c r="B101" s="618"/>
      <c r="C101" s="72"/>
      <c r="D101" s="297"/>
      <c r="E101" s="298"/>
      <c r="F101" s="578"/>
      <c r="G101" s="578"/>
    </row>
    <row r="102" spans="1:7" x14ac:dyDescent="0.25">
      <c r="A102" s="297"/>
      <c r="B102" s="618"/>
      <c r="C102" s="72"/>
      <c r="D102" s="297"/>
      <c r="E102" s="298"/>
      <c r="F102" s="578"/>
      <c r="G102" s="578"/>
    </row>
    <row r="103" spans="1:7" x14ac:dyDescent="0.25">
      <c r="A103" s="297"/>
      <c r="B103" s="618"/>
      <c r="C103" s="72"/>
      <c r="D103" s="297"/>
      <c r="E103" s="298"/>
      <c r="F103" s="578"/>
      <c r="G103" s="578"/>
    </row>
    <row r="104" spans="1:7" x14ac:dyDescent="0.25">
      <c r="A104" s="297"/>
      <c r="B104" s="618"/>
      <c r="C104" s="72"/>
      <c r="D104" s="297"/>
      <c r="E104" s="298"/>
      <c r="F104" s="578"/>
      <c r="G104" s="578"/>
    </row>
    <row r="105" spans="1:7" x14ac:dyDescent="0.25">
      <c r="A105" s="297"/>
      <c r="B105" s="618"/>
      <c r="C105" s="72"/>
      <c r="D105" s="297"/>
      <c r="E105" s="298"/>
      <c r="F105" s="578"/>
      <c r="G105" s="578"/>
    </row>
    <row r="106" spans="1:7" x14ac:dyDescent="0.25">
      <c r="A106" s="297"/>
      <c r="B106" s="618"/>
      <c r="C106" s="72"/>
      <c r="D106" s="297"/>
      <c r="E106" s="298"/>
      <c r="F106" s="578"/>
      <c r="G106" s="578"/>
    </row>
    <row r="107" spans="1:7" x14ac:dyDescent="0.25">
      <c r="A107" s="297"/>
      <c r="B107" s="618"/>
      <c r="C107" s="72"/>
      <c r="D107" s="297"/>
      <c r="E107" s="298"/>
      <c r="F107" s="578"/>
      <c r="G107" s="578"/>
    </row>
    <row r="108" spans="1:7" x14ac:dyDescent="0.25">
      <c r="A108" s="297"/>
      <c r="B108" s="618"/>
      <c r="C108" s="72"/>
      <c r="D108" s="297"/>
      <c r="E108" s="298"/>
      <c r="F108" s="578"/>
      <c r="G108" s="578"/>
    </row>
    <row r="109" spans="1:7" x14ac:dyDescent="0.25">
      <c r="A109" s="297"/>
      <c r="B109" s="618"/>
      <c r="C109" s="72"/>
      <c r="D109" s="297"/>
      <c r="E109" s="298"/>
      <c r="F109" s="578"/>
      <c r="G109" s="578"/>
    </row>
    <row r="110" spans="1:7" x14ac:dyDescent="0.25">
      <c r="A110" s="297"/>
      <c r="B110" s="618"/>
      <c r="C110" s="72"/>
      <c r="D110" s="297"/>
      <c r="E110" s="298"/>
      <c r="F110" s="578"/>
      <c r="G110" s="578"/>
    </row>
    <row r="111" spans="1:7" x14ac:dyDescent="0.25">
      <c r="A111" s="297"/>
      <c r="B111" s="618"/>
      <c r="C111" s="72"/>
      <c r="D111" s="297"/>
      <c r="E111" s="298"/>
      <c r="F111" s="578"/>
      <c r="G111" s="578"/>
    </row>
    <row r="112" spans="1:7" x14ac:dyDescent="0.25">
      <c r="A112" s="297"/>
      <c r="B112" s="618"/>
      <c r="C112" s="72"/>
      <c r="D112" s="297"/>
      <c r="E112" s="298"/>
      <c r="F112" s="578"/>
      <c r="G112" s="578"/>
    </row>
    <row r="113" spans="1:7" x14ac:dyDescent="0.25">
      <c r="A113" s="297"/>
      <c r="B113" s="618"/>
      <c r="C113" s="72"/>
      <c r="D113" s="297"/>
      <c r="E113" s="298"/>
      <c r="F113" s="578"/>
      <c r="G113" s="578"/>
    </row>
    <row r="114" spans="1:7" x14ac:dyDescent="0.25">
      <c r="A114" s="297"/>
      <c r="B114" s="618"/>
      <c r="C114" s="72"/>
      <c r="D114" s="297"/>
      <c r="E114" s="298"/>
      <c r="F114" s="578"/>
      <c r="G114" s="578"/>
    </row>
    <row r="115" spans="1:7" x14ac:dyDescent="0.25">
      <c r="A115" s="297"/>
      <c r="B115" s="618"/>
      <c r="C115" s="72"/>
      <c r="D115" s="297"/>
      <c r="E115" s="298"/>
      <c r="F115" s="578"/>
      <c r="G115" s="578"/>
    </row>
    <row r="116" spans="1:7" x14ac:dyDescent="0.25">
      <c r="A116" s="297"/>
      <c r="B116" s="618"/>
      <c r="C116" s="72"/>
      <c r="D116" s="297"/>
      <c r="E116" s="298"/>
      <c r="F116" s="578"/>
      <c r="G116" s="578"/>
    </row>
    <row r="117" spans="1:7" x14ac:dyDescent="0.25">
      <c r="A117" s="297"/>
      <c r="B117" s="618"/>
      <c r="C117" s="72"/>
      <c r="D117" s="297"/>
      <c r="E117" s="298"/>
      <c r="F117" s="578"/>
      <c r="G117" s="578"/>
    </row>
    <row r="118" spans="1:7" x14ac:dyDescent="0.25">
      <c r="A118" s="297"/>
      <c r="B118" s="618"/>
      <c r="C118" s="72"/>
      <c r="D118" s="297"/>
      <c r="E118" s="298"/>
      <c r="F118" s="578"/>
      <c r="G118" s="578"/>
    </row>
    <row r="119" spans="1:7" x14ac:dyDescent="0.25">
      <c r="A119" s="297"/>
      <c r="B119" s="618"/>
      <c r="C119" s="72"/>
      <c r="D119" s="297"/>
      <c r="E119" s="298"/>
      <c r="F119" s="578"/>
      <c r="G119" s="578"/>
    </row>
    <row r="120" spans="1:7" x14ac:dyDescent="0.25">
      <c r="D120" s="300"/>
      <c r="E120" s="300"/>
      <c r="F120" s="499"/>
      <c r="G120" s="499"/>
    </row>
    <row r="121" spans="1:7" x14ac:dyDescent="0.25">
      <c r="D121" s="300"/>
      <c r="E121" s="300"/>
      <c r="F121" s="499"/>
      <c r="G121" s="499"/>
    </row>
    <row r="122" spans="1:7" x14ac:dyDescent="0.25">
      <c r="D122" s="300"/>
      <c r="E122" s="300"/>
      <c r="F122" s="499"/>
      <c r="G122" s="499"/>
    </row>
    <row r="123" spans="1:7" x14ac:dyDescent="0.25">
      <c r="D123" s="300"/>
      <c r="E123" s="300"/>
      <c r="F123" s="499"/>
      <c r="G123" s="499"/>
    </row>
    <row r="124" spans="1:7" x14ac:dyDescent="0.25">
      <c r="D124" s="300"/>
      <c r="E124" s="300"/>
      <c r="F124" s="499"/>
      <c r="G124" s="499"/>
    </row>
    <row r="125" spans="1:7" x14ac:dyDescent="0.25">
      <c r="D125" s="300"/>
      <c r="E125" s="300"/>
      <c r="F125" s="499"/>
      <c r="G125" s="499"/>
    </row>
    <row r="126" spans="1:7" x14ac:dyDescent="0.25">
      <c r="D126" s="300"/>
      <c r="E126" s="300"/>
      <c r="F126" s="499"/>
      <c r="G126" s="499"/>
    </row>
    <row r="127" spans="1:7" x14ac:dyDescent="0.25">
      <c r="D127" s="300"/>
      <c r="E127" s="300"/>
      <c r="F127" s="499"/>
      <c r="G127" s="499"/>
    </row>
    <row r="128" spans="1:7" x14ac:dyDescent="0.25">
      <c r="D128" s="300"/>
      <c r="E128" s="300"/>
      <c r="F128" s="499"/>
      <c r="G128" s="499"/>
    </row>
    <row r="129" spans="4:7" x14ac:dyDescent="0.25">
      <c r="D129" s="300"/>
      <c r="E129" s="300"/>
      <c r="F129" s="499"/>
      <c r="G129" s="499"/>
    </row>
    <row r="130" spans="4:7" x14ac:dyDescent="0.25">
      <c r="D130" s="300"/>
      <c r="E130" s="300"/>
      <c r="F130" s="499"/>
      <c r="G130" s="499"/>
    </row>
    <row r="131" spans="4:7" x14ac:dyDescent="0.25">
      <c r="D131" s="300"/>
      <c r="E131" s="300"/>
      <c r="F131" s="499"/>
      <c r="G131" s="499"/>
    </row>
    <row r="132" spans="4:7" x14ac:dyDescent="0.25">
      <c r="D132" s="300"/>
      <c r="E132" s="300"/>
      <c r="F132" s="499"/>
      <c r="G132" s="499"/>
    </row>
    <row r="133" spans="4:7" x14ac:dyDescent="0.25">
      <c r="D133" s="300"/>
      <c r="E133" s="300"/>
      <c r="F133" s="499"/>
      <c r="G133" s="499"/>
    </row>
    <row r="134" spans="4:7" x14ac:dyDescent="0.25">
      <c r="D134" s="300"/>
      <c r="E134" s="300"/>
      <c r="F134" s="499"/>
      <c r="G134" s="499"/>
    </row>
    <row r="135" spans="4:7" x14ac:dyDescent="0.25">
      <c r="D135" s="300"/>
      <c r="E135" s="300"/>
      <c r="F135" s="499"/>
      <c r="G135" s="499"/>
    </row>
    <row r="136" spans="4:7" x14ac:dyDescent="0.25">
      <c r="D136" s="300"/>
      <c r="E136" s="300"/>
      <c r="F136" s="499"/>
      <c r="G136" s="499"/>
    </row>
    <row r="137" spans="4:7" x14ac:dyDescent="0.25">
      <c r="D137" s="300"/>
      <c r="E137" s="300"/>
      <c r="F137" s="499"/>
      <c r="G137" s="499"/>
    </row>
    <row r="138" spans="4:7" x14ac:dyDescent="0.25">
      <c r="D138" s="300"/>
      <c r="E138" s="300"/>
      <c r="F138" s="499"/>
      <c r="G138" s="499"/>
    </row>
    <row r="139" spans="4:7" x14ac:dyDescent="0.25">
      <c r="D139" s="300"/>
      <c r="E139" s="300"/>
      <c r="F139" s="499"/>
      <c r="G139" s="499"/>
    </row>
    <row r="140" spans="4:7" x14ac:dyDescent="0.25">
      <c r="D140" s="300"/>
      <c r="E140" s="300"/>
      <c r="F140" s="499"/>
      <c r="G140" s="499"/>
    </row>
    <row r="141" spans="4:7" x14ac:dyDescent="0.25">
      <c r="D141" s="300"/>
      <c r="E141" s="300"/>
      <c r="F141" s="499"/>
      <c r="G141" s="499"/>
    </row>
    <row r="142" spans="4:7" x14ac:dyDescent="0.25">
      <c r="D142" s="300"/>
      <c r="E142" s="300"/>
      <c r="F142" s="499"/>
      <c r="G142" s="499"/>
    </row>
    <row r="143" spans="4:7" x14ac:dyDescent="0.25">
      <c r="D143" s="300"/>
      <c r="E143" s="300"/>
      <c r="F143" s="499"/>
      <c r="G143" s="499"/>
    </row>
    <row r="144" spans="4:7" x14ac:dyDescent="0.25">
      <c r="D144" s="300"/>
      <c r="E144" s="300"/>
      <c r="F144" s="499"/>
      <c r="G144" s="499"/>
    </row>
    <row r="145" spans="4:7" x14ac:dyDescent="0.25">
      <c r="D145" s="300"/>
      <c r="E145" s="300"/>
      <c r="F145" s="499"/>
      <c r="G145" s="499"/>
    </row>
    <row r="146" spans="4:7" x14ac:dyDescent="0.25">
      <c r="D146" s="300"/>
      <c r="E146" s="300"/>
      <c r="F146" s="499"/>
      <c r="G146" s="499"/>
    </row>
    <row r="147" spans="4:7" x14ac:dyDescent="0.25">
      <c r="D147" s="300"/>
      <c r="E147" s="300"/>
      <c r="F147" s="499"/>
      <c r="G147" s="499"/>
    </row>
    <row r="148" spans="4:7" x14ac:dyDescent="0.25">
      <c r="D148" s="300"/>
      <c r="E148" s="300"/>
      <c r="F148" s="499"/>
      <c r="G148" s="499"/>
    </row>
    <row r="149" spans="4:7" x14ac:dyDescent="0.25">
      <c r="D149" s="300"/>
      <c r="E149" s="300"/>
      <c r="F149" s="499"/>
      <c r="G149" s="499"/>
    </row>
    <row r="150" spans="4:7" x14ac:dyDescent="0.25">
      <c r="D150" s="300"/>
      <c r="E150" s="300"/>
      <c r="F150" s="499"/>
      <c r="G150" s="499"/>
    </row>
    <row r="151" spans="4:7" x14ac:dyDescent="0.25">
      <c r="D151" s="300"/>
      <c r="E151" s="300"/>
      <c r="F151" s="499"/>
      <c r="G151" s="499"/>
    </row>
    <row r="152" spans="4:7" x14ac:dyDescent="0.25">
      <c r="D152" s="300"/>
      <c r="E152" s="300"/>
      <c r="F152" s="499"/>
      <c r="G152" s="499"/>
    </row>
    <row r="153" spans="4:7" x14ac:dyDescent="0.25">
      <c r="D153" s="300"/>
      <c r="E153" s="300"/>
      <c r="F153" s="499"/>
      <c r="G153" s="499"/>
    </row>
    <row r="154" spans="4:7" x14ac:dyDescent="0.25">
      <c r="D154" s="300"/>
      <c r="E154" s="300"/>
      <c r="F154" s="499"/>
      <c r="G154" s="499"/>
    </row>
    <row r="155" spans="4:7" x14ac:dyDescent="0.25">
      <c r="D155" s="300"/>
      <c r="E155" s="300"/>
      <c r="F155" s="499"/>
      <c r="G155" s="499"/>
    </row>
    <row r="156" spans="4:7" x14ac:dyDescent="0.25">
      <c r="D156" s="300"/>
      <c r="E156" s="300"/>
      <c r="F156" s="499"/>
      <c r="G156" s="499"/>
    </row>
    <row r="157" spans="4:7" x14ac:dyDescent="0.25">
      <c r="D157" s="300"/>
      <c r="E157" s="300"/>
      <c r="F157" s="499"/>
      <c r="G157" s="499"/>
    </row>
    <row r="158" spans="4:7" x14ac:dyDescent="0.25">
      <c r="D158" s="300"/>
      <c r="E158" s="300"/>
      <c r="F158" s="499"/>
      <c r="G158" s="499"/>
    </row>
    <row r="159" spans="4:7" x14ac:dyDescent="0.25">
      <c r="D159" s="300"/>
      <c r="E159" s="300"/>
      <c r="F159" s="499"/>
      <c r="G159" s="499"/>
    </row>
    <row r="160" spans="4:7" x14ac:dyDescent="0.25">
      <c r="D160" s="300"/>
      <c r="E160" s="300"/>
      <c r="F160" s="499"/>
      <c r="G160" s="499"/>
    </row>
    <row r="161" spans="4:7" x14ac:dyDescent="0.25">
      <c r="D161" s="300"/>
      <c r="E161" s="300"/>
      <c r="F161" s="499"/>
      <c r="G161" s="499"/>
    </row>
    <row r="162" spans="4:7" x14ac:dyDescent="0.25">
      <c r="E162" s="300"/>
      <c r="F162" s="499"/>
      <c r="G162" s="499"/>
    </row>
    <row r="163" spans="4:7" x14ac:dyDescent="0.25">
      <c r="E163" s="300"/>
      <c r="F163" s="499"/>
      <c r="G163" s="499"/>
    </row>
    <row r="164" spans="4:7" x14ac:dyDescent="0.25">
      <c r="E164" s="300"/>
      <c r="F164" s="499"/>
      <c r="G164" s="499"/>
    </row>
    <row r="165" spans="4:7" x14ac:dyDescent="0.25">
      <c r="E165" s="300"/>
      <c r="F165" s="499"/>
      <c r="G165" s="499"/>
    </row>
    <row r="166" spans="4:7" x14ac:dyDescent="0.25">
      <c r="E166" s="300"/>
      <c r="F166" s="499"/>
      <c r="G166" s="499"/>
    </row>
    <row r="167" spans="4:7" x14ac:dyDescent="0.25">
      <c r="E167" s="300"/>
      <c r="F167" s="499"/>
      <c r="G167" s="499"/>
    </row>
    <row r="168" spans="4:7" x14ac:dyDescent="0.25">
      <c r="E168" s="300"/>
      <c r="F168" s="499"/>
      <c r="G168" s="499"/>
    </row>
    <row r="169" spans="4:7" x14ac:dyDescent="0.25">
      <c r="E169" s="300"/>
      <c r="F169" s="499"/>
      <c r="G169" s="499"/>
    </row>
    <row r="170" spans="4:7" x14ac:dyDescent="0.25">
      <c r="E170" s="300"/>
      <c r="F170" s="499"/>
      <c r="G170" s="499"/>
    </row>
    <row r="171" spans="4:7" x14ac:dyDescent="0.25">
      <c r="E171" s="300"/>
      <c r="F171" s="499"/>
      <c r="G171" s="499"/>
    </row>
    <row r="172" spans="4:7" x14ac:dyDescent="0.25">
      <c r="E172" s="300"/>
      <c r="F172" s="499"/>
      <c r="G172" s="499"/>
    </row>
    <row r="173" spans="4:7" x14ac:dyDescent="0.25">
      <c r="E173" s="300"/>
      <c r="F173" s="499"/>
      <c r="G173" s="499"/>
    </row>
    <row r="174" spans="4:7" x14ac:dyDescent="0.25">
      <c r="E174" s="300"/>
      <c r="F174" s="499"/>
      <c r="G174" s="499"/>
    </row>
    <row r="175" spans="4:7" x14ac:dyDescent="0.25">
      <c r="E175" s="300"/>
      <c r="F175" s="499"/>
      <c r="G175" s="499"/>
    </row>
    <row r="176" spans="4:7" x14ac:dyDescent="0.25">
      <c r="E176" s="300"/>
      <c r="F176" s="499"/>
      <c r="G176" s="499"/>
    </row>
    <row r="177" spans="5:7" x14ac:dyDescent="0.25">
      <c r="E177" s="300"/>
      <c r="F177" s="499"/>
      <c r="G177" s="499"/>
    </row>
    <row r="178" spans="5:7" x14ac:dyDescent="0.25">
      <c r="E178" s="300"/>
      <c r="F178" s="499"/>
      <c r="G178" s="499"/>
    </row>
    <row r="179" spans="5:7" x14ac:dyDescent="0.25">
      <c r="E179" s="300"/>
      <c r="F179" s="499"/>
      <c r="G179" s="499"/>
    </row>
    <row r="180" spans="5:7" x14ac:dyDescent="0.25">
      <c r="E180" s="300"/>
      <c r="F180" s="499"/>
      <c r="G180" s="499"/>
    </row>
    <row r="181" spans="5:7" x14ac:dyDescent="0.25">
      <c r="E181" s="300"/>
      <c r="F181" s="499"/>
      <c r="G181" s="499"/>
    </row>
    <row r="182" spans="5:7" x14ac:dyDescent="0.25">
      <c r="E182" s="300"/>
      <c r="F182" s="499"/>
      <c r="G182" s="499"/>
    </row>
    <row r="183" spans="5:7" x14ac:dyDescent="0.25">
      <c r="E183" s="300"/>
      <c r="F183" s="499"/>
      <c r="G183" s="499"/>
    </row>
    <row r="184" spans="5:7" x14ac:dyDescent="0.25">
      <c r="E184" s="300"/>
      <c r="F184" s="499"/>
      <c r="G184" s="499"/>
    </row>
    <row r="185" spans="5:7" x14ac:dyDescent="0.25">
      <c r="E185" s="300"/>
      <c r="F185" s="499"/>
      <c r="G185" s="499"/>
    </row>
    <row r="186" spans="5:7" x14ac:dyDescent="0.25">
      <c r="E186" s="300"/>
      <c r="F186" s="499"/>
      <c r="G186" s="499"/>
    </row>
    <row r="187" spans="5:7" x14ac:dyDescent="0.25">
      <c r="E187" s="300"/>
      <c r="F187" s="499"/>
      <c r="G187" s="499"/>
    </row>
    <row r="188" spans="5:7" x14ac:dyDescent="0.25">
      <c r="E188" s="300"/>
      <c r="F188" s="499"/>
      <c r="G188" s="499"/>
    </row>
    <row r="189" spans="5:7" x14ac:dyDescent="0.25">
      <c r="E189" s="300"/>
      <c r="F189" s="499"/>
      <c r="G189" s="499"/>
    </row>
    <row r="190" spans="5:7" x14ac:dyDescent="0.25">
      <c r="E190" s="300"/>
      <c r="F190" s="499"/>
      <c r="G190" s="499"/>
    </row>
    <row r="191" spans="5:7" x14ac:dyDescent="0.25">
      <c r="E191" s="300"/>
      <c r="F191" s="499"/>
      <c r="G191" s="499"/>
    </row>
    <row r="192" spans="5:7" x14ac:dyDescent="0.25">
      <c r="E192" s="300"/>
      <c r="F192" s="499"/>
      <c r="G192" s="499"/>
    </row>
    <row r="193" spans="5:7" x14ac:dyDescent="0.25">
      <c r="E193" s="300"/>
      <c r="F193" s="499"/>
      <c r="G193" s="499"/>
    </row>
    <row r="194" spans="5:7" x14ac:dyDescent="0.25">
      <c r="E194" s="300"/>
      <c r="F194" s="499"/>
      <c r="G194" s="499"/>
    </row>
    <row r="195" spans="5:7" x14ac:dyDescent="0.25">
      <c r="E195" s="300"/>
      <c r="F195" s="499"/>
      <c r="G195" s="499"/>
    </row>
    <row r="196" spans="5:7" x14ac:dyDescent="0.25">
      <c r="E196" s="300"/>
      <c r="F196" s="499"/>
      <c r="G196" s="499"/>
    </row>
    <row r="197" spans="5:7" x14ac:dyDescent="0.25">
      <c r="E197" s="300"/>
      <c r="F197" s="499"/>
      <c r="G197" s="499"/>
    </row>
    <row r="198" spans="5:7" x14ac:dyDescent="0.25">
      <c r="E198" s="300"/>
      <c r="F198" s="499"/>
      <c r="G198" s="499"/>
    </row>
    <row r="199" spans="5:7" x14ac:dyDescent="0.25">
      <c r="E199" s="300"/>
      <c r="F199" s="499"/>
      <c r="G199" s="499"/>
    </row>
    <row r="200" spans="5:7" x14ac:dyDescent="0.25">
      <c r="E200" s="300"/>
      <c r="F200" s="499"/>
      <c r="G200" s="499"/>
    </row>
    <row r="201" spans="5:7" x14ac:dyDescent="0.25">
      <c r="E201" s="300"/>
      <c r="F201" s="499"/>
      <c r="G201" s="499"/>
    </row>
    <row r="202" spans="5:7" x14ac:dyDescent="0.25">
      <c r="E202" s="300"/>
      <c r="F202" s="499"/>
      <c r="G202" s="499"/>
    </row>
    <row r="203" spans="5:7" x14ac:dyDescent="0.25">
      <c r="E203" s="300"/>
      <c r="F203" s="499"/>
      <c r="G203" s="499"/>
    </row>
    <row r="204" spans="5:7" x14ac:dyDescent="0.25">
      <c r="E204" s="300"/>
      <c r="F204" s="499"/>
      <c r="G204" s="499"/>
    </row>
    <row r="205" spans="5:7" x14ac:dyDescent="0.25">
      <c r="E205" s="300"/>
      <c r="F205" s="499"/>
      <c r="G205" s="499"/>
    </row>
    <row r="206" spans="5:7" x14ac:dyDescent="0.25">
      <c r="E206" s="300"/>
      <c r="F206" s="499"/>
      <c r="G206" s="499"/>
    </row>
    <row r="207" spans="5:7" x14ac:dyDescent="0.25">
      <c r="E207" s="300"/>
      <c r="F207" s="499"/>
      <c r="G207" s="499"/>
    </row>
    <row r="208" spans="5:7" x14ac:dyDescent="0.25">
      <c r="E208" s="300"/>
      <c r="F208" s="499"/>
      <c r="G208" s="499"/>
    </row>
    <row r="209" spans="5:7" x14ac:dyDescent="0.25">
      <c r="E209" s="300"/>
      <c r="F209" s="499"/>
      <c r="G209" s="499"/>
    </row>
    <row r="210" spans="5:7" x14ac:dyDescent="0.25">
      <c r="E210" s="300"/>
      <c r="F210" s="499"/>
      <c r="G210" s="499"/>
    </row>
    <row r="211" spans="5:7" x14ac:dyDescent="0.25">
      <c r="E211" s="300"/>
      <c r="F211" s="499"/>
      <c r="G211" s="499"/>
    </row>
    <row r="212" spans="5:7" x14ac:dyDescent="0.25">
      <c r="E212" s="300"/>
      <c r="F212" s="499"/>
      <c r="G212" s="499"/>
    </row>
    <row r="213" spans="5:7" x14ac:dyDescent="0.25">
      <c r="E213" s="300"/>
      <c r="F213" s="499"/>
      <c r="G213" s="499"/>
    </row>
    <row r="214" spans="5:7" x14ac:dyDescent="0.25">
      <c r="E214" s="300"/>
      <c r="F214" s="499"/>
      <c r="G214" s="499"/>
    </row>
    <row r="215" spans="5:7" x14ac:dyDescent="0.25">
      <c r="E215" s="300"/>
      <c r="F215" s="499"/>
      <c r="G215" s="499"/>
    </row>
    <row r="216" spans="5:7" x14ac:dyDescent="0.25">
      <c r="E216" s="300"/>
      <c r="F216" s="499"/>
      <c r="G216" s="499"/>
    </row>
    <row r="217" spans="5:7" x14ac:dyDescent="0.25">
      <c r="E217" s="300"/>
      <c r="F217" s="499"/>
      <c r="G217" s="499"/>
    </row>
    <row r="218" spans="5:7" x14ac:dyDescent="0.25">
      <c r="E218" s="300"/>
      <c r="F218" s="499"/>
      <c r="G218" s="499"/>
    </row>
    <row r="219" spans="5:7" x14ac:dyDescent="0.25">
      <c r="E219" s="300"/>
      <c r="F219" s="499"/>
      <c r="G219" s="499"/>
    </row>
    <row r="220" spans="5:7" x14ac:dyDescent="0.25">
      <c r="E220" s="300"/>
      <c r="F220" s="499"/>
      <c r="G220" s="499"/>
    </row>
    <row r="221" spans="5:7" x14ac:dyDescent="0.25">
      <c r="E221" s="300"/>
      <c r="F221" s="499"/>
      <c r="G221" s="499"/>
    </row>
    <row r="222" spans="5:7" x14ac:dyDescent="0.25">
      <c r="E222" s="300"/>
      <c r="F222" s="499"/>
      <c r="G222" s="499"/>
    </row>
    <row r="223" spans="5:7" x14ac:dyDescent="0.25">
      <c r="E223" s="300"/>
      <c r="F223" s="499"/>
      <c r="G223" s="499"/>
    </row>
    <row r="224" spans="5:7" x14ac:dyDescent="0.25">
      <c r="E224" s="300"/>
      <c r="F224" s="499"/>
      <c r="G224" s="499"/>
    </row>
    <row r="225" spans="5:7" x14ac:dyDescent="0.25">
      <c r="E225" s="300"/>
      <c r="F225" s="499"/>
      <c r="G225" s="499"/>
    </row>
    <row r="226" spans="5:7" x14ac:dyDescent="0.25">
      <c r="E226" s="300"/>
      <c r="F226" s="499"/>
      <c r="G226" s="499"/>
    </row>
    <row r="227" spans="5:7" x14ac:dyDescent="0.25">
      <c r="E227" s="300"/>
      <c r="F227" s="499"/>
      <c r="G227" s="499"/>
    </row>
    <row r="228" spans="5:7" x14ac:dyDescent="0.25">
      <c r="E228" s="300"/>
      <c r="F228" s="499"/>
      <c r="G228" s="499"/>
    </row>
    <row r="229" spans="5:7" x14ac:dyDescent="0.25">
      <c r="E229" s="300"/>
      <c r="F229" s="499"/>
      <c r="G229" s="499"/>
    </row>
    <row r="230" spans="5:7" x14ac:dyDescent="0.25">
      <c r="E230" s="300"/>
      <c r="F230" s="499"/>
      <c r="G230" s="499"/>
    </row>
    <row r="231" spans="5:7" x14ac:dyDescent="0.25">
      <c r="E231" s="300"/>
      <c r="F231" s="499"/>
      <c r="G231" s="499"/>
    </row>
    <row r="232" spans="5:7" x14ac:dyDescent="0.25">
      <c r="E232" s="300"/>
      <c r="F232" s="499"/>
      <c r="G232" s="499"/>
    </row>
    <row r="233" spans="5:7" x14ac:dyDescent="0.25">
      <c r="E233" s="300"/>
      <c r="F233" s="499"/>
      <c r="G233" s="499"/>
    </row>
    <row r="234" spans="5:7" x14ac:dyDescent="0.25">
      <c r="E234" s="300"/>
      <c r="F234" s="499"/>
      <c r="G234" s="499"/>
    </row>
    <row r="235" spans="5:7" x14ac:dyDescent="0.25">
      <c r="E235" s="300"/>
      <c r="F235" s="499"/>
      <c r="G235" s="499"/>
    </row>
    <row r="236" spans="5:7" x14ac:dyDescent="0.25">
      <c r="E236" s="300"/>
      <c r="F236" s="499"/>
      <c r="G236" s="499"/>
    </row>
    <row r="237" spans="5:7" x14ac:dyDescent="0.25">
      <c r="E237" s="300"/>
      <c r="F237" s="499"/>
      <c r="G237" s="499"/>
    </row>
    <row r="238" spans="5:7" x14ac:dyDescent="0.25">
      <c r="E238" s="300"/>
      <c r="F238" s="499"/>
      <c r="G238" s="499"/>
    </row>
    <row r="239" spans="5:7" x14ac:dyDescent="0.25">
      <c r="E239" s="300"/>
      <c r="F239" s="499"/>
      <c r="G239" s="499"/>
    </row>
    <row r="240" spans="5:7" x14ac:dyDescent="0.25">
      <c r="E240" s="300"/>
      <c r="F240" s="499"/>
      <c r="G240" s="499"/>
    </row>
    <row r="241" spans="5:7" x14ac:dyDescent="0.25">
      <c r="E241" s="300"/>
      <c r="F241" s="499"/>
      <c r="G241" s="499"/>
    </row>
    <row r="242" spans="5:7" x14ac:dyDescent="0.25">
      <c r="E242" s="300"/>
      <c r="F242" s="499"/>
      <c r="G242" s="499"/>
    </row>
    <row r="243" spans="5:7" x14ac:dyDescent="0.25">
      <c r="E243" s="300"/>
      <c r="F243" s="499"/>
      <c r="G243" s="499"/>
    </row>
    <row r="244" spans="5:7" x14ac:dyDescent="0.25">
      <c r="E244" s="300"/>
      <c r="F244" s="499"/>
      <c r="G244" s="499"/>
    </row>
    <row r="245" spans="5:7" x14ac:dyDescent="0.25">
      <c r="E245" s="300"/>
      <c r="F245" s="499"/>
      <c r="G245" s="499"/>
    </row>
    <row r="246" spans="5:7" x14ac:dyDescent="0.25">
      <c r="E246" s="300"/>
      <c r="F246" s="499"/>
      <c r="G246" s="499"/>
    </row>
    <row r="247" spans="5:7" x14ac:dyDescent="0.25">
      <c r="E247" s="300"/>
      <c r="F247" s="499"/>
      <c r="G247" s="499"/>
    </row>
    <row r="248" spans="5:7" x14ac:dyDescent="0.25">
      <c r="E248" s="300"/>
      <c r="F248" s="499"/>
      <c r="G248" s="499"/>
    </row>
    <row r="249" spans="5:7" x14ac:dyDescent="0.25">
      <c r="E249" s="300"/>
      <c r="F249" s="499"/>
      <c r="G249" s="499"/>
    </row>
    <row r="250" spans="5:7" x14ac:dyDescent="0.25">
      <c r="E250" s="300"/>
      <c r="F250" s="499"/>
      <c r="G250" s="499"/>
    </row>
    <row r="251" spans="5:7" x14ac:dyDescent="0.25">
      <c r="E251" s="300"/>
      <c r="F251" s="499"/>
      <c r="G251" s="499"/>
    </row>
    <row r="252" spans="5:7" x14ac:dyDescent="0.25">
      <c r="E252" s="300"/>
      <c r="F252" s="499"/>
      <c r="G252" s="499"/>
    </row>
    <row r="253" spans="5:7" x14ac:dyDescent="0.25">
      <c r="E253" s="300"/>
      <c r="F253" s="499"/>
      <c r="G253" s="499"/>
    </row>
    <row r="254" spans="5:7" x14ac:dyDescent="0.25">
      <c r="E254" s="300"/>
      <c r="F254" s="499"/>
      <c r="G254" s="499"/>
    </row>
    <row r="255" spans="5:7" x14ac:dyDescent="0.25">
      <c r="E255" s="300"/>
      <c r="F255" s="499"/>
      <c r="G255" s="499"/>
    </row>
    <row r="256" spans="5:7" x14ac:dyDescent="0.25">
      <c r="E256" s="300"/>
      <c r="F256" s="499"/>
      <c r="G256" s="499"/>
    </row>
    <row r="257" spans="5:7" x14ac:dyDescent="0.25">
      <c r="E257" s="300"/>
      <c r="F257" s="499"/>
      <c r="G257" s="499"/>
    </row>
    <row r="258" spans="5:7" x14ac:dyDescent="0.25">
      <c r="E258" s="300"/>
      <c r="F258" s="499"/>
      <c r="G258" s="499"/>
    </row>
    <row r="259" spans="5:7" x14ac:dyDescent="0.25">
      <c r="E259" s="300"/>
      <c r="F259" s="499"/>
      <c r="G259" s="499"/>
    </row>
    <row r="260" spans="5:7" x14ac:dyDescent="0.25">
      <c r="E260" s="300"/>
      <c r="F260" s="499"/>
      <c r="G260" s="499"/>
    </row>
    <row r="261" spans="5:7" x14ac:dyDescent="0.25">
      <c r="E261" s="300"/>
      <c r="F261" s="499"/>
      <c r="G261" s="499"/>
    </row>
    <row r="262" spans="5:7" x14ac:dyDescent="0.25">
      <c r="E262" s="300"/>
      <c r="F262" s="499"/>
      <c r="G262" s="499"/>
    </row>
    <row r="263" spans="5:7" x14ac:dyDescent="0.25">
      <c r="E263" s="300"/>
      <c r="F263" s="499"/>
      <c r="G263" s="499"/>
    </row>
    <row r="264" spans="5:7" x14ac:dyDescent="0.25">
      <c r="E264" s="300"/>
      <c r="F264" s="499"/>
      <c r="G264" s="499"/>
    </row>
    <row r="265" spans="5:7" x14ac:dyDescent="0.25">
      <c r="E265" s="300"/>
      <c r="F265" s="499"/>
      <c r="G265" s="499"/>
    </row>
    <row r="266" spans="5:7" x14ac:dyDescent="0.25">
      <c r="E266" s="300"/>
      <c r="F266" s="499"/>
      <c r="G266" s="499"/>
    </row>
    <row r="267" spans="5:7" x14ac:dyDescent="0.25">
      <c r="E267" s="300"/>
      <c r="F267" s="499"/>
      <c r="G267" s="499"/>
    </row>
    <row r="268" spans="5:7" x14ac:dyDescent="0.25">
      <c r="E268" s="300"/>
      <c r="F268" s="499"/>
      <c r="G268" s="499"/>
    </row>
    <row r="269" spans="5:7" x14ac:dyDescent="0.25">
      <c r="E269" s="300"/>
      <c r="F269" s="499"/>
      <c r="G269" s="499"/>
    </row>
    <row r="270" spans="5:7" x14ac:dyDescent="0.25">
      <c r="E270" s="300"/>
      <c r="F270" s="499"/>
      <c r="G270" s="499"/>
    </row>
    <row r="271" spans="5:7" x14ac:dyDescent="0.25">
      <c r="E271" s="300"/>
      <c r="F271" s="499"/>
      <c r="G271" s="499"/>
    </row>
    <row r="272" spans="5:7" x14ac:dyDescent="0.25">
      <c r="E272" s="300"/>
      <c r="F272" s="499"/>
      <c r="G272" s="499"/>
    </row>
    <row r="273" spans="5:7" x14ac:dyDescent="0.25">
      <c r="E273" s="300"/>
      <c r="F273" s="499"/>
      <c r="G273" s="499"/>
    </row>
    <row r="274" spans="5:7" x14ac:dyDescent="0.25">
      <c r="E274" s="300"/>
      <c r="F274" s="499"/>
      <c r="G274" s="499"/>
    </row>
    <row r="275" spans="5:7" x14ac:dyDescent="0.25">
      <c r="E275" s="300"/>
      <c r="F275" s="499"/>
      <c r="G275" s="499"/>
    </row>
    <row r="276" spans="5:7" x14ac:dyDescent="0.25">
      <c r="E276" s="300"/>
      <c r="F276" s="499"/>
      <c r="G276" s="499"/>
    </row>
    <row r="277" spans="5:7" x14ac:dyDescent="0.25">
      <c r="E277" s="300"/>
      <c r="F277" s="499"/>
      <c r="G277" s="499"/>
    </row>
    <row r="278" spans="5:7" x14ac:dyDescent="0.25">
      <c r="E278" s="300"/>
      <c r="F278" s="499"/>
      <c r="G278" s="499"/>
    </row>
    <row r="279" spans="5:7" x14ac:dyDescent="0.25">
      <c r="E279" s="300"/>
      <c r="F279" s="499"/>
      <c r="G279" s="499"/>
    </row>
    <row r="280" spans="5:7" x14ac:dyDescent="0.25">
      <c r="E280" s="300"/>
      <c r="F280" s="499"/>
      <c r="G280" s="499"/>
    </row>
    <row r="281" spans="5:7" x14ac:dyDescent="0.25">
      <c r="E281" s="300"/>
      <c r="F281" s="499"/>
      <c r="G281" s="499"/>
    </row>
    <row r="282" spans="5:7" x14ac:dyDescent="0.25">
      <c r="E282" s="300"/>
      <c r="F282" s="499"/>
      <c r="G282" s="499"/>
    </row>
    <row r="283" spans="5:7" x14ac:dyDescent="0.25">
      <c r="E283" s="300"/>
      <c r="F283" s="499"/>
      <c r="G283" s="499"/>
    </row>
    <row r="284" spans="5:7" x14ac:dyDescent="0.25">
      <c r="E284" s="300"/>
      <c r="F284" s="499"/>
      <c r="G284" s="499"/>
    </row>
    <row r="285" spans="5:7" x14ac:dyDescent="0.25">
      <c r="E285" s="300"/>
      <c r="F285" s="499"/>
      <c r="G285" s="499"/>
    </row>
    <row r="286" spans="5:7" x14ac:dyDescent="0.25">
      <c r="E286" s="300"/>
      <c r="F286" s="499"/>
      <c r="G286" s="499"/>
    </row>
    <row r="287" spans="5:7" x14ac:dyDescent="0.25">
      <c r="E287" s="300"/>
      <c r="F287" s="499"/>
      <c r="G287" s="499"/>
    </row>
    <row r="288" spans="5:7" x14ac:dyDescent="0.25">
      <c r="E288" s="300"/>
      <c r="F288" s="499"/>
      <c r="G288" s="499"/>
    </row>
    <row r="289" spans="5:7" x14ac:dyDescent="0.25">
      <c r="E289" s="300"/>
      <c r="F289" s="499"/>
      <c r="G289" s="499"/>
    </row>
    <row r="290" spans="5:7" x14ac:dyDescent="0.25">
      <c r="E290" s="300"/>
      <c r="F290" s="499"/>
      <c r="G290" s="499"/>
    </row>
    <row r="291" spans="5:7" x14ac:dyDescent="0.25">
      <c r="E291" s="300"/>
      <c r="F291" s="499"/>
      <c r="G291" s="499"/>
    </row>
    <row r="292" spans="5:7" x14ac:dyDescent="0.25">
      <c r="E292" s="300"/>
      <c r="F292" s="499"/>
      <c r="G292" s="499"/>
    </row>
    <row r="293" spans="5:7" x14ac:dyDescent="0.25">
      <c r="E293" s="300"/>
      <c r="F293" s="499"/>
      <c r="G293" s="499"/>
    </row>
    <row r="294" spans="5:7" x14ac:dyDescent="0.25">
      <c r="E294" s="300"/>
      <c r="F294" s="499"/>
      <c r="G294" s="499"/>
    </row>
    <row r="295" spans="5:7" x14ac:dyDescent="0.25">
      <c r="E295" s="300"/>
      <c r="F295" s="499"/>
      <c r="G295" s="499"/>
    </row>
    <row r="296" spans="5:7" x14ac:dyDescent="0.25">
      <c r="E296" s="300"/>
      <c r="F296" s="499"/>
      <c r="G296" s="499"/>
    </row>
    <row r="297" spans="5:7" x14ac:dyDescent="0.25">
      <c r="E297" s="300"/>
      <c r="F297" s="499"/>
      <c r="G297" s="499"/>
    </row>
    <row r="298" spans="5:7" x14ac:dyDescent="0.25">
      <c r="E298" s="300"/>
      <c r="F298" s="499"/>
      <c r="G298" s="499"/>
    </row>
    <row r="299" spans="5:7" x14ac:dyDescent="0.25">
      <c r="E299" s="300"/>
      <c r="F299" s="499"/>
      <c r="G299" s="499"/>
    </row>
    <row r="300" spans="5:7" x14ac:dyDescent="0.25">
      <c r="E300" s="300"/>
      <c r="F300" s="499"/>
      <c r="G300" s="499"/>
    </row>
    <row r="301" spans="5:7" x14ac:dyDescent="0.25">
      <c r="E301" s="300"/>
      <c r="F301" s="499"/>
      <c r="G301" s="499"/>
    </row>
    <row r="302" spans="5:7" x14ac:dyDescent="0.25">
      <c r="E302" s="300"/>
      <c r="F302" s="499"/>
      <c r="G302" s="499"/>
    </row>
    <row r="303" spans="5:7" x14ac:dyDescent="0.25">
      <c r="E303" s="300"/>
      <c r="F303" s="499"/>
      <c r="G303" s="499"/>
    </row>
    <row r="304" spans="5:7" x14ac:dyDescent="0.25">
      <c r="E304" s="300"/>
      <c r="F304" s="499"/>
      <c r="G304" s="499"/>
    </row>
    <row r="305" spans="5:7" x14ac:dyDescent="0.25">
      <c r="E305" s="300"/>
      <c r="F305" s="499"/>
      <c r="G305" s="499"/>
    </row>
    <row r="306" spans="5:7" x14ac:dyDescent="0.25">
      <c r="E306" s="300"/>
      <c r="F306" s="499"/>
      <c r="G306" s="499"/>
    </row>
    <row r="307" spans="5:7" x14ac:dyDescent="0.25">
      <c r="E307" s="300"/>
      <c r="F307" s="499"/>
      <c r="G307" s="499"/>
    </row>
    <row r="308" spans="5:7" x14ac:dyDescent="0.25">
      <c r="E308" s="300"/>
      <c r="F308" s="499"/>
      <c r="G308" s="499"/>
    </row>
    <row r="309" spans="5:7" x14ac:dyDescent="0.25">
      <c r="E309" s="300"/>
      <c r="F309" s="499"/>
      <c r="G309" s="499"/>
    </row>
    <row r="310" spans="5:7" x14ac:dyDescent="0.25">
      <c r="E310" s="300"/>
      <c r="F310" s="499"/>
      <c r="G310" s="499"/>
    </row>
    <row r="311" spans="5:7" x14ac:dyDescent="0.25">
      <c r="E311" s="300"/>
      <c r="F311" s="499"/>
      <c r="G311" s="499"/>
    </row>
    <row r="312" spans="5:7" x14ac:dyDescent="0.25">
      <c r="E312" s="300"/>
      <c r="F312" s="499"/>
      <c r="G312" s="499"/>
    </row>
    <row r="313" spans="5:7" x14ac:dyDescent="0.25">
      <c r="E313" s="300"/>
      <c r="F313" s="499"/>
      <c r="G313" s="499"/>
    </row>
    <row r="314" spans="5:7" x14ac:dyDescent="0.25">
      <c r="E314" s="300"/>
      <c r="F314" s="499"/>
      <c r="G314" s="499"/>
    </row>
    <row r="315" spans="5:7" x14ac:dyDescent="0.25">
      <c r="E315" s="300"/>
      <c r="F315" s="499"/>
      <c r="G315" s="499"/>
    </row>
    <row r="316" spans="5:7" x14ac:dyDescent="0.25">
      <c r="E316" s="300"/>
      <c r="F316" s="499"/>
      <c r="G316" s="499"/>
    </row>
    <row r="317" spans="5:7" x14ac:dyDescent="0.25">
      <c r="E317" s="300"/>
      <c r="F317" s="499"/>
      <c r="G317" s="499"/>
    </row>
    <row r="318" spans="5:7" x14ac:dyDescent="0.25">
      <c r="E318" s="300"/>
      <c r="F318" s="499"/>
      <c r="G318" s="499"/>
    </row>
    <row r="319" spans="5:7" x14ac:dyDescent="0.25">
      <c r="E319" s="300"/>
      <c r="F319" s="499"/>
      <c r="G319" s="499"/>
    </row>
    <row r="320" spans="5:7" x14ac:dyDescent="0.25">
      <c r="E320" s="300"/>
      <c r="F320" s="499"/>
      <c r="G320" s="499"/>
    </row>
    <row r="321" spans="5:7" x14ac:dyDescent="0.25">
      <c r="E321" s="300"/>
      <c r="F321" s="499"/>
      <c r="G321" s="499"/>
    </row>
    <row r="322" spans="5:7" x14ac:dyDescent="0.25">
      <c r="E322" s="300"/>
      <c r="F322" s="499"/>
      <c r="G322" s="499"/>
    </row>
  </sheetData>
  <pageMargins left="0.70866141732283472" right="0.70866141732283472" top="0.74803149606299213" bottom="0.74803149606299213" header="0.31496062992125984" footer="0.31496062992125984"/>
  <pageSetup paperSize="9" scale="80" fitToWidth="0" fitToHeight="0" orientation="portrait" r:id="rId1"/>
  <headerFooter>
    <oddHeader xml:space="preserve">&amp;R&amp;"Arial Narrow,Regular"&amp;8HOTEL ROŽANIĆ, MOTOVUN
</oddHeader>
    <oddFooter>&amp;C&amp;"Arial,Regular"&amp;9Rijeka, kolovoz 2016.</oddFooter>
  </headerFooter>
  <rowBreaks count="1" manualBreakCount="1">
    <brk id="41" max="5"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BreakPreview" zoomScale="115" zoomScaleNormal="100" zoomScaleSheetLayoutView="115" workbookViewId="0">
      <selection activeCell="D14" sqref="D14"/>
    </sheetView>
  </sheetViews>
  <sheetFormatPr defaultRowHeight="15" x14ac:dyDescent="0.25"/>
  <cols>
    <col min="2" max="2" width="6.7109375" customWidth="1"/>
    <col min="3" max="3" width="48.140625" customWidth="1"/>
    <col min="4" max="4" width="30.140625" customWidth="1"/>
    <col min="5" max="5" width="8.42578125" customWidth="1"/>
  </cols>
  <sheetData>
    <row r="1" spans="1:5" x14ac:dyDescent="0.25">
      <c r="A1" s="5"/>
      <c r="B1" s="5"/>
      <c r="C1" s="5"/>
      <c r="D1" s="5"/>
    </row>
    <row r="2" spans="1:5" ht="15.75" x14ac:dyDescent="0.25">
      <c r="A2" s="6"/>
      <c r="B2" s="6" t="s">
        <v>17</v>
      </c>
      <c r="C2" s="6"/>
      <c r="D2" s="6"/>
      <c r="E2" s="6"/>
    </row>
    <row r="3" spans="1:5" x14ac:dyDescent="0.25">
      <c r="A3" s="5"/>
      <c r="B3" s="5"/>
      <c r="C3" s="5"/>
      <c r="D3" s="5"/>
    </row>
    <row r="4" spans="1:5" x14ac:dyDescent="0.25">
      <c r="A4" s="5"/>
      <c r="B4" s="5"/>
      <c r="C4" s="5"/>
      <c r="D4" s="5"/>
    </row>
    <row r="5" spans="1:5" ht="14.25" customHeight="1" x14ac:dyDescent="0.25">
      <c r="A5" s="5"/>
      <c r="B5" s="5"/>
      <c r="C5" s="5"/>
      <c r="D5" s="5"/>
    </row>
    <row r="6" spans="1:5" ht="15.75" x14ac:dyDescent="0.25">
      <c r="A6" s="10"/>
      <c r="B6" s="10" t="s">
        <v>9</v>
      </c>
      <c r="C6" s="10" t="s">
        <v>10</v>
      </c>
      <c r="D6" s="10"/>
      <c r="E6" s="9"/>
    </row>
    <row r="7" spans="1:5" x14ac:dyDescent="0.25">
      <c r="A7" s="5"/>
      <c r="B7" s="5"/>
      <c r="C7" s="5"/>
      <c r="D7" s="5"/>
    </row>
    <row r="8" spans="1:5" x14ac:dyDescent="0.25">
      <c r="A8" s="5"/>
      <c r="B8" s="5"/>
      <c r="C8" s="5"/>
      <c r="D8" s="5"/>
    </row>
    <row r="9" spans="1:5" x14ac:dyDescent="0.25">
      <c r="A9" s="5"/>
      <c r="B9" s="5" t="s">
        <v>52</v>
      </c>
      <c r="C9" s="5" t="s">
        <v>46</v>
      </c>
      <c r="D9" s="205">
        <f>'8_GIPS'!$F$31</f>
        <v>0</v>
      </c>
    </row>
    <row r="10" spans="1:5" x14ac:dyDescent="0.25">
      <c r="A10" s="5"/>
      <c r="B10" s="5"/>
      <c r="C10" s="5"/>
      <c r="D10" s="126"/>
    </row>
    <row r="11" spans="1:5" x14ac:dyDescent="0.25">
      <c r="A11" s="5"/>
      <c r="B11" s="5" t="s">
        <v>54</v>
      </c>
      <c r="C11" s="8" t="s">
        <v>111</v>
      </c>
      <c r="D11" s="125">
        <f>'9_KROVOVI'!$G$227</f>
        <v>0</v>
      </c>
    </row>
    <row r="12" spans="1:5" x14ac:dyDescent="0.25">
      <c r="A12" s="5"/>
      <c r="B12" s="5"/>
      <c r="C12" s="5"/>
      <c r="D12" s="126"/>
    </row>
    <row r="13" spans="1:5" x14ac:dyDescent="0.25">
      <c r="A13" s="5"/>
      <c r="B13" s="5" t="s">
        <v>1217</v>
      </c>
      <c r="C13" s="8" t="s">
        <v>1197</v>
      </c>
      <c r="D13" s="125">
        <f>'9A_ LIMARSKI'!G20</f>
        <v>0</v>
      </c>
    </row>
    <row r="14" spans="1:5" x14ac:dyDescent="0.25">
      <c r="A14" s="5"/>
      <c r="B14" s="5"/>
      <c r="C14" s="8"/>
      <c r="D14" s="125"/>
    </row>
    <row r="15" spans="1:5" x14ac:dyDescent="0.25">
      <c r="A15" s="5"/>
      <c r="B15" s="5" t="s">
        <v>53</v>
      </c>
      <c r="C15" s="8" t="s">
        <v>636</v>
      </c>
      <c r="D15" s="125">
        <f>'10_MONTAZNI'!$F$19</f>
        <v>0</v>
      </c>
    </row>
    <row r="16" spans="1:5" x14ac:dyDescent="0.25">
      <c r="A16" s="5"/>
      <c r="B16" s="5"/>
      <c r="C16" s="5"/>
      <c r="D16" s="126"/>
    </row>
    <row r="17" spans="1:5" x14ac:dyDescent="0.25">
      <c r="A17" s="5"/>
      <c r="B17" s="5" t="s">
        <v>57</v>
      </c>
      <c r="C17" s="5" t="s">
        <v>11</v>
      </c>
      <c r="D17" s="125">
        <f>'12_BRAVARSKI'!$F$156</f>
        <v>0</v>
      </c>
    </row>
    <row r="18" spans="1:5" x14ac:dyDescent="0.25">
      <c r="A18" s="5"/>
      <c r="B18" s="5"/>
      <c r="C18" s="5"/>
      <c r="D18" s="126"/>
    </row>
    <row r="19" spans="1:5" x14ac:dyDescent="0.25">
      <c r="A19" s="5"/>
      <c r="B19" s="5" t="s">
        <v>58</v>
      </c>
      <c r="C19" s="5" t="s">
        <v>12</v>
      </c>
      <c r="D19" s="125">
        <f>'12_BRAVARSKI'!F232</f>
        <v>0</v>
      </c>
    </row>
    <row r="20" spans="1:5" x14ac:dyDescent="0.25">
      <c r="A20" s="5"/>
      <c r="B20" s="5"/>
      <c r="C20" s="5"/>
      <c r="D20" s="126"/>
    </row>
    <row r="21" spans="1:5" x14ac:dyDescent="0.25">
      <c r="A21" s="5"/>
      <c r="B21" s="5" t="s">
        <v>59</v>
      </c>
      <c r="C21" s="8" t="s">
        <v>13</v>
      </c>
      <c r="D21" s="125">
        <f>'13_BETONSKE PODLOGE'!$F$56</f>
        <v>0</v>
      </c>
    </row>
    <row r="22" spans="1:5" x14ac:dyDescent="0.25">
      <c r="A22" s="5"/>
      <c r="B22" s="5"/>
      <c r="C22" s="5"/>
      <c r="D22" s="126"/>
    </row>
    <row r="23" spans="1:5" x14ac:dyDescent="0.25">
      <c r="A23" s="5"/>
      <c r="B23" s="5" t="s">
        <v>60</v>
      </c>
      <c r="C23" s="5" t="s">
        <v>61</v>
      </c>
      <c r="D23" s="125">
        <f>'14_DIZALA'!$F$17</f>
        <v>0</v>
      </c>
    </row>
    <row r="24" spans="1:5" x14ac:dyDescent="0.25">
      <c r="A24" s="5"/>
      <c r="B24" s="5"/>
      <c r="C24" s="5"/>
      <c r="D24" s="126"/>
    </row>
    <row r="25" spans="1:5" x14ac:dyDescent="0.25">
      <c r="A25" s="5"/>
      <c r="B25" s="5" t="s">
        <v>62</v>
      </c>
      <c r="C25" s="5" t="s">
        <v>16</v>
      </c>
      <c r="D25" s="125">
        <f>'15_LICILACKI'!$G$26</f>
        <v>0</v>
      </c>
    </row>
    <row r="26" spans="1:5" x14ac:dyDescent="0.25">
      <c r="A26" s="5"/>
      <c r="B26" s="5"/>
      <c r="C26" s="5"/>
      <c r="D26" s="125"/>
    </row>
    <row r="27" spans="1:5" x14ac:dyDescent="0.25">
      <c r="A27" s="5"/>
      <c r="B27" s="5" t="s">
        <v>114</v>
      </c>
      <c r="C27" s="5" t="s">
        <v>472</v>
      </c>
      <c r="D27" s="125">
        <f>'16_SANITAR'!$H$22</f>
        <v>0</v>
      </c>
    </row>
    <row r="28" spans="1:5" x14ac:dyDescent="0.25">
      <c r="A28" s="5"/>
      <c r="B28" s="5"/>
      <c r="C28" s="5"/>
      <c r="D28" s="125"/>
    </row>
    <row r="29" spans="1:5" x14ac:dyDescent="0.25">
      <c r="A29" s="5"/>
      <c r="B29" s="5" t="s">
        <v>115</v>
      </c>
      <c r="C29" s="5" t="s">
        <v>617</v>
      </c>
      <c r="D29" s="125">
        <f>'17_BAZEN'!G64</f>
        <v>0</v>
      </c>
    </row>
    <row r="30" spans="1:5" x14ac:dyDescent="0.25">
      <c r="A30" s="5"/>
      <c r="B30" s="5"/>
      <c r="C30" s="5"/>
      <c r="D30" s="5"/>
    </row>
    <row r="31" spans="1:5" x14ac:dyDescent="0.25">
      <c r="A31" s="9"/>
      <c r="B31" s="9"/>
      <c r="C31" s="9" t="s">
        <v>82</v>
      </c>
      <c r="D31" s="88">
        <f>SUM(D9:D29)</f>
        <v>0</v>
      </c>
      <c r="E31" s="9"/>
    </row>
    <row r="33" spans="2:4" x14ac:dyDescent="0.25">
      <c r="B33" s="5" t="s">
        <v>595</v>
      </c>
      <c r="C33" s="5" t="s">
        <v>1076</v>
      </c>
      <c r="D33" s="381">
        <f>'12_BRAVARSKI ATERNATIVA'!F278</f>
        <v>0</v>
      </c>
    </row>
  </sheetData>
  <pageMargins left="0.70866141732283472" right="0.70866141732283472" top="0.74803149606299213" bottom="0.74803149606299213" header="0.31496062992125984" footer="0.31496062992125984"/>
  <pageSetup paperSize="9" scale="72" fitToHeight="0" orientation="portrait" r:id="rId1"/>
  <headerFooter>
    <oddHeader xml:space="preserve">&amp;R&amp;"Arial Narrow,Regular"&amp;8HOTEL ROŽANIĆ, MOTOVUN
</oddHeader>
    <oddFooter>&amp;C&amp;"Arial,Regular"&amp;9Rijeka, kolovoz 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C458"/>
  <sheetViews>
    <sheetView view="pageBreakPreview" zoomScale="55" zoomScaleNormal="100" zoomScaleSheetLayoutView="55" zoomScalePageLayoutView="115" workbookViewId="0">
      <selection activeCell="D15" sqref="D15"/>
    </sheetView>
  </sheetViews>
  <sheetFormatPr defaultRowHeight="12.75" x14ac:dyDescent="0.25"/>
  <cols>
    <col min="1" max="1" width="82.7109375" style="179" customWidth="1"/>
    <col min="2" max="256" width="9.140625" style="171"/>
    <col min="257" max="257" width="86.42578125" style="171" customWidth="1"/>
    <col min="258" max="512" width="9.140625" style="171"/>
    <col min="513" max="513" width="86.42578125" style="171" customWidth="1"/>
    <col min="514" max="768" width="9.140625" style="171"/>
    <col min="769" max="769" width="86.42578125" style="171" customWidth="1"/>
    <col min="770" max="1024" width="9.140625" style="171"/>
    <col min="1025" max="1025" width="86.42578125" style="171" customWidth="1"/>
    <col min="1026" max="1280" width="9.140625" style="171"/>
    <col min="1281" max="1281" width="86.42578125" style="171" customWidth="1"/>
    <col min="1282" max="1536" width="9.140625" style="171"/>
    <col min="1537" max="1537" width="86.42578125" style="171" customWidth="1"/>
    <col min="1538" max="1792" width="9.140625" style="171"/>
    <col min="1793" max="1793" width="86.42578125" style="171" customWidth="1"/>
    <col min="1794" max="2048" width="9.140625" style="171"/>
    <col min="2049" max="2049" width="86.42578125" style="171" customWidth="1"/>
    <col min="2050" max="2304" width="9.140625" style="171"/>
    <col min="2305" max="2305" width="86.42578125" style="171" customWidth="1"/>
    <col min="2306" max="2560" width="9.140625" style="171"/>
    <col min="2561" max="2561" width="86.42578125" style="171" customWidth="1"/>
    <col min="2562" max="2816" width="9.140625" style="171"/>
    <col min="2817" max="2817" width="86.42578125" style="171" customWidth="1"/>
    <col min="2818" max="3072" width="9.140625" style="171"/>
    <col min="3073" max="3073" width="86.42578125" style="171" customWidth="1"/>
    <col min="3074" max="3328" width="9.140625" style="171"/>
    <col min="3329" max="3329" width="86.42578125" style="171" customWidth="1"/>
    <col min="3330" max="3584" width="9.140625" style="171"/>
    <col min="3585" max="3585" width="86.42578125" style="171" customWidth="1"/>
    <col min="3586" max="3840" width="9.140625" style="171"/>
    <col min="3841" max="3841" width="86.42578125" style="171" customWidth="1"/>
    <col min="3842" max="4096" width="9.140625" style="171"/>
    <col min="4097" max="4097" width="86.42578125" style="171" customWidth="1"/>
    <col min="4098" max="4352" width="9.140625" style="171"/>
    <col min="4353" max="4353" width="86.42578125" style="171" customWidth="1"/>
    <col min="4354" max="4608" width="9.140625" style="171"/>
    <col min="4609" max="4609" width="86.42578125" style="171" customWidth="1"/>
    <col min="4610" max="4864" width="9.140625" style="171"/>
    <col min="4865" max="4865" width="86.42578125" style="171" customWidth="1"/>
    <col min="4866" max="5120" width="9.140625" style="171"/>
    <col min="5121" max="5121" width="86.42578125" style="171" customWidth="1"/>
    <col min="5122" max="5376" width="9.140625" style="171"/>
    <col min="5377" max="5377" width="86.42578125" style="171" customWidth="1"/>
    <col min="5378" max="5632" width="9.140625" style="171"/>
    <col min="5633" max="5633" width="86.42578125" style="171" customWidth="1"/>
    <col min="5634" max="5888" width="9.140625" style="171"/>
    <col min="5889" max="5889" width="86.42578125" style="171" customWidth="1"/>
    <col min="5890" max="6144" width="9.140625" style="171"/>
    <col min="6145" max="6145" width="86.42578125" style="171" customWidth="1"/>
    <col min="6146" max="6400" width="9.140625" style="171"/>
    <col min="6401" max="6401" width="86.42578125" style="171" customWidth="1"/>
    <col min="6402" max="6656" width="9.140625" style="171"/>
    <col min="6657" max="6657" width="86.42578125" style="171" customWidth="1"/>
    <col min="6658" max="6912" width="9.140625" style="171"/>
    <col min="6913" max="6913" width="86.42578125" style="171" customWidth="1"/>
    <col min="6914" max="7168" width="9.140625" style="171"/>
    <col min="7169" max="7169" width="86.42578125" style="171" customWidth="1"/>
    <col min="7170" max="7424" width="9.140625" style="171"/>
    <col min="7425" max="7425" width="86.42578125" style="171" customWidth="1"/>
    <col min="7426" max="7680" width="9.140625" style="171"/>
    <col min="7681" max="7681" width="86.42578125" style="171" customWidth="1"/>
    <col min="7682" max="7936" width="9.140625" style="171"/>
    <col min="7937" max="7937" width="86.42578125" style="171" customWidth="1"/>
    <col min="7938" max="8192" width="9.140625" style="171"/>
    <col min="8193" max="8193" width="86.42578125" style="171" customWidth="1"/>
    <col min="8194" max="8448" width="9.140625" style="171"/>
    <col min="8449" max="8449" width="86.42578125" style="171" customWidth="1"/>
    <col min="8450" max="8704" width="9.140625" style="171"/>
    <col min="8705" max="8705" width="86.42578125" style="171" customWidth="1"/>
    <col min="8706" max="8960" width="9.140625" style="171"/>
    <col min="8961" max="8961" width="86.42578125" style="171" customWidth="1"/>
    <col min="8962" max="9216" width="9.140625" style="171"/>
    <col min="9217" max="9217" width="86.42578125" style="171" customWidth="1"/>
    <col min="9218" max="9472" width="9.140625" style="171"/>
    <col min="9473" max="9473" width="86.42578125" style="171" customWidth="1"/>
    <col min="9474" max="9728" width="9.140625" style="171"/>
    <col min="9729" max="9729" width="86.42578125" style="171" customWidth="1"/>
    <col min="9730" max="9984" width="9.140625" style="171"/>
    <col min="9985" max="9985" width="86.42578125" style="171" customWidth="1"/>
    <col min="9986" max="10240" width="9.140625" style="171"/>
    <col min="10241" max="10241" width="86.42578125" style="171" customWidth="1"/>
    <col min="10242" max="10496" width="9.140625" style="171"/>
    <col min="10497" max="10497" width="86.42578125" style="171" customWidth="1"/>
    <col min="10498" max="10752" width="9.140625" style="171"/>
    <col min="10753" max="10753" width="86.42578125" style="171" customWidth="1"/>
    <col min="10754" max="11008" width="9.140625" style="171"/>
    <col min="11009" max="11009" width="86.42578125" style="171" customWidth="1"/>
    <col min="11010" max="11264" width="9.140625" style="171"/>
    <col min="11265" max="11265" width="86.42578125" style="171" customWidth="1"/>
    <col min="11266" max="11520" width="9.140625" style="171"/>
    <col min="11521" max="11521" width="86.42578125" style="171" customWidth="1"/>
    <col min="11522" max="11776" width="9.140625" style="171"/>
    <col min="11777" max="11777" width="86.42578125" style="171" customWidth="1"/>
    <col min="11778" max="12032" width="9.140625" style="171"/>
    <col min="12033" max="12033" width="86.42578125" style="171" customWidth="1"/>
    <col min="12034" max="12288" width="9.140625" style="171"/>
    <col min="12289" max="12289" width="86.42578125" style="171" customWidth="1"/>
    <col min="12290" max="12544" width="9.140625" style="171"/>
    <col min="12545" max="12545" width="86.42578125" style="171" customWidth="1"/>
    <col min="12546" max="12800" width="9.140625" style="171"/>
    <col min="12801" max="12801" width="86.42578125" style="171" customWidth="1"/>
    <col min="12802" max="13056" width="9.140625" style="171"/>
    <col min="13057" max="13057" width="86.42578125" style="171" customWidth="1"/>
    <col min="13058" max="13312" width="9.140625" style="171"/>
    <col min="13313" max="13313" width="86.42578125" style="171" customWidth="1"/>
    <col min="13314" max="13568" width="9.140625" style="171"/>
    <col min="13569" max="13569" width="86.42578125" style="171" customWidth="1"/>
    <col min="13570" max="13824" width="9.140625" style="171"/>
    <col min="13825" max="13825" width="86.42578125" style="171" customWidth="1"/>
    <col min="13826" max="14080" width="9.140625" style="171"/>
    <col min="14081" max="14081" width="86.42578125" style="171" customWidth="1"/>
    <col min="14082" max="14336" width="9.140625" style="171"/>
    <col min="14337" max="14337" width="86.42578125" style="171" customWidth="1"/>
    <col min="14338" max="14592" width="9.140625" style="171"/>
    <col min="14593" max="14593" width="86.42578125" style="171" customWidth="1"/>
    <col min="14594" max="14848" width="9.140625" style="171"/>
    <col min="14849" max="14849" width="86.42578125" style="171" customWidth="1"/>
    <col min="14850" max="15104" width="9.140625" style="171"/>
    <col min="15105" max="15105" width="86.42578125" style="171" customWidth="1"/>
    <col min="15106" max="15360" width="9.140625" style="171"/>
    <col min="15361" max="15361" width="86.42578125" style="171" customWidth="1"/>
    <col min="15362" max="15616" width="9.140625" style="171"/>
    <col min="15617" max="15617" width="86.42578125" style="171" customWidth="1"/>
    <col min="15618" max="15872" width="9.140625" style="171"/>
    <col min="15873" max="15873" width="86.42578125" style="171" customWidth="1"/>
    <col min="15874" max="16128" width="9.140625" style="171"/>
    <col min="16129" max="16129" width="86.42578125" style="171" customWidth="1"/>
    <col min="16130" max="16384" width="9.140625" style="171"/>
  </cols>
  <sheetData>
    <row r="1" spans="1:2" ht="18" x14ac:dyDescent="0.25">
      <c r="A1" s="170" t="s">
        <v>123</v>
      </c>
    </row>
    <row r="2" spans="1:2" x14ac:dyDescent="0.25">
      <c r="A2" s="172"/>
    </row>
    <row r="3" spans="1:2" ht="25.5" x14ac:dyDescent="0.25">
      <c r="A3" s="173" t="s">
        <v>124</v>
      </c>
    </row>
    <row r="4" spans="1:2" x14ac:dyDescent="0.25">
      <c r="A4" s="172"/>
    </row>
    <row r="5" spans="1:2" ht="15.75" x14ac:dyDescent="0.25">
      <c r="A5" s="174" t="s">
        <v>125</v>
      </c>
      <c r="B5" s="175"/>
    </row>
    <row r="6" spans="1:2" x14ac:dyDescent="0.25">
      <c r="A6" s="147"/>
    </row>
    <row r="7" spans="1:2" x14ac:dyDescent="0.25">
      <c r="A7" s="147"/>
    </row>
    <row r="8" spans="1:2" ht="63.75" customHeight="1" x14ac:dyDescent="0.25">
      <c r="A8" s="147" t="s">
        <v>126</v>
      </c>
    </row>
    <row r="9" spans="1:2" x14ac:dyDescent="0.25">
      <c r="A9" s="147"/>
    </row>
    <row r="10" spans="1:2" ht="51" x14ac:dyDescent="0.25">
      <c r="A10" s="147" t="s">
        <v>127</v>
      </c>
    </row>
    <row r="11" spans="1:2" x14ac:dyDescent="0.25">
      <c r="A11" s="147"/>
    </row>
    <row r="12" spans="1:2" ht="63.75" x14ac:dyDescent="0.25">
      <c r="A12" s="147" t="s">
        <v>128</v>
      </c>
    </row>
    <row r="13" spans="1:2" x14ac:dyDescent="0.25">
      <c r="A13" s="147"/>
    </row>
    <row r="14" spans="1:2" ht="51" x14ac:dyDescent="0.25">
      <c r="A14" s="147" t="s">
        <v>129</v>
      </c>
    </row>
    <row r="15" spans="1:2" x14ac:dyDescent="0.25">
      <c r="A15" s="147"/>
    </row>
    <row r="16" spans="1:2" ht="38.25" x14ac:dyDescent="0.25">
      <c r="A16" s="147" t="s">
        <v>130</v>
      </c>
    </row>
    <row r="17" spans="1:3" x14ac:dyDescent="0.25">
      <c r="A17" s="147"/>
    </row>
    <row r="18" spans="1:3" ht="63.75" x14ac:dyDescent="0.25">
      <c r="A18" s="147" t="s">
        <v>131</v>
      </c>
    </row>
    <row r="19" spans="1:3" x14ac:dyDescent="0.25">
      <c r="A19" s="147"/>
    </row>
    <row r="20" spans="1:3" ht="38.25" x14ac:dyDescent="0.25">
      <c r="A20" s="147" t="s">
        <v>132</v>
      </c>
    </row>
    <row r="21" spans="1:3" x14ac:dyDescent="0.25">
      <c r="A21" s="147"/>
    </row>
    <row r="22" spans="1:3" ht="25.5" x14ac:dyDescent="0.25">
      <c r="A22" s="147" t="s">
        <v>133</v>
      </c>
    </row>
    <row r="23" spans="1:3" ht="25.5" x14ac:dyDescent="0.25">
      <c r="A23" s="147" t="s">
        <v>134</v>
      </c>
    </row>
    <row r="24" spans="1:3" x14ac:dyDescent="0.25">
      <c r="A24" s="147"/>
    </row>
    <row r="25" spans="1:3" ht="25.5" x14ac:dyDescent="0.25">
      <c r="A25" s="147" t="s">
        <v>135</v>
      </c>
    </row>
    <row r="26" spans="1:3" ht="38.25" x14ac:dyDescent="0.25">
      <c r="A26" s="147" t="s">
        <v>136</v>
      </c>
    </row>
    <row r="27" spans="1:3" x14ac:dyDescent="0.25">
      <c r="A27" s="147"/>
    </row>
    <row r="28" spans="1:3" ht="40.5" customHeight="1" x14ac:dyDescent="0.25">
      <c r="A28" s="147" t="s">
        <v>137</v>
      </c>
    </row>
    <row r="29" spans="1:3" x14ac:dyDescent="0.25">
      <c r="A29" s="176"/>
    </row>
    <row r="30" spans="1:3" ht="31.5" x14ac:dyDescent="0.25">
      <c r="A30" s="174" t="s">
        <v>138</v>
      </c>
      <c r="B30" s="175"/>
      <c r="C30" s="175"/>
    </row>
    <row r="31" spans="1:3" x14ac:dyDescent="0.25">
      <c r="A31" s="147"/>
    </row>
    <row r="32" spans="1:3" x14ac:dyDescent="0.25">
      <c r="A32" s="147"/>
    </row>
    <row r="33" spans="1:1" x14ac:dyDescent="0.25">
      <c r="A33" s="147" t="s">
        <v>89</v>
      </c>
    </row>
    <row r="34" spans="1:1" ht="65.25" customHeight="1" x14ac:dyDescent="0.25">
      <c r="A34" s="147" t="s">
        <v>139</v>
      </c>
    </row>
    <row r="35" spans="1:1" x14ac:dyDescent="0.25">
      <c r="A35" s="147"/>
    </row>
    <row r="36" spans="1:1" ht="94.5" customHeight="1" x14ac:dyDescent="0.25">
      <c r="A36" s="147" t="s">
        <v>140</v>
      </c>
    </row>
    <row r="37" spans="1:1" x14ac:dyDescent="0.25">
      <c r="A37" s="147"/>
    </row>
    <row r="38" spans="1:1" x14ac:dyDescent="0.25">
      <c r="A38" s="147" t="s">
        <v>141</v>
      </c>
    </row>
    <row r="39" spans="1:1" ht="30" customHeight="1" x14ac:dyDescent="0.25">
      <c r="A39" s="147" t="s">
        <v>142</v>
      </c>
    </row>
    <row r="40" spans="1:1" x14ac:dyDescent="0.25">
      <c r="A40" s="147" t="s">
        <v>143</v>
      </c>
    </row>
    <row r="41" spans="1:1" ht="25.5" x14ac:dyDescent="0.25">
      <c r="A41" s="147" t="s">
        <v>144</v>
      </c>
    </row>
    <row r="42" spans="1:1" x14ac:dyDescent="0.25">
      <c r="A42" s="147" t="s">
        <v>145</v>
      </c>
    </row>
    <row r="43" spans="1:1" ht="27.75" customHeight="1" x14ac:dyDescent="0.25">
      <c r="A43" s="147" t="s">
        <v>146</v>
      </c>
    </row>
    <row r="44" spans="1:1" x14ac:dyDescent="0.25">
      <c r="A44" s="147" t="s">
        <v>147</v>
      </c>
    </row>
    <row r="45" spans="1:1" ht="25.5" x14ac:dyDescent="0.25">
      <c r="A45" s="147" t="s">
        <v>148</v>
      </c>
    </row>
    <row r="46" spans="1:1" ht="25.5" x14ac:dyDescent="0.25">
      <c r="A46" s="147" t="s">
        <v>149</v>
      </c>
    </row>
    <row r="47" spans="1:1" ht="15.75" customHeight="1" x14ac:dyDescent="0.25">
      <c r="A47" s="147" t="s">
        <v>150</v>
      </c>
    </row>
    <row r="48" spans="1:1" ht="25.5" x14ac:dyDescent="0.25">
      <c r="A48" s="147" t="s">
        <v>151</v>
      </c>
    </row>
    <row r="49" spans="1:1" x14ac:dyDescent="0.25">
      <c r="A49" s="147" t="s">
        <v>152</v>
      </c>
    </row>
    <row r="50" spans="1:1" ht="38.25" x14ac:dyDescent="0.25">
      <c r="A50" s="147" t="s">
        <v>153</v>
      </c>
    </row>
    <row r="51" spans="1:1" ht="25.5" x14ac:dyDescent="0.25">
      <c r="A51" s="147" t="s">
        <v>154</v>
      </c>
    </row>
    <row r="52" spans="1:1" x14ac:dyDescent="0.25">
      <c r="A52" s="147"/>
    </row>
    <row r="53" spans="1:1" ht="25.5" x14ac:dyDescent="0.25">
      <c r="A53" s="147" t="s">
        <v>155</v>
      </c>
    </row>
    <row r="54" spans="1:1" x14ac:dyDescent="0.25">
      <c r="A54" s="147" t="s">
        <v>156</v>
      </c>
    </row>
    <row r="55" spans="1:1" x14ac:dyDescent="0.25">
      <c r="A55" s="147"/>
    </row>
    <row r="56" spans="1:1" ht="38.25" x14ac:dyDescent="0.25">
      <c r="A56" s="147" t="s">
        <v>157</v>
      </c>
    </row>
    <row r="57" spans="1:1" x14ac:dyDescent="0.25">
      <c r="A57" s="147"/>
    </row>
    <row r="58" spans="1:1" x14ac:dyDescent="0.25">
      <c r="A58" s="147" t="s">
        <v>158</v>
      </c>
    </row>
    <row r="59" spans="1:1" ht="63.75" x14ac:dyDescent="0.25">
      <c r="A59" s="147" t="s">
        <v>159</v>
      </c>
    </row>
    <row r="60" spans="1:1" x14ac:dyDescent="0.25">
      <c r="A60" s="147"/>
    </row>
    <row r="61" spans="1:1" x14ac:dyDescent="0.25">
      <c r="A61" s="147"/>
    </row>
    <row r="62" spans="1:1" x14ac:dyDescent="0.25">
      <c r="A62" s="147"/>
    </row>
    <row r="63" spans="1:1" x14ac:dyDescent="0.25">
      <c r="A63" s="147" t="s">
        <v>160</v>
      </c>
    </row>
    <row r="64" spans="1:1" ht="38.25" x14ac:dyDescent="0.25">
      <c r="A64" s="147" t="s">
        <v>161</v>
      </c>
    </row>
    <row r="65" spans="1:1" x14ac:dyDescent="0.25">
      <c r="A65" s="147"/>
    </row>
    <row r="66" spans="1:1" x14ac:dyDescent="0.25">
      <c r="A66" s="147" t="s">
        <v>162</v>
      </c>
    </row>
    <row r="67" spans="1:1" ht="79.5" customHeight="1" x14ac:dyDescent="0.25">
      <c r="A67" s="147" t="s">
        <v>163</v>
      </c>
    </row>
    <row r="68" spans="1:1" x14ac:dyDescent="0.25">
      <c r="A68" s="147"/>
    </row>
    <row r="69" spans="1:1" x14ac:dyDescent="0.25">
      <c r="A69" s="147" t="s">
        <v>164</v>
      </c>
    </row>
    <row r="70" spans="1:1" ht="38.25" x14ac:dyDescent="0.25">
      <c r="A70" s="147" t="s">
        <v>165</v>
      </c>
    </row>
    <row r="71" spans="1:1" x14ac:dyDescent="0.25">
      <c r="A71" s="147"/>
    </row>
    <row r="72" spans="1:1" x14ac:dyDescent="0.25">
      <c r="A72" s="147" t="s">
        <v>166</v>
      </c>
    </row>
    <row r="73" spans="1:1" ht="25.5" x14ac:dyDescent="0.25">
      <c r="A73" s="147" t="s">
        <v>167</v>
      </c>
    </row>
    <row r="74" spans="1:1" x14ac:dyDescent="0.25">
      <c r="A74" s="147"/>
    </row>
    <row r="75" spans="1:1" x14ac:dyDescent="0.25">
      <c r="A75" s="147" t="s">
        <v>168</v>
      </c>
    </row>
    <row r="76" spans="1:1" ht="105.75" customHeight="1" x14ac:dyDescent="0.25">
      <c r="A76" s="147" t="s">
        <v>169</v>
      </c>
    </row>
    <row r="77" spans="1:1" x14ac:dyDescent="0.25">
      <c r="A77" s="147"/>
    </row>
    <row r="78" spans="1:1" x14ac:dyDescent="0.25">
      <c r="A78" s="147" t="s">
        <v>170</v>
      </c>
    </row>
    <row r="79" spans="1:1" ht="38.25" x14ac:dyDescent="0.25">
      <c r="A79" s="147" t="s">
        <v>171</v>
      </c>
    </row>
    <row r="80" spans="1:1" x14ac:dyDescent="0.25">
      <c r="A80" s="147" t="s">
        <v>172</v>
      </c>
    </row>
    <row r="81" spans="1:1" ht="25.5" x14ac:dyDescent="0.25">
      <c r="A81" s="147" t="s">
        <v>173</v>
      </c>
    </row>
    <row r="82" spans="1:1" x14ac:dyDescent="0.25">
      <c r="A82" s="147" t="s">
        <v>174</v>
      </c>
    </row>
    <row r="83" spans="1:1" x14ac:dyDescent="0.25">
      <c r="A83" s="147" t="s">
        <v>175</v>
      </c>
    </row>
    <row r="84" spans="1:1" x14ac:dyDescent="0.25">
      <c r="A84" s="147" t="s">
        <v>176</v>
      </c>
    </row>
    <row r="85" spans="1:1" x14ac:dyDescent="0.25">
      <c r="A85" s="147" t="s">
        <v>177</v>
      </c>
    </row>
    <row r="86" spans="1:1" x14ac:dyDescent="0.25">
      <c r="A86" s="147" t="s">
        <v>178</v>
      </c>
    </row>
    <row r="87" spans="1:1" ht="25.5" x14ac:dyDescent="0.25">
      <c r="A87" s="147" t="s">
        <v>179</v>
      </c>
    </row>
    <row r="88" spans="1:1" x14ac:dyDescent="0.25">
      <c r="A88" s="147"/>
    </row>
    <row r="89" spans="1:1" x14ac:dyDescent="0.25">
      <c r="A89" s="147" t="s">
        <v>180</v>
      </c>
    </row>
    <row r="90" spans="1:1" x14ac:dyDescent="0.25">
      <c r="A90" s="147"/>
    </row>
    <row r="91" spans="1:1" ht="15.75" x14ac:dyDescent="0.25">
      <c r="A91" s="174" t="s">
        <v>181</v>
      </c>
    </row>
    <row r="92" spans="1:1" x14ac:dyDescent="0.25">
      <c r="A92" s="147"/>
    </row>
    <row r="93" spans="1:1" x14ac:dyDescent="0.25">
      <c r="A93" s="176" t="s">
        <v>182</v>
      </c>
    </row>
    <row r="94" spans="1:1" x14ac:dyDescent="0.25">
      <c r="A94" s="147"/>
    </row>
    <row r="95" spans="1:1" x14ac:dyDescent="0.25">
      <c r="A95" s="147" t="s">
        <v>183</v>
      </c>
    </row>
    <row r="96" spans="1:1" ht="38.25" x14ac:dyDescent="0.25">
      <c r="A96" s="147" t="s">
        <v>184</v>
      </c>
    </row>
    <row r="97" spans="1:1" x14ac:dyDescent="0.25">
      <c r="A97" s="147"/>
    </row>
    <row r="98" spans="1:1" ht="51" x14ac:dyDescent="0.25">
      <c r="A98" s="147" t="s">
        <v>185</v>
      </c>
    </row>
    <row r="99" spans="1:1" x14ac:dyDescent="0.25">
      <c r="A99" s="147"/>
    </row>
    <row r="100" spans="1:1" ht="38.25" x14ac:dyDescent="0.25">
      <c r="A100" s="147" t="s">
        <v>186</v>
      </c>
    </row>
    <row r="101" spans="1:1" x14ac:dyDescent="0.25">
      <c r="A101" s="147"/>
    </row>
    <row r="102" spans="1:1" ht="25.5" x14ac:dyDescent="0.25">
      <c r="A102" s="147" t="s">
        <v>187</v>
      </c>
    </row>
    <row r="103" spans="1:1" x14ac:dyDescent="0.25">
      <c r="A103" s="147"/>
    </row>
    <row r="104" spans="1:1" ht="51" x14ac:dyDescent="0.25">
      <c r="A104" s="147" t="s">
        <v>188</v>
      </c>
    </row>
    <row r="105" spans="1:1" x14ac:dyDescent="0.25">
      <c r="A105" s="147"/>
    </row>
    <row r="106" spans="1:1" ht="25.5" x14ac:dyDescent="0.25">
      <c r="A106" s="147" t="s">
        <v>189</v>
      </c>
    </row>
    <row r="107" spans="1:1" x14ac:dyDescent="0.25">
      <c r="A107" s="147"/>
    </row>
    <row r="108" spans="1:1" x14ac:dyDescent="0.25">
      <c r="A108" s="147" t="s">
        <v>190</v>
      </c>
    </row>
    <row r="109" spans="1:1" x14ac:dyDescent="0.25">
      <c r="A109" s="147"/>
    </row>
    <row r="110" spans="1:1" x14ac:dyDescent="0.25">
      <c r="A110" s="147" t="s">
        <v>191</v>
      </c>
    </row>
    <row r="111" spans="1:1" x14ac:dyDescent="0.25">
      <c r="A111" s="147" t="s">
        <v>192</v>
      </c>
    </row>
    <row r="112" spans="1:1" x14ac:dyDescent="0.25">
      <c r="A112" s="147" t="s">
        <v>193</v>
      </c>
    </row>
    <row r="113" spans="1:1" x14ac:dyDescent="0.25">
      <c r="A113" s="147" t="s">
        <v>194</v>
      </c>
    </row>
    <row r="114" spans="1:1" x14ac:dyDescent="0.25">
      <c r="A114" s="147" t="s">
        <v>195</v>
      </c>
    </row>
    <row r="115" spans="1:1" x14ac:dyDescent="0.25">
      <c r="A115" s="147" t="s">
        <v>196</v>
      </c>
    </row>
    <row r="116" spans="1:1" x14ac:dyDescent="0.25">
      <c r="A116" s="147"/>
    </row>
    <row r="117" spans="1:1" x14ac:dyDescent="0.25">
      <c r="A117" s="147" t="s">
        <v>197</v>
      </c>
    </row>
    <row r="118" spans="1:1" ht="25.5" x14ac:dyDescent="0.25">
      <c r="A118" s="147" t="s">
        <v>198</v>
      </c>
    </row>
    <row r="119" spans="1:1" ht="25.5" x14ac:dyDescent="0.25">
      <c r="A119" s="147" t="s">
        <v>199</v>
      </c>
    </row>
    <row r="120" spans="1:1" x14ac:dyDescent="0.25">
      <c r="A120" s="147" t="s">
        <v>200</v>
      </c>
    </row>
    <row r="121" spans="1:1" x14ac:dyDescent="0.25">
      <c r="A121" s="147" t="s">
        <v>201</v>
      </c>
    </row>
    <row r="122" spans="1:1" x14ac:dyDescent="0.25">
      <c r="A122" s="147"/>
    </row>
    <row r="123" spans="1:1" x14ac:dyDescent="0.25">
      <c r="A123" s="147" t="s">
        <v>202</v>
      </c>
    </row>
    <row r="124" spans="1:1" ht="51" x14ac:dyDescent="0.25">
      <c r="A124" s="147" t="s">
        <v>203</v>
      </c>
    </row>
    <row r="125" spans="1:1" x14ac:dyDescent="0.25">
      <c r="A125" s="147"/>
    </row>
    <row r="126" spans="1:1" x14ac:dyDescent="0.25">
      <c r="A126" s="147" t="s">
        <v>204</v>
      </c>
    </row>
    <row r="127" spans="1:1" x14ac:dyDescent="0.25">
      <c r="A127" s="147" t="s">
        <v>205</v>
      </c>
    </row>
    <row r="128" spans="1:1" x14ac:dyDescent="0.25">
      <c r="A128" s="147" t="s">
        <v>206</v>
      </c>
    </row>
    <row r="129" spans="1:1" x14ac:dyDescent="0.25">
      <c r="A129" s="147" t="s">
        <v>207</v>
      </c>
    </row>
    <row r="130" spans="1:1" x14ac:dyDescent="0.25">
      <c r="A130" s="147" t="s">
        <v>208</v>
      </c>
    </row>
    <row r="131" spans="1:1" x14ac:dyDescent="0.25">
      <c r="A131" s="147" t="s">
        <v>209</v>
      </c>
    </row>
    <row r="132" spans="1:1" x14ac:dyDescent="0.25">
      <c r="A132" s="147" t="s">
        <v>210</v>
      </c>
    </row>
    <row r="133" spans="1:1" x14ac:dyDescent="0.25">
      <c r="A133" s="147" t="s">
        <v>211</v>
      </c>
    </row>
    <row r="134" spans="1:1" x14ac:dyDescent="0.25">
      <c r="A134" s="147"/>
    </row>
    <row r="135" spans="1:1" ht="27.75" customHeight="1" x14ac:dyDescent="0.25">
      <c r="A135" s="147" t="s">
        <v>212</v>
      </c>
    </row>
    <row r="136" spans="1:1" x14ac:dyDescent="0.25">
      <c r="A136" s="147"/>
    </row>
    <row r="137" spans="1:1" ht="38.25" x14ac:dyDescent="0.25">
      <c r="A137" s="147" t="s">
        <v>213</v>
      </c>
    </row>
    <row r="138" spans="1:1" x14ac:dyDescent="0.25">
      <c r="A138" s="147" t="s">
        <v>214</v>
      </c>
    </row>
    <row r="139" spans="1:1" x14ac:dyDescent="0.25">
      <c r="A139" s="147" t="s">
        <v>215</v>
      </c>
    </row>
    <row r="140" spans="1:1" x14ac:dyDescent="0.25">
      <c r="A140" s="147" t="s">
        <v>216</v>
      </c>
    </row>
    <row r="141" spans="1:1" x14ac:dyDescent="0.25">
      <c r="A141" s="147" t="s">
        <v>217</v>
      </c>
    </row>
    <row r="142" spans="1:1" x14ac:dyDescent="0.25">
      <c r="A142" s="147" t="s">
        <v>218</v>
      </c>
    </row>
    <row r="143" spans="1:1" x14ac:dyDescent="0.25">
      <c r="A143" s="147" t="s">
        <v>219</v>
      </c>
    </row>
    <row r="144" spans="1:1" x14ac:dyDescent="0.25">
      <c r="A144" s="147" t="s">
        <v>220</v>
      </c>
    </row>
    <row r="145" spans="1:2" x14ac:dyDescent="0.25">
      <c r="A145" s="147" t="s">
        <v>221</v>
      </c>
    </row>
    <row r="146" spans="1:2" x14ac:dyDescent="0.25">
      <c r="A146" s="147" t="s">
        <v>222</v>
      </c>
    </row>
    <row r="147" spans="1:2" x14ac:dyDescent="0.25">
      <c r="A147" s="147" t="s">
        <v>223</v>
      </c>
      <c r="B147" s="171" t="s">
        <v>224</v>
      </c>
    </row>
    <row r="148" spans="1:2" x14ac:dyDescent="0.25">
      <c r="A148" s="147"/>
    </row>
    <row r="149" spans="1:2" ht="25.5" x14ac:dyDescent="0.25">
      <c r="A149" s="147" t="s">
        <v>225</v>
      </c>
    </row>
    <row r="150" spans="1:2" x14ac:dyDescent="0.25">
      <c r="A150" s="147"/>
    </row>
    <row r="151" spans="1:2" x14ac:dyDescent="0.25">
      <c r="A151" s="147" t="s">
        <v>226</v>
      </c>
    </row>
    <row r="152" spans="1:2" x14ac:dyDescent="0.25">
      <c r="A152" s="147"/>
    </row>
    <row r="153" spans="1:2" x14ac:dyDescent="0.25">
      <c r="A153" s="147" t="s">
        <v>227</v>
      </c>
    </row>
    <row r="154" spans="1:2" x14ac:dyDescent="0.25">
      <c r="A154" s="147" t="s">
        <v>228</v>
      </c>
    </row>
    <row r="155" spans="1:2" x14ac:dyDescent="0.25">
      <c r="A155" s="147" t="s">
        <v>229</v>
      </c>
    </row>
    <row r="156" spans="1:2" x14ac:dyDescent="0.25">
      <c r="A156" s="147" t="s">
        <v>230</v>
      </c>
    </row>
    <row r="157" spans="1:2" x14ac:dyDescent="0.25">
      <c r="A157" s="147"/>
    </row>
    <row r="158" spans="1:2" ht="25.5" x14ac:dyDescent="0.25">
      <c r="A158" s="147" t="s">
        <v>231</v>
      </c>
    </row>
    <row r="159" spans="1:2" ht="25.5" x14ac:dyDescent="0.25">
      <c r="A159" s="147" t="s">
        <v>232</v>
      </c>
    </row>
    <row r="160" spans="1:2" ht="38.25" x14ac:dyDescent="0.25">
      <c r="A160" s="147" t="s">
        <v>233</v>
      </c>
    </row>
    <row r="161" spans="1:1" x14ac:dyDescent="0.25">
      <c r="A161" s="147"/>
    </row>
    <row r="162" spans="1:1" ht="83.25" customHeight="1" x14ac:dyDescent="0.25">
      <c r="A162" s="147" t="s">
        <v>234</v>
      </c>
    </row>
    <row r="163" spans="1:1" x14ac:dyDescent="0.25">
      <c r="A163" s="147"/>
    </row>
    <row r="164" spans="1:1" ht="25.5" x14ac:dyDescent="0.25">
      <c r="A164" s="147" t="s">
        <v>235</v>
      </c>
    </row>
    <row r="165" spans="1:1" x14ac:dyDescent="0.25">
      <c r="A165" s="147"/>
    </row>
    <row r="166" spans="1:1" ht="25.5" x14ac:dyDescent="0.25">
      <c r="A166" s="147" t="s">
        <v>236</v>
      </c>
    </row>
    <row r="167" spans="1:1" x14ac:dyDescent="0.25">
      <c r="A167" s="147"/>
    </row>
    <row r="168" spans="1:1" x14ac:dyDescent="0.25">
      <c r="A168" s="147" t="s">
        <v>237</v>
      </c>
    </row>
    <row r="169" spans="1:1" ht="51" x14ac:dyDescent="0.25">
      <c r="A169" s="147" t="s">
        <v>238</v>
      </c>
    </row>
    <row r="170" spans="1:1" x14ac:dyDescent="0.25">
      <c r="A170" s="147"/>
    </row>
    <row r="171" spans="1:1" x14ac:dyDescent="0.25">
      <c r="A171" s="147" t="s">
        <v>164</v>
      </c>
    </row>
    <row r="172" spans="1:1" x14ac:dyDescent="0.25">
      <c r="A172" s="147" t="s">
        <v>239</v>
      </c>
    </row>
    <row r="173" spans="1:1" ht="25.5" x14ac:dyDescent="0.25">
      <c r="A173" s="147" t="s">
        <v>240</v>
      </c>
    </row>
    <row r="174" spans="1:1" ht="25.5" x14ac:dyDescent="0.25">
      <c r="A174" s="147" t="s">
        <v>241</v>
      </c>
    </row>
    <row r="175" spans="1:1" ht="25.5" x14ac:dyDescent="0.25">
      <c r="A175" s="147" t="s">
        <v>242</v>
      </c>
    </row>
    <row r="176" spans="1:1" x14ac:dyDescent="0.25">
      <c r="A176" s="147"/>
    </row>
    <row r="177" spans="1:1" x14ac:dyDescent="0.25">
      <c r="A177" s="147"/>
    </row>
    <row r="178" spans="1:1" x14ac:dyDescent="0.25">
      <c r="A178" s="147"/>
    </row>
    <row r="179" spans="1:1" x14ac:dyDescent="0.25">
      <c r="A179" s="147"/>
    </row>
    <row r="180" spans="1:1" x14ac:dyDescent="0.25">
      <c r="A180" s="147" t="s">
        <v>158</v>
      </c>
    </row>
    <row r="181" spans="1:1" ht="51" x14ac:dyDescent="0.25">
      <c r="A181" s="147" t="s">
        <v>243</v>
      </c>
    </row>
    <row r="182" spans="1:1" x14ac:dyDescent="0.25">
      <c r="A182" s="147"/>
    </row>
    <row r="183" spans="1:1" x14ac:dyDescent="0.25">
      <c r="A183" s="147" t="s">
        <v>244</v>
      </c>
    </row>
    <row r="184" spans="1:1" ht="63.75" x14ac:dyDescent="0.25">
      <c r="A184" s="147" t="s">
        <v>245</v>
      </c>
    </row>
    <row r="185" spans="1:1" ht="38.25" x14ac:dyDescent="0.25">
      <c r="A185" s="147" t="s">
        <v>246</v>
      </c>
    </row>
    <row r="186" spans="1:1" ht="76.5" x14ac:dyDescent="0.25">
      <c r="A186" s="147" t="s">
        <v>247</v>
      </c>
    </row>
    <row r="187" spans="1:1" ht="38.25" x14ac:dyDescent="0.25">
      <c r="A187" s="147" t="s">
        <v>248</v>
      </c>
    </row>
    <row r="188" spans="1:1" ht="38.25" x14ac:dyDescent="0.25">
      <c r="A188" s="147" t="s">
        <v>249</v>
      </c>
    </row>
    <row r="189" spans="1:1" ht="51" x14ac:dyDescent="0.25">
      <c r="A189" s="147" t="s">
        <v>250</v>
      </c>
    </row>
    <row r="190" spans="1:1" ht="29.25" customHeight="1" x14ac:dyDescent="0.25">
      <c r="A190" s="147" t="s">
        <v>251</v>
      </c>
    </row>
    <row r="191" spans="1:1" ht="41.25" customHeight="1" x14ac:dyDescent="0.25">
      <c r="A191" s="147" t="s">
        <v>252</v>
      </c>
    </row>
    <row r="192" spans="1:1" x14ac:dyDescent="0.25">
      <c r="A192" s="147"/>
    </row>
    <row r="193" spans="1:1" x14ac:dyDescent="0.25">
      <c r="A193" s="147" t="s">
        <v>92</v>
      </c>
    </row>
    <row r="194" spans="1:1" ht="76.5" x14ac:dyDescent="0.25">
      <c r="A194" s="147" t="s">
        <v>253</v>
      </c>
    </row>
    <row r="195" spans="1:1" x14ac:dyDescent="0.25">
      <c r="A195" s="147"/>
    </row>
    <row r="196" spans="1:1" x14ac:dyDescent="0.25">
      <c r="A196" s="147" t="s">
        <v>254</v>
      </c>
    </row>
    <row r="197" spans="1:1" x14ac:dyDescent="0.25">
      <c r="A197" s="147"/>
    </row>
    <row r="198" spans="1:1" x14ac:dyDescent="0.25">
      <c r="A198" s="147" t="s">
        <v>255</v>
      </c>
    </row>
    <row r="199" spans="1:1" ht="25.5" x14ac:dyDescent="0.25">
      <c r="A199" s="147" t="s">
        <v>256</v>
      </c>
    </row>
    <row r="200" spans="1:1" x14ac:dyDescent="0.25">
      <c r="A200" s="147" t="s">
        <v>257</v>
      </c>
    </row>
    <row r="201" spans="1:1" x14ac:dyDescent="0.25">
      <c r="A201" s="147" t="s">
        <v>258</v>
      </c>
    </row>
    <row r="202" spans="1:1" x14ac:dyDescent="0.25">
      <c r="A202" s="147" t="s">
        <v>259</v>
      </c>
    </row>
    <row r="203" spans="1:1" x14ac:dyDescent="0.25">
      <c r="A203" s="147" t="s">
        <v>260</v>
      </c>
    </row>
    <row r="204" spans="1:1" ht="63.75" x14ac:dyDescent="0.25">
      <c r="A204" s="147" t="s">
        <v>261</v>
      </c>
    </row>
    <row r="205" spans="1:1" x14ac:dyDescent="0.25">
      <c r="A205" s="147" t="s">
        <v>158</v>
      </c>
    </row>
    <row r="206" spans="1:1" ht="25.5" x14ac:dyDescent="0.25">
      <c r="A206" s="147" t="s">
        <v>262</v>
      </c>
    </row>
    <row r="207" spans="1:1" x14ac:dyDescent="0.25">
      <c r="A207" s="147" t="s">
        <v>263</v>
      </c>
    </row>
    <row r="208" spans="1:1" ht="89.25" x14ac:dyDescent="0.25">
      <c r="A208" s="147" t="s">
        <v>264</v>
      </c>
    </row>
    <row r="209" spans="1:1" x14ac:dyDescent="0.25">
      <c r="A209" s="147"/>
    </row>
    <row r="210" spans="1:1" x14ac:dyDescent="0.25">
      <c r="A210" s="147" t="s">
        <v>265</v>
      </c>
    </row>
    <row r="211" spans="1:1" ht="38.25" x14ac:dyDescent="0.25">
      <c r="A211" s="147" t="s">
        <v>266</v>
      </c>
    </row>
    <row r="212" spans="1:1" x14ac:dyDescent="0.25">
      <c r="A212" s="147" t="s">
        <v>267</v>
      </c>
    </row>
    <row r="213" spans="1:1" x14ac:dyDescent="0.25">
      <c r="A213" s="147" t="s">
        <v>268</v>
      </c>
    </row>
    <row r="214" spans="1:1" x14ac:dyDescent="0.25">
      <c r="A214" s="147" t="s">
        <v>269</v>
      </c>
    </row>
    <row r="215" spans="1:1" x14ac:dyDescent="0.25">
      <c r="A215" s="147" t="s">
        <v>270</v>
      </c>
    </row>
    <row r="216" spans="1:1" x14ac:dyDescent="0.25">
      <c r="A216" s="147" t="s">
        <v>271</v>
      </c>
    </row>
    <row r="217" spans="1:1" x14ac:dyDescent="0.25">
      <c r="A217" s="147" t="s">
        <v>272</v>
      </c>
    </row>
    <row r="218" spans="1:1" x14ac:dyDescent="0.25">
      <c r="A218" s="147" t="s">
        <v>273</v>
      </c>
    </row>
    <row r="219" spans="1:1" x14ac:dyDescent="0.25">
      <c r="A219" s="147" t="s">
        <v>274</v>
      </c>
    </row>
    <row r="220" spans="1:1" x14ac:dyDescent="0.25">
      <c r="A220" s="147" t="s">
        <v>275</v>
      </c>
    </row>
    <row r="221" spans="1:1" x14ac:dyDescent="0.25">
      <c r="A221" s="147" t="s">
        <v>276</v>
      </c>
    </row>
    <row r="222" spans="1:1" x14ac:dyDescent="0.25">
      <c r="A222" s="147" t="s">
        <v>277</v>
      </c>
    </row>
    <row r="223" spans="1:1" x14ac:dyDescent="0.25">
      <c r="A223" s="147" t="s">
        <v>278</v>
      </c>
    </row>
    <row r="224" spans="1:1" x14ac:dyDescent="0.25">
      <c r="A224" s="147"/>
    </row>
    <row r="225" spans="1:1" x14ac:dyDescent="0.25">
      <c r="A225" s="147" t="s">
        <v>279</v>
      </c>
    </row>
    <row r="226" spans="1:1" ht="93" customHeight="1" x14ac:dyDescent="0.25">
      <c r="A226" s="147" t="s">
        <v>280</v>
      </c>
    </row>
    <row r="227" spans="1:1" x14ac:dyDescent="0.25">
      <c r="A227" s="147"/>
    </row>
    <row r="228" spans="1:1" ht="25.5" x14ac:dyDescent="0.25">
      <c r="A228" s="147" t="s">
        <v>281</v>
      </c>
    </row>
    <row r="229" spans="1:1" x14ac:dyDescent="0.25">
      <c r="A229" s="147" t="s">
        <v>282</v>
      </c>
    </row>
    <row r="230" spans="1:1" x14ac:dyDescent="0.25">
      <c r="A230" s="147" t="s">
        <v>283</v>
      </c>
    </row>
    <row r="231" spans="1:1" x14ac:dyDescent="0.25">
      <c r="A231" s="147" t="s">
        <v>284</v>
      </c>
    </row>
    <row r="232" spans="1:1" x14ac:dyDescent="0.25">
      <c r="A232" s="147" t="s">
        <v>285</v>
      </c>
    </row>
    <row r="233" spans="1:1" x14ac:dyDescent="0.25">
      <c r="A233" s="147" t="s">
        <v>286</v>
      </c>
    </row>
    <row r="234" spans="1:1" x14ac:dyDescent="0.25">
      <c r="A234" s="147" t="s">
        <v>287</v>
      </c>
    </row>
    <row r="235" spans="1:1" x14ac:dyDescent="0.25">
      <c r="A235" s="147" t="s">
        <v>288</v>
      </c>
    </row>
    <row r="236" spans="1:1" x14ac:dyDescent="0.25">
      <c r="A236" s="147" t="s">
        <v>289</v>
      </c>
    </row>
    <row r="237" spans="1:1" x14ac:dyDescent="0.25">
      <c r="A237" s="147" t="s">
        <v>290</v>
      </c>
    </row>
    <row r="238" spans="1:1" x14ac:dyDescent="0.25">
      <c r="A238" s="147" t="s">
        <v>291</v>
      </c>
    </row>
    <row r="239" spans="1:1" x14ac:dyDescent="0.25">
      <c r="A239" s="147" t="s">
        <v>292</v>
      </c>
    </row>
    <row r="240" spans="1:1" x14ac:dyDescent="0.25">
      <c r="A240" s="147" t="s">
        <v>293</v>
      </c>
    </row>
    <row r="241" spans="1:1" x14ac:dyDescent="0.25">
      <c r="A241" s="147" t="s">
        <v>294</v>
      </c>
    </row>
    <row r="242" spans="1:1" x14ac:dyDescent="0.25">
      <c r="A242" s="147" t="s">
        <v>295</v>
      </c>
    </row>
    <row r="243" spans="1:1" x14ac:dyDescent="0.25">
      <c r="A243" s="147"/>
    </row>
    <row r="244" spans="1:1" x14ac:dyDescent="0.25">
      <c r="A244" s="147"/>
    </row>
    <row r="245" spans="1:1" x14ac:dyDescent="0.25">
      <c r="A245" s="147"/>
    </row>
    <row r="246" spans="1:1" x14ac:dyDescent="0.25">
      <c r="A246" s="147"/>
    </row>
    <row r="247" spans="1:1" x14ac:dyDescent="0.25">
      <c r="A247" s="147"/>
    </row>
    <row r="248" spans="1:1" x14ac:dyDescent="0.25">
      <c r="A248" s="147"/>
    </row>
    <row r="249" spans="1:1" x14ac:dyDescent="0.25">
      <c r="A249" s="147"/>
    </row>
    <row r="250" spans="1:1" x14ac:dyDescent="0.25">
      <c r="A250" s="147" t="s">
        <v>296</v>
      </c>
    </row>
    <row r="251" spans="1:1" ht="94.5" customHeight="1" x14ac:dyDescent="0.25">
      <c r="A251" s="147" t="s">
        <v>297</v>
      </c>
    </row>
    <row r="252" spans="1:1" ht="66" customHeight="1" x14ac:dyDescent="0.25">
      <c r="A252" s="147" t="s">
        <v>298</v>
      </c>
    </row>
    <row r="253" spans="1:1" x14ac:dyDescent="0.25">
      <c r="A253" s="147"/>
    </row>
    <row r="254" spans="1:1" x14ac:dyDescent="0.25">
      <c r="A254" s="147" t="s">
        <v>299</v>
      </c>
    </row>
    <row r="255" spans="1:1" ht="25.5" x14ac:dyDescent="0.25">
      <c r="A255" s="147" t="s">
        <v>300</v>
      </c>
    </row>
    <row r="256" spans="1:1" ht="76.5" x14ac:dyDescent="0.25">
      <c r="A256" s="147" t="s">
        <v>301</v>
      </c>
    </row>
    <row r="257" spans="1:1" x14ac:dyDescent="0.25">
      <c r="A257" s="147"/>
    </row>
    <row r="258" spans="1:1" x14ac:dyDescent="0.25">
      <c r="A258" s="147" t="s">
        <v>302</v>
      </c>
    </row>
    <row r="259" spans="1:1" ht="51" x14ac:dyDescent="0.25">
      <c r="A259" s="147" t="s">
        <v>303</v>
      </c>
    </row>
    <row r="260" spans="1:1" ht="25.5" x14ac:dyDescent="0.25">
      <c r="A260" s="147" t="s">
        <v>304</v>
      </c>
    </row>
    <row r="261" spans="1:1" ht="38.25" x14ac:dyDescent="0.25">
      <c r="A261" s="147" t="s">
        <v>305</v>
      </c>
    </row>
    <row r="262" spans="1:1" x14ac:dyDescent="0.25">
      <c r="A262" s="147"/>
    </row>
    <row r="263" spans="1:1" x14ac:dyDescent="0.25">
      <c r="A263" s="147" t="s">
        <v>306</v>
      </c>
    </row>
    <row r="264" spans="1:1" x14ac:dyDescent="0.25">
      <c r="A264" s="147" t="s">
        <v>307</v>
      </c>
    </row>
    <row r="265" spans="1:1" x14ac:dyDescent="0.25">
      <c r="A265" s="147" t="s">
        <v>308</v>
      </c>
    </row>
    <row r="266" spans="1:1" x14ac:dyDescent="0.25">
      <c r="A266" s="147" t="s">
        <v>309</v>
      </c>
    </row>
    <row r="267" spans="1:1" x14ac:dyDescent="0.25">
      <c r="A267" s="147" t="s">
        <v>310</v>
      </c>
    </row>
    <row r="268" spans="1:1" x14ac:dyDescent="0.25">
      <c r="A268" s="147" t="s">
        <v>311</v>
      </c>
    </row>
    <row r="269" spans="1:1" x14ac:dyDescent="0.25">
      <c r="A269" s="147" t="s">
        <v>312</v>
      </c>
    </row>
    <row r="270" spans="1:1" x14ac:dyDescent="0.25">
      <c r="A270" s="147" t="s">
        <v>313</v>
      </c>
    </row>
    <row r="271" spans="1:1" x14ac:dyDescent="0.25">
      <c r="A271" s="147" t="s">
        <v>314</v>
      </c>
    </row>
    <row r="272" spans="1:1" x14ac:dyDescent="0.25">
      <c r="A272" s="147"/>
    </row>
    <row r="273" spans="1:1" x14ac:dyDescent="0.25">
      <c r="A273" s="147" t="s">
        <v>315</v>
      </c>
    </row>
    <row r="274" spans="1:1" x14ac:dyDescent="0.25">
      <c r="A274" s="147" t="s">
        <v>316</v>
      </c>
    </row>
    <row r="275" spans="1:1" ht="25.5" x14ac:dyDescent="0.25">
      <c r="A275" s="147" t="s">
        <v>317</v>
      </c>
    </row>
    <row r="276" spans="1:1" x14ac:dyDescent="0.25">
      <c r="A276" s="147" t="s">
        <v>318</v>
      </c>
    </row>
    <row r="277" spans="1:1" x14ac:dyDescent="0.25">
      <c r="A277" s="147" t="s">
        <v>314</v>
      </c>
    </row>
    <row r="278" spans="1:1" x14ac:dyDescent="0.25">
      <c r="A278" s="147"/>
    </row>
    <row r="279" spans="1:1" x14ac:dyDescent="0.25">
      <c r="A279" s="147" t="s">
        <v>319</v>
      </c>
    </row>
    <row r="280" spans="1:1" ht="25.5" x14ac:dyDescent="0.25">
      <c r="A280" s="147" t="s">
        <v>320</v>
      </c>
    </row>
    <row r="281" spans="1:1" x14ac:dyDescent="0.25">
      <c r="A281" s="147" t="s">
        <v>321</v>
      </c>
    </row>
    <row r="282" spans="1:1" x14ac:dyDescent="0.25">
      <c r="A282" s="147" t="s">
        <v>322</v>
      </c>
    </row>
    <row r="283" spans="1:1" x14ac:dyDescent="0.25">
      <c r="A283" s="147" t="s">
        <v>323</v>
      </c>
    </row>
    <row r="284" spans="1:1" x14ac:dyDescent="0.25">
      <c r="A284" s="147" t="s">
        <v>324</v>
      </c>
    </row>
    <row r="285" spans="1:1" x14ac:dyDescent="0.25">
      <c r="A285" s="147" t="s">
        <v>325</v>
      </c>
    </row>
    <row r="286" spans="1:1" x14ac:dyDescent="0.25">
      <c r="A286" s="147" t="s">
        <v>326</v>
      </c>
    </row>
    <row r="287" spans="1:1" x14ac:dyDescent="0.25">
      <c r="A287" s="147" t="s">
        <v>327</v>
      </c>
    </row>
    <row r="288" spans="1:1" x14ac:dyDescent="0.25">
      <c r="A288" s="147"/>
    </row>
    <row r="289" spans="1:1" x14ac:dyDescent="0.25">
      <c r="A289" s="147" t="s">
        <v>328</v>
      </c>
    </row>
    <row r="290" spans="1:1" x14ac:dyDescent="0.25">
      <c r="A290" s="147"/>
    </row>
    <row r="291" spans="1:1" x14ac:dyDescent="0.25">
      <c r="A291" s="147" t="s">
        <v>329</v>
      </c>
    </row>
    <row r="292" spans="1:1" ht="25.5" x14ac:dyDescent="0.25">
      <c r="A292" s="147" t="s">
        <v>330</v>
      </c>
    </row>
    <row r="293" spans="1:1" x14ac:dyDescent="0.25">
      <c r="A293" s="147"/>
    </row>
    <row r="294" spans="1:1" x14ac:dyDescent="0.25">
      <c r="A294" s="147" t="s">
        <v>331</v>
      </c>
    </row>
    <row r="295" spans="1:1" x14ac:dyDescent="0.25">
      <c r="A295" s="147" t="s">
        <v>332</v>
      </c>
    </row>
    <row r="296" spans="1:1" x14ac:dyDescent="0.25">
      <c r="A296" s="147" t="s">
        <v>333</v>
      </c>
    </row>
    <row r="297" spans="1:1" x14ac:dyDescent="0.25">
      <c r="A297" s="147" t="s">
        <v>334</v>
      </c>
    </row>
    <row r="298" spans="1:1" x14ac:dyDescent="0.25">
      <c r="A298" s="147"/>
    </row>
    <row r="299" spans="1:1" ht="51" x14ac:dyDescent="0.25">
      <c r="A299" s="147" t="s">
        <v>335</v>
      </c>
    </row>
    <row r="300" spans="1:1" x14ac:dyDescent="0.25">
      <c r="A300" s="147"/>
    </row>
    <row r="301" spans="1:1" ht="54.75" customHeight="1" x14ac:dyDescent="0.25">
      <c r="A301" s="147" t="s">
        <v>336</v>
      </c>
    </row>
    <row r="302" spans="1:1" x14ac:dyDescent="0.25">
      <c r="A302" s="147"/>
    </row>
    <row r="303" spans="1:1" ht="40.5" customHeight="1" x14ac:dyDescent="0.25">
      <c r="A303" s="147" t="s">
        <v>337</v>
      </c>
    </row>
    <row r="304" spans="1:1" x14ac:dyDescent="0.25">
      <c r="A304" s="147"/>
    </row>
    <row r="305" spans="1:1" ht="51" x14ac:dyDescent="0.25">
      <c r="A305" s="147" t="s">
        <v>338</v>
      </c>
    </row>
    <row r="306" spans="1:1" x14ac:dyDescent="0.25">
      <c r="A306" s="147"/>
    </row>
    <row r="307" spans="1:1" x14ac:dyDescent="0.25">
      <c r="A307" s="147" t="s">
        <v>339</v>
      </c>
    </row>
    <row r="308" spans="1:1" x14ac:dyDescent="0.25">
      <c r="A308" s="147"/>
    </row>
    <row r="309" spans="1:1" x14ac:dyDescent="0.25">
      <c r="A309" s="147" t="s">
        <v>340</v>
      </c>
    </row>
    <row r="310" spans="1:1" x14ac:dyDescent="0.25">
      <c r="A310" s="147" t="s">
        <v>341</v>
      </c>
    </row>
    <row r="311" spans="1:1" x14ac:dyDescent="0.25">
      <c r="A311" s="147" t="s">
        <v>342</v>
      </c>
    </row>
    <row r="312" spans="1:1" x14ac:dyDescent="0.25">
      <c r="A312" s="147" t="s">
        <v>343</v>
      </c>
    </row>
    <row r="313" spans="1:1" x14ac:dyDescent="0.25">
      <c r="A313" s="147" t="s">
        <v>344</v>
      </c>
    </row>
    <row r="314" spans="1:1" x14ac:dyDescent="0.25">
      <c r="A314" s="147" t="s">
        <v>345</v>
      </c>
    </row>
    <row r="315" spans="1:1" x14ac:dyDescent="0.25">
      <c r="A315" s="147"/>
    </row>
    <row r="316" spans="1:1" x14ac:dyDescent="0.25">
      <c r="A316" s="147" t="s">
        <v>346</v>
      </c>
    </row>
    <row r="317" spans="1:1" ht="38.25" x14ac:dyDescent="0.25">
      <c r="A317" s="147" t="s">
        <v>347</v>
      </c>
    </row>
    <row r="318" spans="1:1" ht="25.5" x14ac:dyDescent="0.25">
      <c r="A318" s="147" t="s">
        <v>348</v>
      </c>
    </row>
    <row r="319" spans="1:1" x14ac:dyDescent="0.25">
      <c r="A319" s="147"/>
    </row>
    <row r="320" spans="1:1" x14ac:dyDescent="0.25">
      <c r="A320" s="147" t="s">
        <v>349</v>
      </c>
    </row>
    <row r="321" spans="1:1" ht="45" customHeight="1" x14ac:dyDescent="0.25">
      <c r="A321" s="147" t="s">
        <v>350</v>
      </c>
    </row>
    <row r="322" spans="1:1" x14ac:dyDescent="0.25">
      <c r="A322" s="147"/>
    </row>
    <row r="323" spans="1:1" x14ac:dyDescent="0.25">
      <c r="A323" s="147" t="s">
        <v>351</v>
      </c>
    </row>
    <row r="324" spans="1:1" x14ac:dyDescent="0.25">
      <c r="A324" s="147"/>
    </row>
    <row r="325" spans="1:1" x14ac:dyDescent="0.25">
      <c r="A325" s="147" t="s">
        <v>340</v>
      </c>
    </row>
    <row r="326" spans="1:1" x14ac:dyDescent="0.25">
      <c r="A326" s="147" t="s">
        <v>352</v>
      </c>
    </row>
    <row r="327" spans="1:1" x14ac:dyDescent="0.25">
      <c r="A327" s="147" t="s">
        <v>353</v>
      </c>
    </row>
    <row r="328" spans="1:1" x14ac:dyDescent="0.25">
      <c r="A328" s="147" t="s">
        <v>354</v>
      </c>
    </row>
    <row r="329" spans="1:1" x14ac:dyDescent="0.25">
      <c r="A329" s="147" t="s">
        <v>355</v>
      </c>
    </row>
    <row r="330" spans="1:1" x14ac:dyDescent="0.25">
      <c r="A330" s="147" t="s">
        <v>356</v>
      </c>
    </row>
    <row r="331" spans="1:1" x14ac:dyDescent="0.25">
      <c r="A331" s="147" t="s">
        <v>357</v>
      </c>
    </row>
    <row r="332" spans="1:1" x14ac:dyDescent="0.25">
      <c r="A332" s="147" t="s">
        <v>358</v>
      </c>
    </row>
    <row r="333" spans="1:1" x14ac:dyDescent="0.25">
      <c r="A333" s="147" t="s">
        <v>359</v>
      </c>
    </row>
    <row r="334" spans="1:1" x14ac:dyDescent="0.25">
      <c r="A334" s="147"/>
    </row>
    <row r="335" spans="1:1" x14ac:dyDescent="0.25">
      <c r="A335" s="147" t="s">
        <v>360</v>
      </c>
    </row>
    <row r="336" spans="1:1" ht="38.25" x14ac:dyDescent="0.25">
      <c r="A336" s="147" t="s">
        <v>361</v>
      </c>
    </row>
    <row r="337" spans="1:1" x14ac:dyDescent="0.25">
      <c r="A337" s="147"/>
    </row>
    <row r="338" spans="1:1" x14ac:dyDescent="0.25">
      <c r="A338" s="147" t="s">
        <v>362</v>
      </c>
    </row>
    <row r="339" spans="1:1" x14ac:dyDescent="0.25">
      <c r="A339" s="147" t="s">
        <v>363</v>
      </c>
    </row>
    <row r="340" spans="1:1" x14ac:dyDescent="0.25">
      <c r="A340" s="147" t="s">
        <v>364</v>
      </c>
    </row>
    <row r="341" spans="1:1" x14ac:dyDescent="0.25">
      <c r="A341" s="147" t="s">
        <v>365</v>
      </c>
    </row>
    <row r="342" spans="1:1" x14ac:dyDescent="0.25">
      <c r="A342" s="147" t="s">
        <v>366</v>
      </c>
    </row>
    <row r="343" spans="1:1" x14ac:dyDescent="0.25">
      <c r="A343" s="147" t="s">
        <v>367</v>
      </c>
    </row>
    <row r="344" spans="1:1" x14ac:dyDescent="0.25">
      <c r="A344" s="147" t="s">
        <v>368</v>
      </c>
    </row>
    <row r="345" spans="1:1" x14ac:dyDescent="0.25">
      <c r="A345" s="147" t="s">
        <v>369</v>
      </c>
    </row>
    <row r="346" spans="1:1" x14ac:dyDescent="0.25">
      <c r="A346" s="147" t="s">
        <v>370</v>
      </c>
    </row>
    <row r="347" spans="1:1" x14ac:dyDescent="0.25">
      <c r="A347" s="147" t="s">
        <v>371</v>
      </c>
    </row>
    <row r="348" spans="1:1" x14ac:dyDescent="0.25">
      <c r="A348" s="147" t="s">
        <v>372</v>
      </c>
    </row>
    <row r="349" spans="1:1" x14ac:dyDescent="0.25">
      <c r="A349" s="147" t="s">
        <v>373</v>
      </c>
    </row>
    <row r="350" spans="1:1" x14ac:dyDescent="0.25">
      <c r="A350" s="147" t="s">
        <v>374</v>
      </c>
    </row>
    <row r="351" spans="1:1" x14ac:dyDescent="0.25">
      <c r="A351" s="147" t="s">
        <v>375</v>
      </c>
    </row>
    <row r="352" spans="1:1" x14ac:dyDescent="0.25">
      <c r="A352" s="147" t="s">
        <v>376</v>
      </c>
    </row>
    <row r="353" spans="1:1" x14ac:dyDescent="0.25">
      <c r="A353" s="147" t="s">
        <v>377</v>
      </c>
    </row>
    <row r="354" spans="1:1" x14ac:dyDescent="0.25">
      <c r="A354" s="147" t="s">
        <v>378</v>
      </c>
    </row>
    <row r="355" spans="1:1" x14ac:dyDescent="0.25">
      <c r="A355" s="147" t="s">
        <v>379</v>
      </c>
    </row>
    <row r="356" spans="1:1" x14ac:dyDescent="0.25">
      <c r="A356" s="147" t="s">
        <v>380</v>
      </c>
    </row>
    <row r="357" spans="1:1" ht="25.5" x14ac:dyDescent="0.25">
      <c r="A357" s="147" t="s">
        <v>381</v>
      </c>
    </row>
    <row r="358" spans="1:1" x14ac:dyDescent="0.25">
      <c r="A358" s="147"/>
    </row>
    <row r="359" spans="1:1" x14ac:dyDescent="0.25">
      <c r="A359" s="147" t="s">
        <v>382</v>
      </c>
    </row>
    <row r="360" spans="1:1" x14ac:dyDescent="0.25">
      <c r="A360" s="147" t="s">
        <v>383</v>
      </c>
    </row>
    <row r="361" spans="1:1" x14ac:dyDescent="0.25">
      <c r="A361" s="147" t="s">
        <v>384</v>
      </c>
    </row>
    <row r="362" spans="1:1" x14ac:dyDescent="0.25">
      <c r="A362" s="147" t="s">
        <v>385</v>
      </c>
    </row>
    <row r="363" spans="1:1" x14ac:dyDescent="0.25">
      <c r="A363" s="147" t="s">
        <v>386</v>
      </c>
    </row>
    <row r="364" spans="1:1" ht="25.5" x14ac:dyDescent="0.25">
      <c r="A364" s="147" t="s">
        <v>387</v>
      </c>
    </row>
    <row r="365" spans="1:1" ht="38.25" x14ac:dyDescent="0.25">
      <c r="A365" s="147" t="s">
        <v>388</v>
      </c>
    </row>
    <row r="366" spans="1:1" x14ac:dyDescent="0.25">
      <c r="A366" s="147" t="s">
        <v>389</v>
      </c>
    </row>
    <row r="367" spans="1:1" ht="25.5" x14ac:dyDescent="0.25">
      <c r="A367" s="147" t="s">
        <v>390</v>
      </c>
    </row>
    <row r="368" spans="1:1" ht="107.25" customHeight="1" x14ac:dyDescent="0.25">
      <c r="A368" s="147" t="s">
        <v>391</v>
      </c>
    </row>
    <row r="369" spans="1:1" ht="38.25" x14ac:dyDescent="0.25">
      <c r="A369" s="147" t="s">
        <v>392</v>
      </c>
    </row>
    <row r="370" spans="1:1" x14ac:dyDescent="0.25">
      <c r="A370" s="147" t="s">
        <v>393</v>
      </c>
    </row>
    <row r="371" spans="1:1" x14ac:dyDescent="0.25">
      <c r="A371" s="147"/>
    </row>
    <row r="372" spans="1:1" x14ac:dyDescent="0.25">
      <c r="A372" s="147"/>
    </row>
    <row r="373" spans="1:1" x14ac:dyDescent="0.25">
      <c r="A373" s="147"/>
    </row>
    <row r="374" spans="1:1" x14ac:dyDescent="0.25">
      <c r="A374" s="147"/>
    </row>
    <row r="375" spans="1:1" x14ac:dyDescent="0.25">
      <c r="A375" s="147"/>
    </row>
    <row r="376" spans="1:1" x14ac:dyDescent="0.25">
      <c r="A376" s="147" t="s">
        <v>394</v>
      </c>
    </row>
    <row r="377" spans="1:1" ht="66.75" customHeight="1" x14ac:dyDescent="0.25">
      <c r="A377" s="147" t="s">
        <v>395</v>
      </c>
    </row>
    <row r="378" spans="1:1" x14ac:dyDescent="0.25">
      <c r="A378" s="147" t="s">
        <v>396</v>
      </c>
    </row>
    <row r="379" spans="1:1" x14ac:dyDescent="0.25">
      <c r="A379" s="147" t="s">
        <v>397</v>
      </c>
    </row>
    <row r="380" spans="1:1" x14ac:dyDescent="0.25">
      <c r="A380" s="147"/>
    </row>
    <row r="381" spans="1:1" x14ac:dyDescent="0.25">
      <c r="A381" s="147" t="s">
        <v>398</v>
      </c>
    </row>
    <row r="382" spans="1:1" x14ac:dyDescent="0.25">
      <c r="A382" s="147"/>
    </row>
    <row r="383" spans="1:1" x14ac:dyDescent="0.25">
      <c r="A383" s="147" t="s">
        <v>2</v>
      </c>
    </row>
    <row r="384" spans="1:1" ht="25.5" x14ac:dyDescent="0.25">
      <c r="A384" s="147" t="s">
        <v>399</v>
      </c>
    </row>
    <row r="385" spans="1:1" x14ac:dyDescent="0.25">
      <c r="A385" s="147"/>
    </row>
    <row r="386" spans="1:1" x14ac:dyDescent="0.25">
      <c r="A386" s="147" t="s">
        <v>400</v>
      </c>
    </row>
    <row r="387" spans="1:1" x14ac:dyDescent="0.25">
      <c r="A387" s="147" t="s">
        <v>401</v>
      </c>
    </row>
    <row r="388" spans="1:1" ht="25.5" x14ac:dyDescent="0.25">
      <c r="A388" s="147" t="s">
        <v>402</v>
      </c>
    </row>
    <row r="389" spans="1:1" x14ac:dyDescent="0.25">
      <c r="A389" s="147" t="s">
        <v>403</v>
      </c>
    </row>
    <row r="390" spans="1:1" x14ac:dyDescent="0.25">
      <c r="A390" s="147" t="s">
        <v>404</v>
      </c>
    </row>
    <row r="391" spans="1:1" x14ac:dyDescent="0.25">
      <c r="A391" s="147" t="s">
        <v>405</v>
      </c>
    </row>
    <row r="392" spans="1:1" x14ac:dyDescent="0.25">
      <c r="A392" s="147" t="s">
        <v>406</v>
      </c>
    </row>
    <row r="393" spans="1:1" x14ac:dyDescent="0.25">
      <c r="A393" s="147" t="s">
        <v>407</v>
      </c>
    </row>
    <row r="394" spans="1:1" x14ac:dyDescent="0.25">
      <c r="A394" s="147" t="s">
        <v>408</v>
      </c>
    </row>
    <row r="395" spans="1:1" ht="25.5" x14ac:dyDescent="0.25">
      <c r="A395" s="147" t="s">
        <v>409</v>
      </c>
    </row>
    <row r="396" spans="1:1" x14ac:dyDescent="0.25">
      <c r="A396" s="147" t="s">
        <v>410</v>
      </c>
    </row>
    <row r="397" spans="1:1" x14ac:dyDescent="0.25">
      <c r="A397" s="147"/>
    </row>
    <row r="398" spans="1:1" x14ac:dyDescent="0.25">
      <c r="A398" s="147" t="s">
        <v>411</v>
      </c>
    </row>
    <row r="399" spans="1:1" x14ac:dyDescent="0.25">
      <c r="A399" s="147" t="s">
        <v>412</v>
      </c>
    </row>
    <row r="400" spans="1:1" ht="25.5" x14ac:dyDescent="0.25">
      <c r="A400" s="147" t="s">
        <v>413</v>
      </c>
    </row>
    <row r="401" spans="1:1" x14ac:dyDescent="0.25">
      <c r="A401" s="147" t="s">
        <v>414</v>
      </c>
    </row>
    <row r="402" spans="1:1" x14ac:dyDescent="0.25">
      <c r="A402" s="147" t="s">
        <v>415</v>
      </c>
    </row>
    <row r="403" spans="1:1" x14ac:dyDescent="0.25">
      <c r="A403" s="147" t="s">
        <v>416</v>
      </c>
    </row>
    <row r="404" spans="1:1" x14ac:dyDescent="0.25">
      <c r="A404" s="147"/>
    </row>
    <row r="405" spans="1:1" ht="25.5" x14ac:dyDescent="0.25">
      <c r="A405" s="147" t="s">
        <v>417</v>
      </c>
    </row>
    <row r="406" spans="1:1" x14ac:dyDescent="0.25">
      <c r="A406" s="147"/>
    </row>
    <row r="407" spans="1:1" ht="76.5" x14ac:dyDescent="0.25">
      <c r="A407" s="147" t="s">
        <v>418</v>
      </c>
    </row>
    <row r="408" spans="1:1" x14ac:dyDescent="0.25">
      <c r="A408" s="147"/>
    </row>
    <row r="409" spans="1:1" x14ac:dyDescent="0.25">
      <c r="A409" s="147" t="s">
        <v>419</v>
      </c>
    </row>
    <row r="410" spans="1:1" ht="51" x14ac:dyDescent="0.25">
      <c r="A410" s="147" t="s">
        <v>420</v>
      </c>
    </row>
    <row r="411" spans="1:1" ht="25.5" x14ac:dyDescent="0.25">
      <c r="A411" s="147" t="s">
        <v>421</v>
      </c>
    </row>
    <row r="412" spans="1:1" ht="25.5" x14ac:dyDescent="0.25">
      <c r="A412" s="147" t="s">
        <v>422</v>
      </c>
    </row>
    <row r="413" spans="1:1" ht="25.5" x14ac:dyDescent="0.25">
      <c r="A413" s="147" t="s">
        <v>423</v>
      </c>
    </row>
    <row r="414" spans="1:1" x14ac:dyDescent="0.25">
      <c r="A414" s="147" t="s">
        <v>424</v>
      </c>
    </row>
    <row r="415" spans="1:1" ht="25.5" x14ac:dyDescent="0.25">
      <c r="A415" s="147" t="s">
        <v>425</v>
      </c>
    </row>
    <row r="416" spans="1:1" ht="25.5" x14ac:dyDescent="0.25">
      <c r="A416" s="147" t="s">
        <v>426</v>
      </c>
    </row>
    <row r="417" spans="1:1" x14ac:dyDescent="0.25">
      <c r="A417" s="147" t="s">
        <v>427</v>
      </c>
    </row>
    <row r="418" spans="1:1" x14ac:dyDescent="0.25">
      <c r="A418" s="147" t="s">
        <v>428</v>
      </c>
    </row>
    <row r="419" spans="1:1" x14ac:dyDescent="0.25">
      <c r="A419" s="147"/>
    </row>
    <row r="420" spans="1:1" ht="38.25" x14ac:dyDescent="0.25">
      <c r="A420" s="147" t="s">
        <v>429</v>
      </c>
    </row>
    <row r="421" spans="1:1" x14ac:dyDescent="0.25">
      <c r="A421" s="147" t="s">
        <v>430</v>
      </c>
    </row>
    <row r="422" spans="1:1" ht="38.25" x14ac:dyDescent="0.25">
      <c r="A422" s="147" t="s">
        <v>431</v>
      </c>
    </row>
    <row r="423" spans="1:1" x14ac:dyDescent="0.25">
      <c r="A423" s="147"/>
    </row>
    <row r="424" spans="1:1" x14ac:dyDescent="0.25">
      <c r="A424" s="147" t="s">
        <v>432</v>
      </c>
    </row>
    <row r="425" spans="1:1" ht="15.75" customHeight="1" x14ac:dyDescent="0.25">
      <c r="A425" s="147" t="s">
        <v>433</v>
      </c>
    </row>
    <row r="426" spans="1:1" x14ac:dyDescent="0.25">
      <c r="A426" s="147"/>
    </row>
    <row r="427" spans="1:1" x14ac:dyDescent="0.25">
      <c r="A427" s="147" t="s">
        <v>434</v>
      </c>
    </row>
    <row r="428" spans="1:1" x14ac:dyDescent="0.25">
      <c r="A428" s="147" t="s">
        <v>435</v>
      </c>
    </row>
    <row r="429" spans="1:1" ht="38.25" x14ac:dyDescent="0.25">
      <c r="A429" s="147" t="s">
        <v>436</v>
      </c>
    </row>
    <row r="430" spans="1:1" x14ac:dyDescent="0.25">
      <c r="A430" s="147" t="s">
        <v>437</v>
      </c>
    </row>
    <row r="431" spans="1:1" x14ac:dyDescent="0.25">
      <c r="A431" s="147" t="s">
        <v>438</v>
      </c>
    </row>
    <row r="432" spans="1:1" ht="29.25" customHeight="1" x14ac:dyDescent="0.25">
      <c r="A432" s="147" t="s">
        <v>439</v>
      </c>
    </row>
    <row r="433" spans="1:1" x14ac:dyDescent="0.25">
      <c r="A433" s="147"/>
    </row>
    <row r="434" spans="1:1" ht="76.5" x14ac:dyDescent="0.25">
      <c r="A434" s="147" t="s">
        <v>440</v>
      </c>
    </row>
    <row r="435" spans="1:1" ht="38.25" x14ac:dyDescent="0.25">
      <c r="A435" s="147" t="s">
        <v>441</v>
      </c>
    </row>
    <row r="436" spans="1:1" x14ac:dyDescent="0.25">
      <c r="A436" s="147"/>
    </row>
    <row r="437" spans="1:1" ht="57" customHeight="1" x14ac:dyDescent="0.25">
      <c r="A437" s="147" t="s">
        <v>442</v>
      </c>
    </row>
    <row r="438" spans="1:1" x14ac:dyDescent="0.25">
      <c r="A438" s="147"/>
    </row>
    <row r="439" spans="1:1" ht="89.25" x14ac:dyDescent="0.25">
      <c r="A439" s="147" t="s">
        <v>443</v>
      </c>
    </row>
    <row r="440" spans="1:1" x14ac:dyDescent="0.25">
      <c r="A440" s="147"/>
    </row>
    <row r="441" spans="1:1" ht="25.5" x14ac:dyDescent="0.25">
      <c r="A441" s="147" t="s">
        <v>444</v>
      </c>
    </row>
    <row r="442" spans="1:1" ht="38.25" x14ac:dyDescent="0.25">
      <c r="A442" s="147" t="s">
        <v>445</v>
      </c>
    </row>
    <row r="443" spans="1:1" x14ac:dyDescent="0.25">
      <c r="A443" s="147"/>
    </row>
    <row r="444" spans="1:1" ht="25.5" x14ac:dyDescent="0.25">
      <c r="A444" s="147" t="s">
        <v>446</v>
      </c>
    </row>
    <row r="445" spans="1:1" x14ac:dyDescent="0.25">
      <c r="A445" s="172"/>
    </row>
    <row r="446" spans="1:1" x14ac:dyDescent="0.25">
      <c r="A446" s="172"/>
    </row>
    <row r="447" spans="1:1" s="175" customFormat="1" x14ac:dyDescent="0.25">
      <c r="A447" s="173"/>
    </row>
    <row r="448" spans="1:1" s="175" customFormat="1" x14ac:dyDescent="0.25">
      <c r="A448" s="173"/>
    </row>
    <row r="449" spans="1:1" s="175" customFormat="1" x14ac:dyDescent="0.25">
      <c r="A449" s="177"/>
    </row>
    <row r="450" spans="1:1" s="175" customFormat="1" x14ac:dyDescent="0.25">
      <c r="A450" s="173"/>
    </row>
    <row r="451" spans="1:1" s="175" customFormat="1" x14ac:dyDescent="0.25">
      <c r="A451" s="178"/>
    </row>
    <row r="452" spans="1:1" s="175" customFormat="1" x14ac:dyDescent="0.25">
      <c r="A452" s="177"/>
    </row>
    <row r="453" spans="1:1" x14ac:dyDescent="0.25">
      <c r="A453" s="172"/>
    </row>
    <row r="454" spans="1:1" x14ac:dyDescent="0.25">
      <c r="A454" s="172"/>
    </row>
    <row r="455" spans="1:1" x14ac:dyDescent="0.25">
      <c r="A455" s="172"/>
    </row>
    <row r="456" spans="1:1" x14ac:dyDescent="0.25">
      <c r="A456" s="172"/>
    </row>
    <row r="457" spans="1:1" x14ac:dyDescent="0.25">
      <c r="A457" s="172"/>
    </row>
    <row r="458" spans="1:1" x14ac:dyDescent="0.25">
      <c r="A458" s="172"/>
    </row>
  </sheetData>
  <pageMargins left="0.7" right="0.7" top="0.75" bottom="0.75" header="0.3" footer="0.3"/>
  <pageSetup paperSize="9" scale="80" orientation="portrait" r:id="rId1"/>
  <headerFooter>
    <oddHeader xml:space="preserve">&amp;R&amp;"Arial Narrow,Regular"&amp;8HOTEL ROŽANIĆ, MOTOVUN
</oddHeader>
    <oddFooter>&amp;C&amp;"Arial,Regular"&amp;9Rijeka, kolovoz 2016.</oddFooter>
  </headerFooter>
  <rowBreaks count="7" manualBreakCount="7">
    <brk id="224" man="1"/>
    <brk id="252" man="1"/>
    <brk id="277" man="1"/>
    <brk id="321" man="1"/>
    <brk id="368" man="1"/>
    <brk id="411" man="1"/>
    <brk id="44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view="pageBreakPreview" topLeftCell="B1" zoomScale="160" zoomScaleNormal="100" zoomScaleSheetLayoutView="160" zoomScalePageLayoutView="115" workbookViewId="0">
      <selection activeCell="C23" sqref="C23"/>
    </sheetView>
  </sheetViews>
  <sheetFormatPr defaultRowHeight="15" x14ac:dyDescent="0.25"/>
  <cols>
    <col min="2" max="2" width="9" customWidth="1"/>
    <col min="3" max="3" width="48.85546875" customWidth="1"/>
    <col min="4" max="4" width="13.5703125" customWidth="1"/>
    <col min="6" max="6" width="21.5703125" customWidth="1"/>
  </cols>
  <sheetData>
    <row r="1" spans="1:16" x14ac:dyDescent="0.25">
      <c r="A1" s="5"/>
      <c r="B1" s="5"/>
      <c r="C1" s="5"/>
      <c r="D1" s="5"/>
      <c r="E1" s="5"/>
      <c r="F1" s="5"/>
      <c r="G1" s="5"/>
      <c r="H1" s="5"/>
    </row>
    <row r="2" spans="1:16" ht="15.75" x14ac:dyDescent="0.25">
      <c r="A2" s="6"/>
      <c r="B2" s="6" t="s">
        <v>18</v>
      </c>
      <c r="C2" s="6"/>
      <c r="D2" s="6"/>
      <c r="E2" s="5"/>
      <c r="F2" s="5"/>
      <c r="G2" s="5"/>
      <c r="H2" s="5"/>
    </row>
    <row r="3" spans="1:16" x14ac:dyDescent="0.25">
      <c r="A3" s="5"/>
      <c r="B3" s="5"/>
      <c r="C3" s="5"/>
      <c r="D3" s="5"/>
      <c r="E3" s="5"/>
      <c r="F3" s="5"/>
      <c r="G3" s="5"/>
      <c r="H3" s="5"/>
    </row>
    <row r="4" spans="1:16" ht="15.75" customHeight="1" x14ac:dyDescent="0.25">
      <c r="A4" s="5"/>
      <c r="B4" s="5"/>
      <c r="C4" s="5"/>
      <c r="D4" s="5" t="s">
        <v>91</v>
      </c>
      <c r="E4" s="5"/>
      <c r="F4" s="5"/>
      <c r="G4" s="5"/>
      <c r="H4" s="5"/>
    </row>
    <row r="5" spans="1:16" x14ac:dyDescent="0.25">
      <c r="A5" s="5"/>
      <c r="B5" s="5"/>
      <c r="C5" s="5"/>
      <c r="D5" s="5"/>
      <c r="E5" s="5"/>
      <c r="F5" s="5"/>
      <c r="G5" s="5"/>
      <c r="H5" s="5"/>
    </row>
    <row r="6" spans="1:16" s="7" customFormat="1" ht="15.75" x14ac:dyDescent="0.25">
      <c r="A6" s="10"/>
      <c r="B6" s="10" t="s">
        <v>3</v>
      </c>
      <c r="C6" s="10" t="s">
        <v>4</v>
      </c>
      <c r="D6" s="10"/>
      <c r="E6" s="5"/>
      <c r="F6" s="5"/>
      <c r="G6" s="5"/>
    </row>
    <row r="7" spans="1:16" x14ac:dyDescent="0.25">
      <c r="A7" s="5"/>
      <c r="B7" s="5"/>
      <c r="C7" s="5"/>
      <c r="D7" s="5"/>
      <c r="E7" s="5"/>
      <c r="F7" s="5"/>
      <c r="G7" s="5"/>
      <c r="H7" s="5"/>
      <c r="P7" s="5"/>
    </row>
    <row r="8" spans="1:16" x14ac:dyDescent="0.25">
      <c r="A8" s="5"/>
      <c r="B8" s="5"/>
      <c r="C8" s="5"/>
      <c r="D8" s="5"/>
      <c r="E8" s="5"/>
      <c r="F8" s="5"/>
      <c r="G8" s="5"/>
      <c r="H8" s="5"/>
    </row>
    <row r="9" spans="1:16" x14ac:dyDescent="0.25">
      <c r="A9" s="5"/>
      <c r="B9" s="5" t="s">
        <v>20</v>
      </c>
      <c r="C9" s="5" t="s">
        <v>19</v>
      </c>
      <c r="D9" s="5"/>
      <c r="E9" s="5"/>
      <c r="F9" s="5"/>
      <c r="G9" s="5"/>
      <c r="H9" s="5"/>
    </row>
    <row r="10" spans="1:16" x14ac:dyDescent="0.25">
      <c r="A10" s="5"/>
      <c r="B10" s="5"/>
      <c r="C10" s="5"/>
      <c r="D10" s="5"/>
      <c r="E10" s="5"/>
      <c r="F10" s="5"/>
      <c r="G10" s="5"/>
      <c r="H10" s="5"/>
    </row>
    <row r="11" spans="1:16" x14ac:dyDescent="0.25">
      <c r="A11" s="5"/>
      <c r="B11" s="5" t="s">
        <v>21</v>
      </c>
      <c r="C11" s="8" t="s">
        <v>5</v>
      </c>
      <c r="D11" s="8"/>
      <c r="E11" s="8"/>
      <c r="F11" s="5"/>
      <c r="G11" s="5"/>
      <c r="H11" s="5"/>
    </row>
    <row r="12" spans="1:16" x14ac:dyDescent="0.25">
      <c r="A12" s="5"/>
      <c r="B12" s="5"/>
      <c r="C12" s="5"/>
      <c r="D12" s="5"/>
      <c r="E12" s="5"/>
      <c r="F12" s="5"/>
      <c r="G12" s="5"/>
      <c r="H12" s="5"/>
    </row>
    <row r="13" spans="1:16" x14ac:dyDescent="0.25">
      <c r="A13" s="5"/>
      <c r="B13" s="5" t="s">
        <v>22</v>
      </c>
      <c r="C13" s="8" t="s">
        <v>6</v>
      </c>
      <c r="D13" s="8"/>
      <c r="E13" s="8"/>
      <c r="F13" s="5"/>
      <c r="G13" s="5"/>
      <c r="H13" s="5"/>
    </row>
    <row r="14" spans="1:16" x14ac:dyDescent="0.25">
      <c r="A14" s="5"/>
      <c r="B14" s="5"/>
      <c r="C14" s="5"/>
      <c r="D14" s="5"/>
      <c r="E14" s="5"/>
      <c r="F14" s="5"/>
      <c r="G14" s="5"/>
      <c r="H14" s="5"/>
    </row>
    <row r="15" spans="1:16" x14ac:dyDescent="0.25">
      <c r="A15" s="5"/>
      <c r="B15" s="5" t="s">
        <v>23</v>
      </c>
      <c r="C15" s="5" t="s">
        <v>453</v>
      </c>
      <c r="D15" s="5"/>
      <c r="E15" s="5"/>
      <c r="F15" s="5"/>
      <c r="G15" s="5"/>
      <c r="H15" s="5"/>
    </row>
    <row r="16" spans="1:16" x14ac:dyDescent="0.25">
      <c r="A16" s="5"/>
      <c r="B16" s="5"/>
      <c r="C16" s="5"/>
      <c r="D16" s="5"/>
      <c r="E16" s="5"/>
      <c r="F16" s="5"/>
      <c r="G16" s="5"/>
      <c r="H16" s="5"/>
    </row>
    <row r="17" spans="1:8" x14ac:dyDescent="0.25">
      <c r="A17" s="5"/>
      <c r="B17" s="5" t="s">
        <v>24</v>
      </c>
      <c r="C17" s="8" t="s">
        <v>551</v>
      </c>
      <c r="D17" s="8"/>
      <c r="E17" s="7"/>
      <c r="F17" s="5"/>
      <c r="G17" s="5"/>
      <c r="H17" s="5"/>
    </row>
    <row r="18" spans="1:8" x14ac:dyDescent="0.25">
      <c r="A18" s="5"/>
      <c r="B18" s="5"/>
      <c r="C18" s="5"/>
      <c r="D18" s="5"/>
      <c r="E18" s="7"/>
      <c r="F18" s="5"/>
      <c r="G18" s="5"/>
      <c r="H18" s="5"/>
    </row>
    <row r="19" spans="1:8" x14ac:dyDescent="0.25">
      <c r="A19" s="5"/>
      <c r="B19" s="5" t="s">
        <v>47</v>
      </c>
      <c r="C19" s="8" t="s">
        <v>533</v>
      </c>
      <c r="D19" s="8"/>
      <c r="F19" s="5"/>
      <c r="G19" s="5"/>
    </row>
    <row r="20" spans="1:8" x14ac:dyDescent="0.25">
      <c r="A20" s="5"/>
      <c r="B20" s="5"/>
      <c r="C20" s="5"/>
      <c r="D20" s="5"/>
      <c r="F20" s="5"/>
      <c r="G20" s="5"/>
    </row>
    <row r="21" spans="1:8" x14ac:dyDescent="0.25">
      <c r="A21" s="5"/>
      <c r="B21" s="5" t="s">
        <v>48</v>
      </c>
      <c r="C21" s="8" t="s">
        <v>7</v>
      </c>
      <c r="D21" s="8"/>
      <c r="F21" s="5"/>
      <c r="G21" s="5"/>
    </row>
    <row r="22" spans="1:8" x14ac:dyDescent="0.25">
      <c r="A22" s="5"/>
      <c r="B22" s="5"/>
      <c r="C22" s="8"/>
      <c r="D22" s="8"/>
    </row>
    <row r="23" spans="1:8" x14ac:dyDescent="0.25">
      <c r="A23" s="123"/>
      <c r="B23" s="124"/>
      <c r="C23" s="124" t="s">
        <v>8</v>
      </c>
      <c r="D23" s="124"/>
    </row>
    <row r="24" spans="1:8" x14ac:dyDescent="0.25">
      <c r="A24" s="1"/>
      <c r="B24" s="1"/>
      <c r="C24" s="3"/>
      <c r="D24" s="3"/>
    </row>
    <row r="25" spans="1:8" x14ac:dyDescent="0.25">
      <c r="A25" s="1"/>
      <c r="B25" s="1"/>
      <c r="C25" s="1"/>
      <c r="D25" s="1"/>
    </row>
    <row r="26" spans="1:8" x14ac:dyDescent="0.25">
      <c r="A26" s="1"/>
      <c r="B26" s="1"/>
      <c r="C26" s="4"/>
      <c r="D26" s="4"/>
    </row>
  </sheetData>
  <pageMargins left="0.7" right="0.7" top="0.75" bottom="0.75" header="0.3" footer="0.3"/>
  <pageSetup paperSize="9" scale="80" fitToHeight="0" orientation="portrait" r:id="rId1"/>
  <headerFooter>
    <oddHeader xml:space="preserve">&amp;R&amp;"Arial Narrow,Regular"&amp;8HOTEL ROŽANIĆ, MOTOVUN
</oddHeader>
    <oddFooter>&amp;C&amp;"Arial,Regular"&amp;9Rijeka, kolovoz 2016.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69"/>
  <sheetViews>
    <sheetView view="pageBreakPreview" topLeftCell="A8" zoomScale="85" zoomScaleNormal="100" zoomScaleSheetLayoutView="85" workbookViewId="0">
      <selection activeCell="A25" sqref="A25:XFD26"/>
    </sheetView>
  </sheetViews>
  <sheetFormatPr defaultRowHeight="15" x14ac:dyDescent="0.25"/>
  <cols>
    <col min="2" max="2" width="55.42578125" customWidth="1"/>
    <col min="3" max="3" width="7.42578125" customWidth="1"/>
    <col min="4" max="4" width="8.28515625" customWidth="1"/>
    <col min="5" max="5" width="13.28515625" customWidth="1"/>
    <col min="6" max="6" width="15.5703125" style="273" customWidth="1"/>
  </cols>
  <sheetData>
    <row r="1" spans="1:6" s="554" customFormat="1" ht="22.5" x14ac:dyDescent="0.2">
      <c r="A1" s="538" t="s">
        <v>25</v>
      </c>
      <c r="B1" s="538" t="s">
        <v>26</v>
      </c>
      <c r="C1" s="538" t="s">
        <v>27</v>
      </c>
      <c r="D1" s="538" t="s">
        <v>28</v>
      </c>
      <c r="E1" s="570" t="s">
        <v>29</v>
      </c>
      <c r="F1" s="703" t="s">
        <v>30</v>
      </c>
    </row>
    <row r="3" spans="1:6" ht="15.75" x14ac:dyDescent="0.25">
      <c r="A3" s="6" t="s">
        <v>20</v>
      </c>
      <c r="B3" s="6" t="s">
        <v>19</v>
      </c>
      <c r="C3" s="6"/>
      <c r="D3" s="6"/>
      <c r="E3" s="6"/>
      <c r="F3" s="704"/>
    </row>
    <row r="4" spans="1:6" s="417" customFormat="1" ht="15.75" x14ac:dyDescent="0.25">
      <c r="A4" s="96"/>
      <c r="B4" s="96"/>
      <c r="C4" s="96"/>
      <c r="D4" s="96"/>
      <c r="E4" s="96"/>
      <c r="F4" s="717"/>
    </row>
    <row r="5" spans="1:6" s="417" customFormat="1" ht="15.75" x14ac:dyDescent="0.25">
      <c r="A5" s="96"/>
      <c r="B5" s="718" t="s">
        <v>51</v>
      </c>
      <c r="C5" s="96"/>
      <c r="D5" s="96"/>
      <c r="E5" s="96"/>
      <c r="F5" s="717"/>
    </row>
    <row r="6" spans="1:6" s="417" customFormat="1" ht="39" x14ac:dyDescent="0.25">
      <c r="A6" s="96"/>
      <c r="B6" s="720" t="s">
        <v>1193</v>
      </c>
      <c r="C6" s="96"/>
      <c r="D6" s="96"/>
      <c r="E6" s="96"/>
      <c r="F6" s="717"/>
    </row>
    <row r="7" spans="1:6" s="417" customFormat="1" x14ac:dyDescent="0.25">
      <c r="F7" s="463"/>
    </row>
    <row r="8" spans="1:6" ht="53.25" customHeight="1" x14ac:dyDescent="0.25">
      <c r="A8" s="394" t="s">
        <v>65</v>
      </c>
      <c r="B8" s="11" t="s">
        <v>491</v>
      </c>
      <c r="C8" s="16"/>
      <c r="D8" s="17"/>
      <c r="E8" s="16"/>
      <c r="F8" s="705"/>
    </row>
    <row r="9" spans="1:6" x14ac:dyDescent="0.25">
      <c r="A9" s="394"/>
      <c r="B9" s="11"/>
      <c r="C9" s="16" t="s">
        <v>31</v>
      </c>
      <c r="D9" s="17">
        <v>1</v>
      </c>
      <c r="E9" s="20"/>
      <c r="F9" s="28">
        <f>SUM(D9*E9)</f>
        <v>0</v>
      </c>
    </row>
    <row r="10" spans="1:6" x14ac:dyDescent="0.25">
      <c r="A10" s="395"/>
    </row>
    <row r="11" spans="1:6" ht="38.25" x14ac:dyDescent="0.25">
      <c r="A11" s="32" t="s">
        <v>66</v>
      </c>
      <c r="B11" s="12" t="s">
        <v>1190</v>
      </c>
      <c r="C11" s="16"/>
      <c r="D11" s="17"/>
      <c r="E11" s="18"/>
      <c r="F11" s="706"/>
    </row>
    <row r="12" spans="1:6" x14ac:dyDescent="0.25">
      <c r="A12" s="394"/>
      <c r="B12" s="187" t="s">
        <v>492</v>
      </c>
      <c r="C12" s="16"/>
      <c r="D12" s="17">
        <v>55</v>
      </c>
    </row>
    <row r="13" spans="1:6" x14ac:dyDescent="0.25">
      <c r="A13" s="394"/>
      <c r="B13" s="187" t="s">
        <v>493</v>
      </c>
      <c r="C13" s="16"/>
      <c r="D13" s="17">
        <v>35</v>
      </c>
      <c r="E13" s="20"/>
      <c r="F13" s="28"/>
    </row>
    <row r="14" spans="1:6" ht="16.5" customHeight="1" x14ac:dyDescent="0.25">
      <c r="A14" s="394"/>
      <c r="B14" s="187" t="s">
        <v>447</v>
      </c>
      <c r="C14" s="16" t="s">
        <v>448</v>
      </c>
      <c r="D14" s="17">
        <f>SUM(D12:D13)</f>
        <v>90</v>
      </c>
      <c r="E14" s="20"/>
      <c r="F14" s="28">
        <f>SUM(D14*E14)</f>
        <v>0</v>
      </c>
    </row>
    <row r="15" spans="1:6" ht="17.25" customHeight="1" x14ac:dyDescent="0.25">
      <c r="A15" s="395"/>
    </row>
    <row r="16" spans="1:6" ht="54.75" customHeight="1" x14ac:dyDescent="0.25">
      <c r="A16" s="32" t="s">
        <v>105</v>
      </c>
      <c r="B16" s="12" t="s">
        <v>499</v>
      </c>
      <c r="C16" s="16"/>
      <c r="D16" s="17"/>
      <c r="E16" s="18"/>
      <c r="F16" s="706"/>
    </row>
    <row r="17" spans="1:6" x14ac:dyDescent="0.25">
      <c r="A17" s="394"/>
      <c r="B17" s="187" t="s">
        <v>447</v>
      </c>
      <c r="C17" s="16" t="s">
        <v>32</v>
      </c>
      <c r="D17" s="17">
        <v>110</v>
      </c>
      <c r="E17" s="20"/>
      <c r="F17" s="28">
        <f>SUM(D17*E17)</f>
        <v>0</v>
      </c>
    </row>
    <row r="18" spans="1:6" ht="15" customHeight="1" x14ac:dyDescent="0.25">
      <c r="A18" s="395"/>
    </row>
    <row r="19" spans="1:6" ht="63.75" x14ac:dyDescent="0.25">
      <c r="A19" s="396" t="s">
        <v>553</v>
      </c>
      <c r="B19" s="12" t="s">
        <v>1126</v>
      </c>
      <c r="C19" s="16"/>
      <c r="D19" s="17"/>
      <c r="E19" s="20"/>
      <c r="F19" s="706"/>
    </row>
    <row r="20" spans="1:6" x14ac:dyDescent="0.25">
      <c r="A20" s="32"/>
      <c r="B20" s="11"/>
      <c r="C20" s="16"/>
      <c r="D20" s="17"/>
      <c r="E20" s="20"/>
      <c r="F20" s="706"/>
    </row>
    <row r="21" spans="1:6" ht="76.5" x14ac:dyDescent="0.25">
      <c r="A21" s="22" t="s">
        <v>1127</v>
      </c>
      <c r="B21" s="11" t="s">
        <v>1140</v>
      </c>
      <c r="C21" s="16"/>
    </row>
    <row r="22" spans="1:6" x14ac:dyDescent="0.25">
      <c r="A22" s="22"/>
      <c r="B22" s="11"/>
      <c r="C22" s="16" t="s">
        <v>32</v>
      </c>
      <c r="D22" s="701">
        <v>630</v>
      </c>
      <c r="E22" s="702"/>
      <c r="F22" s="28">
        <f>SUM(D22*E22)</f>
        <v>0</v>
      </c>
    </row>
    <row r="23" spans="1:6" ht="64.5" x14ac:dyDescent="0.25">
      <c r="A23" s="16" t="s">
        <v>1128</v>
      </c>
      <c r="B23" s="700" t="s">
        <v>1129</v>
      </c>
      <c r="C23" s="186"/>
    </row>
    <row r="24" spans="1:6" x14ac:dyDescent="0.25">
      <c r="A24" s="16"/>
      <c r="B24" s="700"/>
      <c r="C24" s="16" t="s">
        <v>32</v>
      </c>
      <c r="D24" s="701">
        <v>630</v>
      </c>
      <c r="E24" s="702"/>
      <c r="F24" s="28">
        <f>SUM(D24*E24)</f>
        <v>0</v>
      </c>
    </row>
    <row r="27" spans="1:6" x14ac:dyDescent="0.25">
      <c r="A27" s="395"/>
    </row>
    <row r="28" spans="1:6" ht="51" x14ac:dyDescent="0.25">
      <c r="A28" s="32" t="s">
        <v>106</v>
      </c>
      <c r="B28" s="12" t="s">
        <v>494</v>
      </c>
      <c r="C28" s="16"/>
      <c r="D28" s="17"/>
      <c r="E28" s="18"/>
      <c r="F28" s="706"/>
    </row>
    <row r="29" spans="1:6" x14ac:dyDescent="0.25">
      <c r="A29" s="16" t="s">
        <v>1131</v>
      </c>
      <c r="B29" s="187" t="s">
        <v>495</v>
      </c>
      <c r="C29" s="16"/>
      <c r="D29" s="17">
        <v>630</v>
      </c>
      <c r="F29" s="28">
        <f>SUM(D29*E29)</f>
        <v>0</v>
      </c>
    </row>
    <row r="30" spans="1:6" x14ac:dyDescent="0.25">
      <c r="A30" s="16" t="s">
        <v>1132</v>
      </c>
      <c r="B30" s="187" t="s">
        <v>496</v>
      </c>
      <c r="C30" s="16"/>
      <c r="D30" s="17">
        <v>1050</v>
      </c>
      <c r="E30" s="20"/>
      <c r="F30" s="28">
        <f>SUM(D30*E30)</f>
        <v>0</v>
      </c>
    </row>
    <row r="31" spans="1:6" x14ac:dyDescent="0.25">
      <c r="A31" s="395"/>
    </row>
    <row r="32" spans="1:6" ht="89.25" x14ac:dyDescent="0.25">
      <c r="A32" s="32" t="s">
        <v>554</v>
      </c>
      <c r="B32" s="12" t="s">
        <v>1137</v>
      </c>
      <c r="C32" s="16"/>
      <c r="D32" s="17"/>
      <c r="E32" s="18"/>
      <c r="F32" s="706"/>
    </row>
    <row r="33" spans="1:6" ht="25.5" x14ac:dyDescent="0.25">
      <c r="A33" s="16" t="s">
        <v>1130</v>
      </c>
      <c r="B33" s="187" t="s">
        <v>1136</v>
      </c>
      <c r="C33" s="16" t="s">
        <v>32</v>
      </c>
      <c r="D33" s="17">
        <v>500</v>
      </c>
      <c r="F33" s="28">
        <f>SUM(D33*E33)</f>
        <v>0</v>
      </c>
    </row>
    <row r="34" spans="1:6" ht="25.5" x14ac:dyDescent="0.25">
      <c r="A34" s="16" t="s">
        <v>1133</v>
      </c>
      <c r="B34" s="187" t="s">
        <v>1138</v>
      </c>
      <c r="C34" s="16" t="s">
        <v>32</v>
      </c>
      <c r="D34" s="17">
        <v>350</v>
      </c>
      <c r="E34" s="20"/>
      <c r="F34" s="28">
        <f>SUM(D34*E34)</f>
        <v>0</v>
      </c>
    </row>
    <row r="35" spans="1:6" ht="25.5" x14ac:dyDescent="0.25">
      <c r="A35" s="16" t="s">
        <v>1134</v>
      </c>
      <c r="B35" s="187" t="s">
        <v>1139</v>
      </c>
      <c r="C35" s="16" t="s">
        <v>32</v>
      </c>
      <c r="D35" s="17">
        <v>600</v>
      </c>
      <c r="E35" s="20"/>
      <c r="F35" s="28">
        <f>SUM(D35*E35)</f>
        <v>0</v>
      </c>
    </row>
    <row r="36" spans="1:6" ht="25.5" x14ac:dyDescent="0.25">
      <c r="A36" s="16" t="s">
        <v>1135</v>
      </c>
      <c r="B36" s="187" t="s">
        <v>1141</v>
      </c>
      <c r="C36" s="16" t="s">
        <v>32</v>
      </c>
      <c r="D36" s="17">
        <v>620</v>
      </c>
      <c r="E36" s="20"/>
      <c r="F36" s="28">
        <f>SUM(D36*E36)</f>
        <v>0</v>
      </c>
    </row>
    <row r="37" spans="1:6" x14ac:dyDescent="0.25">
      <c r="A37" s="394"/>
      <c r="B37" s="187"/>
      <c r="C37" s="16"/>
      <c r="D37" s="17"/>
      <c r="E37" s="20"/>
      <c r="F37" s="28"/>
    </row>
    <row r="38" spans="1:6" ht="76.5" x14ac:dyDescent="0.25">
      <c r="A38" s="32" t="s">
        <v>752</v>
      </c>
      <c r="B38" s="12" t="s">
        <v>1147</v>
      </c>
      <c r="C38" s="16"/>
      <c r="D38" s="17"/>
      <c r="E38" s="20"/>
      <c r="F38" s="28"/>
    </row>
    <row r="39" spans="1:6" x14ac:dyDescent="0.25">
      <c r="A39" s="394"/>
      <c r="B39" s="386"/>
      <c r="C39" s="16" t="s">
        <v>40</v>
      </c>
      <c r="D39" s="17">
        <v>10</v>
      </c>
      <c r="E39" s="20"/>
      <c r="F39" s="28">
        <f>SUM(D39*E39)</f>
        <v>0</v>
      </c>
    </row>
    <row r="40" spans="1:6" x14ac:dyDescent="0.25">
      <c r="A40" s="394"/>
      <c r="B40" s="386"/>
      <c r="C40" s="16"/>
      <c r="D40" s="17"/>
      <c r="E40" s="20"/>
      <c r="F40" s="28"/>
    </row>
    <row r="41" spans="1:6" ht="39" x14ac:dyDescent="0.25">
      <c r="A41" s="394" t="s">
        <v>756</v>
      </c>
      <c r="B41" s="387" t="s">
        <v>1191</v>
      </c>
      <c r="C41" s="16"/>
      <c r="D41" s="17"/>
      <c r="E41" s="20"/>
      <c r="F41" s="28"/>
    </row>
    <row r="42" spans="1:6" x14ac:dyDescent="0.25">
      <c r="A42" s="394"/>
      <c r="B42" s="387"/>
      <c r="C42" s="16" t="s">
        <v>32</v>
      </c>
      <c r="D42" s="17">
        <v>11.1</v>
      </c>
      <c r="E42" s="20"/>
      <c r="F42" s="28">
        <f>SUM(D42*E42)</f>
        <v>0</v>
      </c>
    </row>
    <row r="43" spans="1:6" x14ac:dyDescent="0.25">
      <c r="A43" s="394"/>
      <c r="B43" s="387"/>
      <c r="C43" s="16"/>
      <c r="D43" s="17"/>
      <c r="E43" s="20"/>
      <c r="F43" s="28"/>
    </row>
    <row r="44" spans="1:6" s="235" customFormat="1" ht="102" x14ac:dyDescent="0.2">
      <c r="A44" s="247" t="s">
        <v>757</v>
      </c>
      <c r="B44" s="263" t="s">
        <v>1192</v>
      </c>
      <c r="C44" s="248"/>
      <c r="D44" s="249"/>
      <c r="E44" s="352"/>
      <c r="F44" s="707"/>
    </row>
    <row r="45" spans="1:6" s="235" customFormat="1" ht="12.75" x14ac:dyDescent="0.2">
      <c r="A45" s="247"/>
      <c r="B45" s="264" t="s">
        <v>751</v>
      </c>
      <c r="C45" s="248" t="s">
        <v>448</v>
      </c>
      <c r="D45" s="249">
        <v>5</v>
      </c>
      <c r="E45" s="352"/>
      <c r="F45" s="707"/>
    </row>
    <row r="46" spans="1:6" s="235" customFormat="1" ht="14.25" customHeight="1" x14ac:dyDescent="0.2">
      <c r="A46" s="246"/>
      <c r="B46" s="242" t="s">
        <v>542</v>
      </c>
      <c r="C46" s="248" t="s">
        <v>529</v>
      </c>
      <c r="D46" s="249">
        <v>7.9</v>
      </c>
      <c r="E46" s="352"/>
      <c r="F46" s="28">
        <f>SUM(D46*E46)</f>
        <v>0</v>
      </c>
    </row>
    <row r="47" spans="1:6" s="235" customFormat="1" ht="14.25" x14ac:dyDescent="0.2">
      <c r="A47" s="247"/>
      <c r="B47" s="242" t="s">
        <v>543</v>
      </c>
      <c r="C47" s="248" t="s">
        <v>112</v>
      </c>
      <c r="D47" s="249">
        <v>6.25</v>
      </c>
      <c r="E47" s="352"/>
      <c r="F47" s="28">
        <f>SUM(D47*E47)</f>
        <v>0</v>
      </c>
    </row>
    <row r="48" spans="1:6" s="235" customFormat="1" ht="12.75" x14ac:dyDescent="0.2">
      <c r="A48" s="247"/>
      <c r="B48" s="264" t="s">
        <v>544</v>
      </c>
      <c r="C48" s="248" t="s">
        <v>448</v>
      </c>
      <c r="D48" s="249">
        <v>8</v>
      </c>
      <c r="E48" s="352"/>
      <c r="F48" s="28"/>
    </row>
    <row r="49" spans="1:6" s="235" customFormat="1" ht="14.25" x14ac:dyDescent="0.2">
      <c r="A49" s="240"/>
      <c r="B49" s="242" t="s">
        <v>542</v>
      </c>
      <c r="C49" s="248" t="s">
        <v>529</v>
      </c>
      <c r="D49" s="249">
        <v>15</v>
      </c>
      <c r="E49" s="352"/>
      <c r="F49" s="28">
        <f>SUM(D49*E49)</f>
        <v>0</v>
      </c>
    </row>
    <row r="50" spans="1:6" s="235" customFormat="1" ht="14.25" x14ac:dyDescent="0.2">
      <c r="A50" s="247"/>
      <c r="B50" s="242" t="s">
        <v>543</v>
      </c>
      <c r="C50" s="248" t="s">
        <v>112</v>
      </c>
      <c r="D50" s="249">
        <v>10</v>
      </c>
      <c r="E50" s="352"/>
      <c r="F50" s="28">
        <f>SUM(D50*E50)</f>
        <v>0</v>
      </c>
    </row>
    <row r="51" spans="1:6" s="235" customFormat="1" ht="12.75" x14ac:dyDescent="0.2">
      <c r="A51" s="240"/>
      <c r="B51" s="242"/>
      <c r="C51" s="248"/>
      <c r="D51" s="249"/>
      <c r="E51" s="352"/>
      <c r="F51" s="250"/>
    </row>
    <row r="52" spans="1:6" s="235" customFormat="1" ht="12.75" x14ac:dyDescent="0.2">
      <c r="A52" s="247"/>
      <c r="B52" s="264" t="s">
        <v>545</v>
      </c>
      <c r="C52" s="248" t="s">
        <v>448</v>
      </c>
      <c r="D52" s="249">
        <v>3</v>
      </c>
      <c r="E52" s="352"/>
      <c r="F52" s="250"/>
    </row>
    <row r="53" spans="1:6" s="235" customFormat="1" ht="14.25" x14ac:dyDescent="0.2">
      <c r="A53" s="240"/>
      <c r="B53" s="242" t="s">
        <v>542</v>
      </c>
      <c r="C53" s="248" t="s">
        <v>529</v>
      </c>
      <c r="D53" s="249">
        <v>7</v>
      </c>
      <c r="E53" s="352"/>
      <c r="F53" s="28">
        <f>SUM(D53*E53)</f>
        <v>0</v>
      </c>
    </row>
    <row r="54" spans="1:6" s="235" customFormat="1" ht="14.25" x14ac:dyDescent="0.2">
      <c r="A54" s="247"/>
      <c r="B54" s="242" t="s">
        <v>543</v>
      </c>
      <c r="C54" s="248" t="s">
        <v>112</v>
      </c>
      <c r="D54" s="249">
        <v>7</v>
      </c>
      <c r="E54" s="352"/>
      <c r="F54" s="28">
        <f>SUM(D54*E54)</f>
        <v>0</v>
      </c>
    </row>
    <row r="55" spans="1:6" s="235" customFormat="1" ht="12.75" x14ac:dyDescent="0.2">
      <c r="A55" s="247"/>
      <c r="B55" s="242"/>
      <c r="C55" s="248"/>
      <c r="D55" s="249"/>
      <c r="E55" s="352"/>
      <c r="F55" s="28"/>
    </row>
    <row r="56" spans="1:6" x14ac:dyDescent="0.25">
      <c r="A56" s="395"/>
    </row>
    <row r="57" spans="1:6" ht="51" x14ac:dyDescent="0.25">
      <c r="A57" s="32" t="s">
        <v>758</v>
      </c>
      <c r="B57" s="12" t="s">
        <v>497</v>
      </c>
      <c r="C57" s="16"/>
      <c r="D57" s="17"/>
      <c r="E57" s="18"/>
      <c r="F57" s="706"/>
    </row>
    <row r="58" spans="1:6" x14ac:dyDescent="0.25">
      <c r="A58" s="394"/>
      <c r="B58" s="187" t="s">
        <v>498</v>
      </c>
      <c r="C58" s="16"/>
      <c r="D58" s="17">
        <v>620</v>
      </c>
      <c r="E58" s="20"/>
      <c r="F58" s="28"/>
    </row>
    <row r="59" spans="1:6" x14ac:dyDescent="0.25">
      <c r="A59" s="394"/>
      <c r="B59" s="187" t="s">
        <v>447</v>
      </c>
      <c r="C59" s="16" t="s">
        <v>32</v>
      </c>
      <c r="D59" s="17">
        <f>SUM(D58:D58)</f>
        <v>620</v>
      </c>
      <c r="E59" s="20"/>
      <c r="F59" s="28">
        <f>SUM(D59*E59)</f>
        <v>0</v>
      </c>
    </row>
    <row r="60" spans="1:6" x14ac:dyDescent="0.25">
      <c r="A60" s="395"/>
    </row>
    <row r="61" spans="1:6" ht="102" x14ac:dyDescent="0.25">
      <c r="A61" s="32" t="s">
        <v>759</v>
      </c>
      <c r="B61" s="12" t="s">
        <v>1149</v>
      </c>
      <c r="C61" s="16"/>
      <c r="D61" s="17"/>
      <c r="E61" s="18"/>
      <c r="F61" s="706"/>
    </row>
    <row r="62" spans="1:6" x14ac:dyDescent="0.25">
      <c r="A62" s="394"/>
      <c r="B62" s="187" t="s">
        <v>1148</v>
      </c>
      <c r="C62" s="16"/>
      <c r="D62" s="17">
        <v>450</v>
      </c>
      <c r="E62" s="20"/>
      <c r="F62" s="28"/>
    </row>
    <row r="63" spans="1:6" x14ac:dyDescent="0.25">
      <c r="A63" s="394"/>
      <c r="B63" s="187" t="s">
        <v>1150</v>
      </c>
      <c r="C63" s="16"/>
      <c r="D63" s="17">
        <v>650</v>
      </c>
      <c r="E63" s="20"/>
      <c r="F63" s="28"/>
    </row>
    <row r="64" spans="1:6" x14ac:dyDescent="0.25">
      <c r="A64" s="394"/>
      <c r="B64" s="187" t="s">
        <v>447</v>
      </c>
      <c r="C64" s="16" t="s">
        <v>33</v>
      </c>
      <c r="D64" s="17">
        <f>SUM(D62:D63)</f>
        <v>1100</v>
      </c>
      <c r="E64" s="20"/>
      <c r="F64" s="28">
        <f>SUM(D64*E64)</f>
        <v>0</v>
      </c>
    </row>
    <row r="65" spans="1:6" x14ac:dyDescent="0.25">
      <c r="A65" s="394"/>
      <c r="B65" s="187"/>
      <c r="C65" s="16"/>
      <c r="D65" s="17"/>
      <c r="E65" s="20"/>
      <c r="F65" s="28"/>
    </row>
    <row r="66" spans="1:6" x14ac:dyDescent="0.25">
      <c r="A66" s="394"/>
      <c r="B66" s="187"/>
      <c r="C66" s="16"/>
      <c r="D66" s="17"/>
      <c r="E66" s="20"/>
      <c r="F66" s="28"/>
    </row>
    <row r="67" spans="1:6" x14ac:dyDescent="0.25">
      <c r="A67" s="394"/>
      <c r="B67" s="187"/>
      <c r="C67" s="16"/>
      <c r="D67" s="17"/>
      <c r="E67" s="20"/>
      <c r="F67" s="28"/>
    </row>
    <row r="68" spans="1:6" x14ac:dyDescent="0.25">
      <c r="A68" s="395"/>
    </row>
    <row r="69" spans="1:6" x14ac:dyDescent="0.25">
      <c r="A69" s="104"/>
      <c r="B69" s="9" t="s">
        <v>67</v>
      </c>
      <c r="C69" s="9"/>
      <c r="D69" s="9"/>
      <c r="E69" s="9"/>
      <c r="F69" s="708">
        <f>SUM(F7:F68)</f>
        <v>0</v>
      </c>
    </row>
  </sheetData>
  <pageMargins left="0.7" right="0.7" top="0.75" bottom="0.75" header="0.3" footer="0.3"/>
  <pageSetup paperSize="9" scale="63" fitToWidth="0" fitToHeight="0" orientation="portrait" r:id="rId1"/>
  <headerFooter>
    <oddHeader xml:space="preserve">&amp;R&amp;"Arial Narrow,Regular"&amp;8HOTEL ROŽANIĆ, MOTOVUN
</oddHeader>
    <oddFooter>&amp;C&amp;"Arial,Regular"&amp;9Rijeka, kolovoz 2016.</oddFooter>
  </headerFooter>
  <rowBreaks count="1" manualBreakCount="1">
    <brk id="42"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G144"/>
  <sheetViews>
    <sheetView view="pageBreakPreview" zoomScaleNormal="100" zoomScaleSheetLayoutView="100" zoomScalePageLayoutView="115" workbookViewId="0">
      <selection activeCell="B22" sqref="B22"/>
    </sheetView>
  </sheetViews>
  <sheetFormatPr defaultRowHeight="12.75" x14ac:dyDescent="0.25"/>
  <cols>
    <col min="1" max="1" width="8.140625" style="143" customWidth="1"/>
    <col min="2" max="2" width="46.140625" style="141" customWidth="1"/>
    <col min="3" max="3" width="8.5703125" style="141" bestFit="1" customWidth="1"/>
    <col min="4" max="4" width="10.7109375" style="141" customWidth="1"/>
    <col min="5" max="5" width="12.85546875" style="142" customWidth="1"/>
    <col min="6" max="6" width="13.85546875" style="652" customWidth="1"/>
    <col min="7" max="7" width="33.85546875" style="141" customWidth="1"/>
    <col min="8" max="254" width="9.140625" style="141"/>
    <col min="255" max="255" width="6.140625" style="141" customWidth="1"/>
    <col min="256" max="256" width="47.5703125" style="141" customWidth="1"/>
    <col min="257" max="258" width="3.140625" style="141" customWidth="1"/>
    <col min="259" max="259" width="9.42578125" style="141" customWidth="1"/>
    <col min="260" max="260" width="8.5703125" style="141" customWidth="1"/>
    <col min="261" max="261" width="13.7109375" style="141" customWidth="1"/>
    <col min="262" max="262" width="17.140625" style="141" customWidth="1"/>
    <col min="263" max="263" width="33.85546875" style="141" customWidth="1"/>
    <col min="264" max="510" width="9.140625" style="141"/>
    <col min="511" max="511" width="6.140625" style="141" customWidth="1"/>
    <col min="512" max="512" width="47.5703125" style="141" customWidth="1"/>
    <col min="513" max="514" width="3.140625" style="141" customWidth="1"/>
    <col min="515" max="515" width="9.42578125" style="141" customWidth="1"/>
    <col min="516" max="516" width="8.5703125" style="141" customWidth="1"/>
    <col min="517" max="517" width="13.7109375" style="141" customWidth="1"/>
    <col min="518" max="518" width="17.140625" style="141" customWidth="1"/>
    <col min="519" max="519" width="33.85546875" style="141" customWidth="1"/>
    <col min="520" max="766" width="9.140625" style="141"/>
    <col min="767" max="767" width="6.140625" style="141" customWidth="1"/>
    <col min="768" max="768" width="47.5703125" style="141" customWidth="1"/>
    <col min="769" max="770" width="3.140625" style="141" customWidth="1"/>
    <col min="771" max="771" width="9.42578125" style="141" customWidth="1"/>
    <col min="772" max="772" width="8.5703125" style="141" customWidth="1"/>
    <col min="773" max="773" width="13.7109375" style="141" customWidth="1"/>
    <col min="774" max="774" width="17.140625" style="141" customWidth="1"/>
    <col min="775" max="775" width="33.85546875" style="141" customWidth="1"/>
    <col min="776" max="1022" width="9.140625" style="141"/>
    <col min="1023" max="1023" width="6.140625" style="141" customWidth="1"/>
    <col min="1024" max="1024" width="47.5703125" style="141" customWidth="1"/>
    <col min="1025" max="1026" width="3.140625" style="141" customWidth="1"/>
    <col min="1027" max="1027" width="9.42578125" style="141" customWidth="1"/>
    <col min="1028" max="1028" width="8.5703125" style="141" customWidth="1"/>
    <col min="1029" max="1029" width="13.7109375" style="141" customWidth="1"/>
    <col min="1030" max="1030" width="17.140625" style="141" customWidth="1"/>
    <col min="1031" max="1031" width="33.85546875" style="141" customWidth="1"/>
    <col min="1032" max="1278" width="9.140625" style="141"/>
    <col min="1279" max="1279" width="6.140625" style="141" customWidth="1"/>
    <col min="1280" max="1280" width="47.5703125" style="141" customWidth="1"/>
    <col min="1281" max="1282" width="3.140625" style="141" customWidth="1"/>
    <col min="1283" max="1283" width="9.42578125" style="141" customWidth="1"/>
    <col min="1284" max="1284" width="8.5703125" style="141" customWidth="1"/>
    <col min="1285" max="1285" width="13.7109375" style="141" customWidth="1"/>
    <col min="1286" max="1286" width="17.140625" style="141" customWidth="1"/>
    <col min="1287" max="1287" width="33.85546875" style="141" customWidth="1"/>
    <col min="1288" max="1534" width="9.140625" style="141"/>
    <col min="1535" max="1535" width="6.140625" style="141" customWidth="1"/>
    <col min="1536" max="1536" width="47.5703125" style="141" customWidth="1"/>
    <col min="1537" max="1538" width="3.140625" style="141" customWidth="1"/>
    <col min="1539" max="1539" width="9.42578125" style="141" customWidth="1"/>
    <col min="1540" max="1540" width="8.5703125" style="141" customWidth="1"/>
    <col min="1541" max="1541" width="13.7109375" style="141" customWidth="1"/>
    <col min="1542" max="1542" width="17.140625" style="141" customWidth="1"/>
    <col min="1543" max="1543" width="33.85546875" style="141" customWidth="1"/>
    <col min="1544" max="1790" width="9.140625" style="141"/>
    <col min="1791" max="1791" width="6.140625" style="141" customWidth="1"/>
    <col min="1792" max="1792" width="47.5703125" style="141" customWidth="1"/>
    <col min="1793" max="1794" width="3.140625" style="141" customWidth="1"/>
    <col min="1795" max="1795" width="9.42578125" style="141" customWidth="1"/>
    <col min="1796" max="1796" width="8.5703125" style="141" customWidth="1"/>
    <col min="1797" max="1797" width="13.7109375" style="141" customWidth="1"/>
    <col min="1798" max="1798" width="17.140625" style="141" customWidth="1"/>
    <col min="1799" max="1799" width="33.85546875" style="141" customWidth="1"/>
    <col min="1800" max="2046" width="9.140625" style="141"/>
    <col min="2047" max="2047" width="6.140625" style="141" customWidth="1"/>
    <col min="2048" max="2048" width="47.5703125" style="141" customWidth="1"/>
    <col min="2049" max="2050" width="3.140625" style="141" customWidth="1"/>
    <col min="2051" max="2051" width="9.42578125" style="141" customWidth="1"/>
    <col min="2052" max="2052" width="8.5703125" style="141" customWidth="1"/>
    <col min="2053" max="2053" width="13.7109375" style="141" customWidth="1"/>
    <col min="2054" max="2054" width="17.140625" style="141" customWidth="1"/>
    <col min="2055" max="2055" width="33.85546875" style="141" customWidth="1"/>
    <col min="2056" max="2302" width="9.140625" style="141"/>
    <col min="2303" max="2303" width="6.140625" style="141" customWidth="1"/>
    <col min="2304" max="2304" width="47.5703125" style="141" customWidth="1"/>
    <col min="2305" max="2306" width="3.140625" style="141" customWidth="1"/>
    <col min="2307" max="2307" width="9.42578125" style="141" customWidth="1"/>
    <col min="2308" max="2308" width="8.5703125" style="141" customWidth="1"/>
    <col min="2309" max="2309" width="13.7109375" style="141" customWidth="1"/>
    <col min="2310" max="2310" width="17.140625" style="141" customWidth="1"/>
    <col min="2311" max="2311" width="33.85546875" style="141" customWidth="1"/>
    <col min="2312" max="2558" width="9.140625" style="141"/>
    <col min="2559" max="2559" width="6.140625" style="141" customWidth="1"/>
    <col min="2560" max="2560" width="47.5703125" style="141" customWidth="1"/>
    <col min="2561" max="2562" width="3.140625" style="141" customWidth="1"/>
    <col min="2563" max="2563" width="9.42578125" style="141" customWidth="1"/>
    <col min="2564" max="2564" width="8.5703125" style="141" customWidth="1"/>
    <col min="2565" max="2565" width="13.7109375" style="141" customWidth="1"/>
    <col min="2566" max="2566" width="17.140625" style="141" customWidth="1"/>
    <col min="2567" max="2567" width="33.85546875" style="141" customWidth="1"/>
    <col min="2568" max="2814" width="9.140625" style="141"/>
    <col min="2815" max="2815" width="6.140625" style="141" customWidth="1"/>
    <col min="2816" max="2816" width="47.5703125" style="141" customWidth="1"/>
    <col min="2817" max="2818" width="3.140625" style="141" customWidth="1"/>
    <col min="2819" max="2819" width="9.42578125" style="141" customWidth="1"/>
    <col min="2820" max="2820" width="8.5703125" style="141" customWidth="1"/>
    <col min="2821" max="2821" width="13.7109375" style="141" customWidth="1"/>
    <col min="2822" max="2822" width="17.140625" style="141" customWidth="1"/>
    <col min="2823" max="2823" width="33.85546875" style="141" customWidth="1"/>
    <col min="2824" max="3070" width="9.140625" style="141"/>
    <col min="3071" max="3071" width="6.140625" style="141" customWidth="1"/>
    <col min="3072" max="3072" width="47.5703125" style="141" customWidth="1"/>
    <col min="3073" max="3074" width="3.140625" style="141" customWidth="1"/>
    <col min="3075" max="3075" width="9.42578125" style="141" customWidth="1"/>
    <col min="3076" max="3076" width="8.5703125" style="141" customWidth="1"/>
    <col min="3077" max="3077" width="13.7109375" style="141" customWidth="1"/>
    <col min="3078" max="3078" width="17.140625" style="141" customWidth="1"/>
    <col min="3079" max="3079" width="33.85546875" style="141" customWidth="1"/>
    <col min="3080" max="3326" width="9.140625" style="141"/>
    <col min="3327" max="3327" width="6.140625" style="141" customWidth="1"/>
    <col min="3328" max="3328" width="47.5703125" style="141" customWidth="1"/>
    <col min="3329" max="3330" width="3.140625" style="141" customWidth="1"/>
    <col min="3331" max="3331" width="9.42578125" style="141" customWidth="1"/>
    <col min="3332" max="3332" width="8.5703125" style="141" customWidth="1"/>
    <col min="3333" max="3333" width="13.7109375" style="141" customWidth="1"/>
    <col min="3334" max="3334" width="17.140625" style="141" customWidth="1"/>
    <col min="3335" max="3335" width="33.85546875" style="141" customWidth="1"/>
    <col min="3336" max="3582" width="9.140625" style="141"/>
    <col min="3583" max="3583" width="6.140625" style="141" customWidth="1"/>
    <col min="3584" max="3584" width="47.5703125" style="141" customWidth="1"/>
    <col min="3585" max="3586" width="3.140625" style="141" customWidth="1"/>
    <col min="3587" max="3587" width="9.42578125" style="141" customWidth="1"/>
    <col min="3588" max="3588" width="8.5703125" style="141" customWidth="1"/>
    <col min="3589" max="3589" width="13.7109375" style="141" customWidth="1"/>
    <col min="3590" max="3590" width="17.140625" style="141" customWidth="1"/>
    <col min="3591" max="3591" width="33.85546875" style="141" customWidth="1"/>
    <col min="3592" max="3838" width="9.140625" style="141"/>
    <col min="3839" max="3839" width="6.140625" style="141" customWidth="1"/>
    <col min="3840" max="3840" width="47.5703125" style="141" customWidth="1"/>
    <col min="3841" max="3842" width="3.140625" style="141" customWidth="1"/>
    <col min="3843" max="3843" width="9.42578125" style="141" customWidth="1"/>
    <col min="3844" max="3844" width="8.5703125" style="141" customWidth="1"/>
    <col min="3845" max="3845" width="13.7109375" style="141" customWidth="1"/>
    <col min="3846" max="3846" width="17.140625" style="141" customWidth="1"/>
    <col min="3847" max="3847" width="33.85546875" style="141" customWidth="1"/>
    <col min="3848" max="4094" width="9.140625" style="141"/>
    <col min="4095" max="4095" width="6.140625" style="141" customWidth="1"/>
    <col min="4096" max="4096" width="47.5703125" style="141" customWidth="1"/>
    <col min="4097" max="4098" width="3.140625" style="141" customWidth="1"/>
    <col min="4099" max="4099" width="9.42578125" style="141" customWidth="1"/>
    <col min="4100" max="4100" width="8.5703125" style="141" customWidth="1"/>
    <col min="4101" max="4101" width="13.7109375" style="141" customWidth="1"/>
    <col min="4102" max="4102" width="17.140625" style="141" customWidth="1"/>
    <col min="4103" max="4103" width="33.85546875" style="141" customWidth="1"/>
    <col min="4104" max="4350" width="9.140625" style="141"/>
    <col min="4351" max="4351" width="6.140625" style="141" customWidth="1"/>
    <col min="4352" max="4352" width="47.5703125" style="141" customWidth="1"/>
    <col min="4353" max="4354" width="3.140625" style="141" customWidth="1"/>
    <col min="4355" max="4355" width="9.42578125" style="141" customWidth="1"/>
    <col min="4356" max="4356" width="8.5703125" style="141" customWidth="1"/>
    <col min="4357" max="4357" width="13.7109375" style="141" customWidth="1"/>
    <col min="4358" max="4358" width="17.140625" style="141" customWidth="1"/>
    <col min="4359" max="4359" width="33.85546875" style="141" customWidth="1"/>
    <col min="4360" max="4606" width="9.140625" style="141"/>
    <col min="4607" max="4607" width="6.140625" style="141" customWidth="1"/>
    <col min="4608" max="4608" width="47.5703125" style="141" customWidth="1"/>
    <col min="4609" max="4610" width="3.140625" style="141" customWidth="1"/>
    <col min="4611" max="4611" width="9.42578125" style="141" customWidth="1"/>
    <col min="4612" max="4612" width="8.5703125" style="141" customWidth="1"/>
    <col min="4613" max="4613" width="13.7109375" style="141" customWidth="1"/>
    <col min="4614" max="4614" width="17.140625" style="141" customWidth="1"/>
    <col min="4615" max="4615" width="33.85546875" style="141" customWidth="1"/>
    <col min="4616" max="4862" width="9.140625" style="141"/>
    <col min="4863" max="4863" width="6.140625" style="141" customWidth="1"/>
    <col min="4864" max="4864" width="47.5703125" style="141" customWidth="1"/>
    <col min="4865" max="4866" width="3.140625" style="141" customWidth="1"/>
    <col min="4867" max="4867" width="9.42578125" style="141" customWidth="1"/>
    <col min="4868" max="4868" width="8.5703125" style="141" customWidth="1"/>
    <col min="4869" max="4869" width="13.7109375" style="141" customWidth="1"/>
    <col min="4870" max="4870" width="17.140625" style="141" customWidth="1"/>
    <col min="4871" max="4871" width="33.85546875" style="141" customWidth="1"/>
    <col min="4872" max="5118" width="9.140625" style="141"/>
    <col min="5119" max="5119" width="6.140625" style="141" customWidth="1"/>
    <col min="5120" max="5120" width="47.5703125" style="141" customWidth="1"/>
    <col min="5121" max="5122" width="3.140625" style="141" customWidth="1"/>
    <col min="5123" max="5123" width="9.42578125" style="141" customWidth="1"/>
    <col min="5124" max="5124" width="8.5703125" style="141" customWidth="1"/>
    <col min="5125" max="5125" width="13.7109375" style="141" customWidth="1"/>
    <col min="5126" max="5126" width="17.140625" style="141" customWidth="1"/>
    <col min="5127" max="5127" width="33.85546875" style="141" customWidth="1"/>
    <col min="5128" max="5374" width="9.140625" style="141"/>
    <col min="5375" max="5375" width="6.140625" style="141" customWidth="1"/>
    <col min="5376" max="5376" width="47.5703125" style="141" customWidth="1"/>
    <col min="5377" max="5378" width="3.140625" style="141" customWidth="1"/>
    <col min="5379" max="5379" width="9.42578125" style="141" customWidth="1"/>
    <col min="5380" max="5380" width="8.5703125" style="141" customWidth="1"/>
    <col min="5381" max="5381" width="13.7109375" style="141" customWidth="1"/>
    <col min="5382" max="5382" width="17.140625" style="141" customWidth="1"/>
    <col min="5383" max="5383" width="33.85546875" style="141" customWidth="1"/>
    <col min="5384" max="5630" width="9.140625" style="141"/>
    <col min="5631" max="5631" width="6.140625" style="141" customWidth="1"/>
    <col min="5632" max="5632" width="47.5703125" style="141" customWidth="1"/>
    <col min="5633" max="5634" width="3.140625" style="141" customWidth="1"/>
    <col min="5635" max="5635" width="9.42578125" style="141" customWidth="1"/>
    <col min="5636" max="5636" width="8.5703125" style="141" customWidth="1"/>
    <col min="5637" max="5637" width="13.7109375" style="141" customWidth="1"/>
    <col min="5638" max="5638" width="17.140625" style="141" customWidth="1"/>
    <col min="5639" max="5639" width="33.85546875" style="141" customWidth="1"/>
    <col min="5640" max="5886" width="9.140625" style="141"/>
    <col min="5887" max="5887" width="6.140625" style="141" customWidth="1"/>
    <col min="5888" max="5888" width="47.5703125" style="141" customWidth="1"/>
    <col min="5889" max="5890" width="3.140625" style="141" customWidth="1"/>
    <col min="5891" max="5891" width="9.42578125" style="141" customWidth="1"/>
    <col min="5892" max="5892" width="8.5703125" style="141" customWidth="1"/>
    <col min="5893" max="5893" width="13.7109375" style="141" customWidth="1"/>
    <col min="5894" max="5894" width="17.140625" style="141" customWidth="1"/>
    <col min="5895" max="5895" width="33.85546875" style="141" customWidth="1"/>
    <col min="5896" max="6142" width="9.140625" style="141"/>
    <col min="6143" max="6143" width="6.140625" style="141" customWidth="1"/>
    <col min="6144" max="6144" width="47.5703125" style="141" customWidth="1"/>
    <col min="6145" max="6146" width="3.140625" style="141" customWidth="1"/>
    <col min="6147" max="6147" width="9.42578125" style="141" customWidth="1"/>
    <col min="6148" max="6148" width="8.5703125" style="141" customWidth="1"/>
    <col min="6149" max="6149" width="13.7109375" style="141" customWidth="1"/>
    <col min="6150" max="6150" width="17.140625" style="141" customWidth="1"/>
    <col min="6151" max="6151" width="33.85546875" style="141" customWidth="1"/>
    <col min="6152" max="6398" width="9.140625" style="141"/>
    <col min="6399" max="6399" width="6.140625" style="141" customWidth="1"/>
    <col min="6400" max="6400" width="47.5703125" style="141" customWidth="1"/>
    <col min="6401" max="6402" width="3.140625" style="141" customWidth="1"/>
    <col min="6403" max="6403" width="9.42578125" style="141" customWidth="1"/>
    <col min="6404" max="6404" width="8.5703125" style="141" customWidth="1"/>
    <col min="6405" max="6405" width="13.7109375" style="141" customWidth="1"/>
    <col min="6406" max="6406" width="17.140625" style="141" customWidth="1"/>
    <col min="6407" max="6407" width="33.85546875" style="141" customWidth="1"/>
    <col min="6408" max="6654" width="9.140625" style="141"/>
    <col min="6655" max="6655" width="6.140625" style="141" customWidth="1"/>
    <col min="6656" max="6656" width="47.5703125" style="141" customWidth="1"/>
    <col min="6657" max="6658" width="3.140625" style="141" customWidth="1"/>
    <col min="6659" max="6659" width="9.42578125" style="141" customWidth="1"/>
    <col min="6660" max="6660" width="8.5703125" style="141" customWidth="1"/>
    <col min="6661" max="6661" width="13.7109375" style="141" customWidth="1"/>
    <col min="6662" max="6662" width="17.140625" style="141" customWidth="1"/>
    <col min="6663" max="6663" width="33.85546875" style="141" customWidth="1"/>
    <col min="6664" max="6910" width="9.140625" style="141"/>
    <col min="6911" max="6911" width="6.140625" style="141" customWidth="1"/>
    <col min="6912" max="6912" width="47.5703125" style="141" customWidth="1"/>
    <col min="6913" max="6914" width="3.140625" style="141" customWidth="1"/>
    <col min="6915" max="6915" width="9.42578125" style="141" customWidth="1"/>
    <col min="6916" max="6916" width="8.5703125" style="141" customWidth="1"/>
    <col min="6917" max="6917" width="13.7109375" style="141" customWidth="1"/>
    <col min="6918" max="6918" width="17.140625" style="141" customWidth="1"/>
    <col min="6919" max="6919" width="33.85546875" style="141" customWidth="1"/>
    <col min="6920" max="7166" width="9.140625" style="141"/>
    <col min="7167" max="7167" width="6.140625" style="141" customWidth="1"/>
    <col min="7168" max="7168" width="47.5703125" style="141" customWidth="1"/>
    <col min="7169" max="7170" width="3.140625" style="141" customWidth="1"/>
    <col min="7171" max="7171" width="9.42578125" style="141" customWidth="1"/>
    <col min="7172" max="7172" width="8.5703125" style="141" customWidth="1"/>
    <col min="7173" max="7173" width="13.7109375" style="141" customWidth="1"/>
    <col min="7174" max="7174" width="17.140625" style="141" customWidth="1"/>
    <col min="7175" max="7175" width="33.85546875" style="141" customWidth="1"/>
    <col min="7176" max="7422" width="9.140625" style="141"/>
    <col min="7423" max="7423" width="6.140625" style="141" customWidth="1"/>
    <col min="7424" max="7424" width="47.5703125" style="141" customWidth="1"/>
    <col min="7425" max="7426" width="3.140625" style="141" customWidth="1"/>
    <col min="7427" max="7427" width="9.42578125" style="141" customWidth="1"/>
    <col min="7428" max="7428" width="8.5703125" style="141" customWidth="1"/>
    <col min="7429" max="7429" width="13.7109375" style="141" customWidth="1"/>
    <col min="7430" max="7430" width="17.140625" style="141" customWidth="1"/>
    <col min="7431" max="7431" width="33.85546875" style="141" customWidth="1"/>
    <col min="7432" max="7678" width="9.140625" style="141"/>
    <col min="7679" max="7679" width="6.140625" style="141" customWidth="1"/>
    <col min="7680" max="7680" width="47.5703125" style="141" customWidth="1"/>
    <col min="7681" max="7682" width="3.140625" style="141" customWidth="1"/>
    <col min="7683" max="7683" width="9.42578125" style="141" customWidth="1"/>
    <col min="7684" max="7684" width="8.5703125" style="141" customWidth="1"/>
    <col min="7685" max="7685" width="13.7109375" style="141" customWidth="1"/>
    <col min="7686" max="7686" width="17.140625" style="141" customWidth="1"/>
    <col min="7687" max="7687" width="33.85546875" style="141" customWidth="1"/>
    <col min="7688" max="7934" width="9.140625" style="141"/>
    <col min="7935" max="7935" width="6.140625" style="141" customWidth="1"/>
    <col min="7936" max="7936" width="47.5703125" style="141" customWidth="1"/>
    <col min="7937" max="7938" width="3.140625" style="141" customWidth="1"/>
    <col min="7939" max="7939" width="9.42578125" style="141" customWidth="1"/>
    <col min="7940" max="7940" width="8.5703125" style="141" customWidth="1"/>
    <col min="7941" max="7941" width="13.7109375" style="141" customWidth="1"/>
    <col min="7942" max="7942" width="17.140625" style="141" customWidth="1"/>
    <col min="7943" max="7943" width="33.85546875" style="141" customWidth="1"/>
    <col min="7944" max="8190" width="9.140625" style="141"/>
    <col min="8191" max="8191" width="6.140625" style="141" customWidth="1"/>
    <col min="8192" max="8192" width="47.5703125" style="141" customWidth="1"/>
    <col min="8193" max="8194" width="3.140625" style="141" customWidth="1"/>
    <col min="8195" max="8195" width="9.42578125" style="141" customWidth="1"/>
    <col min="8196" max="8196" width="8.5703125" style="141" customWidth="1"/>
    <col min="8197" max="8197" width="13.7109375" style="141" customWidth="1"/>
    <col min="8198" max="8198" width="17.140625" style="141" customWidth="1"/>
    <col min="8199" max="8199" width="33.85546875" style="141" customWidth="1"/>
    <col min="8200" max="8446" width="9.140625" style="141"/>
    <col min="8447" max="8447" width="6.140625" style="141" customWidth="1"/>
    <col min="8448" max="8448" width="47.5703125" style="141" customWidth="1"/>
    <col min="8449" max="8450" width="3.140625" style="141" customWidth="1"/>
    <col min="8451" max="8451" width="9.42578125" style="141" customWidth="1"/>
    <col min="8452" max="8452" width="8.5703125" style="141" customWidth="1"/>
    <col min="8453" max="8453" width="13.7109375" style="141" customWidth="1"/>
    <col min="8454" max="8454" width="17.140625" style="141" customWidth="1"/>
    <col min="8455" max="8455" width="33.85546875" style="141" customWidth="1"/>
    <col min="8456" max="8702" width="9.140625" style="141"/>
    <col min="8703" max="8703" width="6.140625" style="141" customWidth="1"/>
    <col min="8704" max="8704" width="47.5703125" style="141" customWidth="1"/>
    <col min="8705" max="8706" width="3.140625" style="141" customWidth="1"/>
    <col min="8707" max="8707" width="9.42578125" style="141" customWidth="1"/>
    <col min="8708" max="8708" width="8.5703125" style="141" customWidth="1"/>
    <col min="8709" max="8709" width="13.7109375" style="141" customWidth="1"/>
    <col min="8710" max="8710" width="17.140625" style="141" customWidth="1"/>
    <col min="8711" max="8711" width="33.85546875" style="141" customWidth="1"/>
    <col min="8712" max="8958" width="9.140625" style="141"/>
    <col min="8959" max="8959" width="6.140625" style="141" customWidth="1"/>
    <col min="8960" max="8960" width="47.5703125" style="141" customWidth="1"/>
    <col min="8961" max="8962" width="3.140625" style="141" customWidth="1"/>
    <col min="8963" max="8963" width="9.42578125" style="141" customWidth="1"/>
    <col min="8964" max="8964" width="8.5703125" style="141" customWidth="1"/>
    <col min="8965" max="8965" width="13.7109375" style="141" customWidth="1"/>
    <col min="8966" max="8966" width="17.140625" style="141" customWidth="1"/>
    <col min="8967" max="8967" width="33.85546875" style="141" customWidth="1"/>
    <col min="8968" max="9214" width="9.140625" style="141"/>
    <col min="9215" max="9215" width="6.140625" style="141" customWidth="1"/>
    <col min="9216" max="9216" width="47.5703125" style="141" customWidth="1"/>
    <col min="9217" max="9218" width="3.140625" style="141" customWidth="1"/>
    <col min="9219" max="9219" width="9.42578125" style="141" customWidth="1"/>
    <col min="9220" max="9220" width="8.5703125" style="141" customWidth="1"/>
    <col min="9221" max="9221" width="13.7109375" style="141" customWidth="1"/>
    <col min="9222" max="9222" width="17.140625" style="141" customWidth="1"/>
    <col min="9223" max="9223" width="33.85546875" style="141" customWidth="1"/>
    <col min="9224" max="9470" width="9.140625" style="141"/>
    <col min="9471" max="9471" width="6.140625" style="141" customWidth="1"/>
    <col min="9472" max="9472" width="47.5703125" style="141" customWidth="1"/>
    <col min="9473" max="9474" width="3.140625" style="141" customWidth="1"/>
    <col min="9475" max="9475" width="9.42578125" style="141" customWidth="1"/>
    <col min="9476" max="9476" width="8.5703125" style="141" customWidth="1"/>
    <col min="9477" max="9477" width="13.7109375" style="141" customWidth="1"/>
    <col min="9478" max="9478" width="17.140625" style="141" customWidth="1"/>
    <col min="9479" max="9479" width="33.85546875" style="141" customWidth="1"/>
    <col min="9480" max="9726" width="9.140625" style="141"/>
    <col min="9727" max="9727" width="6.140625" style="141" customWidth="1"/>
    <col min="9728" max="9728" width="47.5703125" style="141" customWidth="1"/>
    <col min="9729" max="9730" width="3.140625" style="141" customWidth="1"/>
    <col min="9731" max="9731" width="9.42578125" style="141" customWidth="1"/>
    <col min="9732" max="9732" width="8.5703125" style="141" customWidth="1"/>
    <col min="9733" max="9733" width="13.7109375" style="141" customWidth="1"/>
    <col min="9734" max="9734" width="17.140625" style="141" customWidth="1"/>
    <col min="9735" max="9735" width="33.85546875" style="141" customWidth="1"/>
    <col min="9736" max="9982" width="9.140625" style="141"/>
    <col min="9983" max="9983" width="6.140625" style="141" customWidth="1"/>
    <col min="9984" max="9984" width="47.5703125" style="141" customWidth="1"/>
    <col min="9985" max="9986" width="3.140625" style="141" customWidth="1"/>
    <col min="9987" max="9987" width="9.42578125" style="141" customWidth="1"/>
    <col min="9988" max="9988" width="8.5703125" style="141" customWidth="1"/>
    <col min="9989" max="9989" width="13.7109375" style="141" customWidth="1"/>
    <col min="9990" max="9990" width="17.140625" style="141" customWidth="1"/>
    <col min="9991" max="9991" width="33.85546875" style="141" customWidth="1"/>
    <col min="9992" max="10238" width="9.140625" style="141"/>
    <col min="10239" max="10239" width="6.140625" style="141" customWidth="1"/>
    <col min="10240" max="10240" width="47.5703125" style="141" customWidth="1"/>
    <col min="10241" max="10242" width="3.140625" style="141" customWidth="1"/>
    <col min="10243" max="10243" width="9.42578125" style="141" customWidth="1"/>
    <col min="10244" max="10244" width="8.5703125" style="141" customWidth="1"/>
    <col min="10245" max="10245" width="13.7109375" style="141" customWidth="1"/>
    <col min="10246" max="10246" width="17.140625" style="141" customWidth="1"/>
    <col min="10247" max="10247" width="33.85546875" style="141" customWidth="1"/>
    <col min="10248" max="10494" width="9.140625" style="141"/>
    <col min="10495" max="10495" width="6.140625" style="141" customWidth="1"/>
    <col min="10496" max="10496" width="47.5703125" style="141" customWidth="1"/>
    <col min="10497" max="10498" width="3.140625" style="141" customWidth="1"/>
    <col min="10499" max="10499" width="9.42578125" style="141" customWidth="1"/>
    <col min="10500" max="10500" width="8.5703125" style="141" customWidth="1"/>
    <col min="10501" max="10501" width="13.7109375" style="141" customWidth="1"/>
    <col min="10502" max="10502" width="17.140625" style="141" customWidth="1"/>
    <col min="10503" max="10503" width="33.85546875" style="141" customWidth="1"/>
    <col min="10504" max="10750" width="9.140625" style="141"/>
    <col min="10751" max="10751" width="6.140625" style="141" customWidth="1"/>
    <col min="10752" max="10752" width="47.5703125" style="141" customWidth="1"/>
    <col min="10753" max="10754" width="3.140625" style="141" customWidth="1"/>
    <col min="10755" max="10755" width="9.42578125" style="141" customWidth="1"/>
    <col min="10756" max="10756" width="8.5703125" style="141" customWidth="1"/>
    <col min="10757" max="10757" width="13.7109375" style="141" customWidth="1"/>
    <col min="10758" max="10758" width="17.140625" style="141" customWidth="1"/>
    <col min="10759" max="10759" width="33.85546875" style="141" customWidth="1"/>
    <col min="10760" max="11006" width="9.140625" style="141"/>
    <col min="11007" max="11007" width="6.140625" style="141" customWidth="1"/>
    <col min="11008" max="11008" width="47.5703125" style="141" customWidth="1"/>
    <col min="11009" max="11010" width="3.140625" style="141" customWidth="1"/>
    <col min="11011" max="11011" width="9.42578125" style="141" customWidth="1"/>
    <col min="11012" max="11012" width="8.5703125" style="141" customWidth="1"/>
    <col min="11013" max="11013" width="13.7109375" style="141" customWidth="1"/>
    <col min="11014" max="11014" width="17.140625" style="141" customWidth="1"/>
    <col min="11015" max="11015" width="33.85546875" style="141" customWidth="1"/>
    <col min="11016" max="11262" width="9.140625" style="141"/>
    <col min="11263" max="11263" width="6.140625" style="141" customWidth="1"/>
    <col min="11264" max="11264" width="47.5703125" style="141" customWidth="1"/>
    <col min="11265" max="11266" width="3.140625" style="141" customWidth="1"/>
    <col min="11267" max="11267" width="9.42578125" style="141" customWidth="1"/>
    <col min="11268" max="11268" width="8.5703125" style="141" customWidth="1"/>
    <col min="11269" max="11269" width="13.7109375" style="141" customWidth="1"/>
    <col min="11270" max="11270" width="17.140625" style="141" customWidth="1"/>
    <col min="11271" max="11271" width="33.85546875" style="141" customWidth="1"/>
    <col min="11272" max="11518" width="9.140625" style="141"/>
    <col min="11519" max="11519" width="6.140625" style="141" customWidth="1"/>
    <col min="11520" max="11520" width="47.5703125" style="141" customWidth="1"/>
    <col min="11521" max="11522" width="3.140625" style="141" customWidth="1"/>
    <col min="11523" max="11523" width="9.42578125" style="141" customWidth="1"/>
    <col min="11524" max="11524" width="8.5703125" style="141" customWidth="1"/>
    <col min="11525" max="11525" width="13.7109375" style="141" customWidth="1"/>
    <col min="11526" max="11526" width="17.140625" style="141" customWidth="1"/>
    <col min="11527" max="11527" width="33.85546875" style="141" customWidth="1"/>
    <col min="11528" max="11774" width="9.140625" style="141"/>
    <col min="11775" max="11775" width="6.140625" style="141" customWidth="1"/>
    <col min="11776" max="11776" width="47.5703125" style="141" customWidth="1"/>
    <col min="11777" max="11778" width="3.140625" style="141" customWidth="1"/>
    <col min="11779" max="11779" width="9.42578125" style="141" customWidth="1"/>
    <col min="11780" max="11780" width="8.5703125" style="141" customWidth="1"/>
    <col min="11781" max="11781" width="13.7109375" style="141" customWidth="1"/>
    <col min="11782" max="11782" width="17.140625" style="141" customWidth="1"/>
    <col min="11783" max="11783" width="33.85546875" style="141" customWidth="1"/>
    <col min="11784" max="12030" width="9.140625" style="141"/>
    <col min="12031" max="12031" width="6.140625" style="141" customWidth="1"/>
    <col min="12032" max="12032" width="47.5703125" style="141" customWidth="1"/>
    <col min="12033" max="12034" width="3.140625" style="141" customWidth="1"/>
    <col min="12035" max="12035" width="9.42578125" style="141" customWidth="1"/>
    <col min="12036" max="12036" width="8.5703125" style="141" customWidth="1"/>
    <col min="12037" max="12037" width="13.7109375" style="141" customWidth="1"/>
    <col min="12038" max="12038" width="17.140625" style="141" customWidth="1"/>
    <col min="12039" max="12039" width="33.85546875" style="141" customWidth="1"/>
    <col min="12040" max="12286" width="9.140625" style="141"/>
    <col min="12287" max="12287" width="6.140625" style="141" customWidth="1"/>
    <col min="12288" max="12288" width="47.5703125" style="141" customWidth="1"/>
    <col min="12289" max="12290" width="3.140625" style="141" customWidth="1"/>
    <col min="12291" max="12291" width="9.42578125" style="141" customWidth="1"/>
    <col min="12292" max="12292" width="8.5703125" style="141" customWidth="1"/>
    <col min="12293" max="12293" width="13.7109375" style="141" customWidth="1"/>
    <col min="12294" max="12294" width="17.140625" style="141" customWidth="1"/>
    <col min="12295" max="12295" width="33.85546875" style="141" customWidth="1"/>
    <col min="12296" max="12542" width="9.140625" style="141"/>
    <col min="12543" max="12543" width="6.140625" style="141" customWidth="1"/>
    <col min="12544" max="12544" width="47.5703125" style="141" customWidth="1"/>
    <col min="12545" max="12546" width="3.140625" style="141" customWidth="1"/>
    <col min="12547" max="12547" width="9.42578125" style="141" customWidth="1"/>
    <col min="12548" max="12548" width="8.5703125" style="141" customWidth="1"/>
    <col min="12549" max="12549" width="13.7109375" style="141" customWidth="1"/>
    <col min="12550" max="12550" width="17.140625" style="141" customWidth="1"/>
    <col min="12551" max="12551" width="33.85546875" style="141" customWidth="1"/>
    <col min="12552" max="12798" width="9.140625" style="141"/>
    <col min="12799" max="12799" width="6.140625" style="141" customWidth="1"/>
    <col min="12800" max="12800" width="47.5703125" style="141" customWidth="1"/>
    <col min="12801" max="12802" width="3.140625" style="141" customWidth="1"/>
    <col min="12803" max="12803" width="9.42578125" style="141" customWidth="1"/>
    <col min="12804" max="12804" width="8.5703125" style="141" customWidth="1"/>
    <col min="12805" max="12805" width="13.7109375" style="141" customWidth="1"/>
    <col min="12806" max="12806" width="17.140625" style="141" customWidth="1"/>
    <col min="12807" max="12807" width="33.85546875" style="141" customWidth="1"/>
    <col min="12808" max="13054" width="9.140625" style="141"/>
    <col min="13055" max="13055" width="6.140625" style="141" customWidth="1"/>
    <col min="13056" max="13056" width="47.5703125" style="141" customWidth="1"/>
    <col min="13057" max="13058" width="3.140625" style="141" customWidth="1"/>
    <col min="13059" max="13059" width="9.42578125" style="141" customWidth="1"/>
    <col min="13060" max="13060" width="8.5703125" style="141" customWidth="1"/>
    <col min="13061" max="13061" width="13.7109375" style="141" customWidth="1"/>
    <col min="13062" max="13062" width="17.140625" style="141" customWidth="1"/>
    <col min="13063" max="13063" width="33.85546875" style="141" customWidth="1"/>
    <col min="13064" max="13310" width="9.140625" style="141"/>
    <col min="13311" max="13311" width="6.140625" style="141" customWidth="1"/>
    <col min="13312" max="13312" width="47.5703125" style="141" customWidth="1"/>
    <col min="13313" max="13314" width="3.140625" style="141" customWidth="1"/>
    <col min="13315" max="13315" width="9.42578125" style="141" customWidth="1"/>
    <col min="13316" max="13316" width="8.5703125" style="141" customWidth="1"/>
    <col min="13317" max="13317" width="13.7109375" style="141" customWidth="1"/>
    <col min="13318" max="13318" width="17.140625" style="141" customWidth="1"/>
    <col min="13319" max="13319" width="33.85546875" style="141" customWidth="1"/>
    <col min="13320" max="13566" width="9.140625" style="141"/>
    <col min="13567" max="13567" width="6.140625" style="141" customWidth="1"/>
    <col min="13568" max="13568" width="47.5703125" style="141" customWidth="1"/>
    <col min="13569" max="13570" width="3.140625" style="141" customWidth="1"/>
    <col min="13571" max="13571" width="9.42578125" style="141" customWidth="1"/>
    <col min="13572" max="13572" width="8.5703125" style="141" customWidth="1"/>
    <col min="13573" max="13573" width="13.7109375" style="141" customWidth="1"/>
    <col min="13574" max="13574" width="17.140625" style="141" customWidth="1"/>
    <col min="13575" max="13575" width="33.85546875" style="141" customWidth="1"/>
    <col min="13576" max="13822" width="9.140625" style="141"/>
    <col min="13823" max="13823" width="6.140625" style="141" customWidth="1"/>
    <col min="13824" max="13824" width="47.5703125" style="141" customWidth="1"/>
    <col min="13825" max="13826" width="3.140625" style="141" customWidth="1"/>
    <col min="13827" max="13827" width="9.42578125" style="141" customWidth="1"/>
    <col min="13828" max="13828" width="8.5703125" style="141" customWidth="1"/>
    <col min="13829" max="13829" width="13.7109375" style="141" customWidth="1"/>
    <col min="13830" max="13830" width="17.140625" style="141" customWidth="1"/>
    <col min="13831" max="13831" width="33.85546875" style="141" customWidth="1"/>
    <col min="13832" max="14078" width="9.140625" style="141"/>
    <col min="14079" max="14079" width="6.140625" style="141" customWidth="1"/>
    <col min="14080" max="14080" width="47.5703125" style="141" customWidth="1"/>
    <col min="14081" max="14082" width="3.140625" style="141" customWidth="1"/>
    <col min="14083" max="14083" width="9.42578125" style="141" customWidth="1"/>
    <col min="14084" max="14084" width="8.5703125" style="141" customWidth="1"/>
    <col min="14085" max="14085" width="13.7109375" style="141" customWidth="1"/>
    <col min="14086" max="14086" width="17.140625" style="141" customWidth="1"/>
    <col min="14087" max="14087" width="33.85546875" style="141" customWidth="1"/>
    <col min="14088" max="14334" width="9.140625" style="141"/>
    <col min="14335" max="14335" width="6.140625" style="141" customWidth="1"/>
    <col min="14336" max="14336" width="47.5703125" style="141" customWidth="1"/>
    <col min="14337" max="14338" width="3.140625" style="141" customWidth="1"/>
    <col min="14339" max="14339" width="9.42578125" style="141" customWidth="1"/>
    <col min="14340" max="14340" width="8.5703125" style="141" customWidth="1"/>
    <col min="14341" max="14341" width="13.7109375" style="141" customWidth="1"/>
    <col min="14342" max="14342" width="17.140625" style="141" customWidth="1"/>
    <col min="14343" max="14343" width="33.85546875" style="141" customWidth="1"/>
    <col min="14344" max="14590" width="9.140625" style="141"/>
    <col min="14591" max="14591" width="6.140625" style="141" customWidth="1"/>
    <col min="14592" max="14592" width="47.5703125" style="141" customWidth="1"/>
    <col min="14593" max="14594" width="3.140625" style="141" customWidth="1"/>
    <col min="14595" max="14595" width="9.42578125" style="141" customWidth="1"/>
    <col min="14596" max="14596" width="8.5703125" style="141" customWidth="1"/>
    <col min="14597" max="14597" width="13.7109375" style="141" customWidth="1"/>
    <col min="14598" max="14598" width="17.140625" style="141" customWidth="1"/>
    <col min="14599" max="14599" width="33.85546875" style="141" customWidth="1"/>
    <col min="14600" max="14846" width="9.140625" style="141"/>
    <col min="14847" max="14847" width="6.140625" style="141" customWidth="1"/>
    <col min="14848" max="14848" width="47.5703125" style="141" customWidth="1"/>
    <col min="14849" max="14850" width="3.140625" style="141" customWidth="1"/>
    <col min="14851" max="14851" width="9.42578125" style="141" customWidth="1"/>
    <col min="14852" max="14852" width="8.5703125" style="141" customWidth="1"/>
    <col min="14853" max="14853" width="13.7109375" style="141" customWidth="1"/>
    <col min="14854" max="14854" width="17.140625" style="141" customWidth="1"/>
    <col min="14855" max="14855" width="33.85546875" style="141" customWidth="1"/>
    <col min="14856" max="15102" width="9.140625" style="141"/>
    <col min="15103" max="15103" width="6.140625" style="141" customWidth="1"/>
    <col min="15104" max="15104" width="47.5703125" style="141" customWidth="1"/>
    <col min="15105" max="15106" width="3.140625" style="141" customWidth="1"/>
    <col min="15107" max="15107" width="9.42578125" style="141" customWidth="1"/>
    <col min="15108" max="15108" width="8.5703125" style="141" customWidth="1"/>
    <col min="15109" max="15109" width="13.7109375" style="141" customWidth="1"/>
    <col min="15110" max="15110" width="17.140625" style="141" customWidth="1"/>
    <col min="15111" max="15111" width="33.85546875" style="141" customWidth="1"/>
    <col min="15112" max="15358" width="9.140625" style="141"/>
    <col min="15359" max="15359" width="6.140625" style="141" customWidth="1"/>
    <col min="15360" max="15360" width="47.5703125" style="141" customWidth="1"/>
    <col min="15361" max="15362" width="3.140625" style="141" customWidth="1"/>
    <col min="15363" max="15363" width="9.42578125" style="141" customWidth="1"/>
    <col min="15364" max="15364" width="8.5703125" style="141" customWidth="1"/>
    <col min="15365" max="15365" width="13.7109375" style="141" customWidth="1"/>
    <col min="15366" max="15366" width="17.140625" style="141" customWidth="1"/>
    <col min="15367" max="15367" width="33.85546875" style="141" customWidth="1"/>
    <col min="15368" max="15614" width="9.140625" style="141"/>
    <col min="15615" max="15615" width="6.140625" style="141" customWidth="1"/>
    <col min="15616" max="15616" width="47.5703125" style="141" customWidth="1"/>
    <col min="15617" max="15618" width="3.140625" style="141" customWidth="1"/>
    <col min="15619" max="15619" width="9.42578125" style="141" customWidth="1"/>
    <col min="15620" max="15620" width="8.5703125" style="141" customWidth="1"/>
    <col min="15621" max="15621" width="13.7109375" style="141" customWidth="1"/>
    <col min="15622" max="15622" width="17.140625" style="141" customWidth="1"/>
    <col min="15623" max="15623" width="33.85546875" style="141" customWidth="1"/>
    <col min="15624" max="15870" width="9.140625" style="141"/>
    <col min="15871" max="15871" width="6.140625" style="141" customWidth="1"/>
    <col min="15872" max="15872" width="47.5703125" style="141" customWidth="1"/>
    <col min="15873" max="15874" width="3.140625" style="141" customWidth="1"/>
    <col min="15875" max="15875" width="9.42578125" style="141" customWidth="1"/>
    <col min="15876" max="15876" width="8.5703125" style="141" customWidth="1"/>
    <col min="15877" max="15877" width="13.7109375" style="141" customWidth="1"/>
    <col min="15878" max="15878" width="17.140625" style="141" customWidth="1"/>
    <col min="15879" max="15879" width="33.85546875" style="141" customWidth="1"/>
    <col min="15880" max="16126" width="9.140625" style="141"/>
    <col min="16127" max="16127" width="6.140625" style="141" customWidth="1"/>
    <col min="16128" max="16128" width="47.5703125" style="141" customWidth="1"/>
    <col min="16129" max="16130" width="3.140625" style="141" customWidth="1"/>
    <col min="16131" max="16131" width="9.42578125" style="141" customWidth="1"/>
    <col min="16132" max="16132" width="8.5703125" style="141" customWidth="1"/>
    <col min="16133" max="16133" width="13.7109375" style="141" customWidth="1"/>
    <col min="16134" max="16134" width="17.140625" style="141" customWidth="1"/>
    <col min="16135" max="16135" width="33.85546875" style="141" customWidth="1"/>
    <col min="16136" max="16384" width="9.140625" style="141"/>
  </cols>
  <sheetData>
    <row r="1" spans="1:6" s="572" customFormat="1" ht="25.5" customHeight="1" x14ac:dyDescent="0.25">
      <c r="A1" s="569" t="s">
        <v>25</v>
      </c>
      <c r="B1" s="570" t="s">
        <v>26</v>
      </c>
      <c r="C1" s="571" t="s">
        <v>27</v>
      </c>
      <c r="D1" s="570" t="s">
        <v>28</v>
      </c>
      <c r="E1" s="570" t="s">
        <v>29</v>
      </c>
      <c r="F1" s="650" t="s">
        <v>30</v>
      </c>
    </row>
    <row r="3" spans="1:6" ht="18" customHeight="1" x14ac:dyDescent="0.25">
      <c r="A3" s="168" t="s">
        <v>21</v>
      </c>
      <c r="B3" s="169" t="s">
        <v>5</v>
      </c>
      <c r="C3" s="165"/>
      <c r="D3" s="166"/>
      <c r="E3" s="167"/>
      <c r="F3" s="651"/>
    </row>
    <row r="4" spans="1:6" x14ac:dyDescent="0.25">
      <c r="E4" s="144"/>
    </row>
    <row r="5" spans="1:6" s="109" customFormat="1" x14ac:dyDescent="0.2">
      <c r="A5" s="118"/>
      <c r="B5" s="206" t="s">
        <v>51</v>
      </c>
      <c r="C5" s="117"/>
      <c r="D5" s="117"/>
      <c r="E5" s="117"/>
      <c r="F5" s="384"/>
    </row>
    <row r="6" spans="1:6" s="714" customFormat="1" x14ac:dyDescent="0.25">
      <c r="A6" s="710"/>
      <c r="B6" s="715" t="s">
        <v>1151</v>
      </c>
      <c r="C6" s="711"/>
      <c r="D6" s="711"/>
      <c r="E6" s="712"/>
      <c r="F6" s="713"/>
    </row>
    <row r="7" spans="1:6" ht="38.25" x14ac:dyDescent="0.25">
      <c r="A7" s="207"/>
      <c r="B7" s="210" t="s">
        <v>1152</v>
      </c>
      <c r="C7" s="208"/>
      <c r="D7" s="208"/>
      <c r="E7" s="209"/>
      <c r="F7" s="653"/>
    </row>
    <row r="8" spans="1:6" ht="25.5" x14ac:dyDescent="0.25">
      <c r="A8" s="207"/>
      <c r="B8" s="220" t="s">
        <v>110</v>
      </c>
      <c r="C8" s="208"/>
      <c r="D8" s="208"/>
      <c r="E8" s="209"/>
      <c r="F8" s="653"/>
    </row>
    <row r="9" spans="1:6" ht="16.5" customHeight="1" x14ac:dyDescent="0.25">
      <c r="A9" s="207"/>
      <c r="B9" s="210" t="s">
        <v>104</v>
      </c>
      <c r="C9" s="208"/>
      <c r="D9" s="208"/>
      <c r="E9" s="209"/>
      <c r="F9" s="653"/>
    </row>
    <row r="10" spans="1:6" ht="32.25" customHeight="1" x14ac:dyDescent="0.25">
      <c r="A10" s="207"/>
      <c r="B10" s="210" t="s">
        <v>480</v>
      </c>
      <c r="C10" s="208"/>
      <c r="D10" s="208"/>
      <c r="E10" s="209"/>
      <c r="F10" s="653"/>
    </row>
    <row r="11" spans="1:6" ht="29.25" customHeight="1" x14ac:dyDescent="0.25">
      <c r="A11" s="207"/>
      <c r="B11" s="210" t="s">
        <v>481</v>
      </c>
      <c r="C11" s="208"/>
      <c r="D11" s="208"/>
      <c r="E11" s="209"/>
      <c r="F11" s="653"/>
    </row>
    <row r="12" spans="1:6" ht="29.25" customHeight="1" x14ac:dyDescent="0.25">
      <c r="A12" s="207"/>
      <c r="B12" s="220" t="s">
        <v>109</v>
      </c>
      <c r="C12" s="208"/>
      <c r="D12" s="208"/>
      <c r="E12" s="209"/>
      <c r="F12" s="653"/>
    </row>
    <row r="13" spans="1:6" ht="25.5" x14ac:dyDescent="0.25">
      <c r="A13" s="207"/>
      <c r="B13" s="210" t="s">
        <v>482</v>
      </c>
      <c r="C13" s="208"/>
      <c r="D13" s="208"/>
      <c r="E13" s="209"/>
      <c r="F13" s="653"/>
    </row>
    <row r="14" spans="1:6" ht="50.25" customHeight="1" x14ac:dyDescent="0.25">
      <c r="A14" s="207"/>
      <c r="B14" s="221" t="s">
        <v>108</v>
      </c>
      <c r="C14" s="208"/>
      <c r="D14" s="208"/>
      <c r="E14" s="209"/>
      <c r="F14" s="653"/>
    </row>
    <row r="15" spans="1:6" ht="16.5" customHeight="1" x14ac:dyDescent="0.25">
      <c r="A15" s="207"/>
      <c r="B15" s="210" t="s">
        <v>483</v>
      </c>
      <c r="C15" s="211"/>
      <c r="D15" s="211"/>
      <c r="E15" s="211"/>
      <c r="F15" s="654"/>
    </row>
    <row r="16" spans="1:6" s="140" customFormat="1" ht="14.25" customHeight="1" x14ac:dyDescent="0.2">
      <c r="A16" s="388" t="s">
        <v>68</v>
      </c>
      <c r="B16" s="222" t="s">
        <v>89</v>
      </c>
      <c r="C16" s="223"/>
      <c r="D16" s="224"/>
      <c r="E16" s="225"/>
      <c r="F16" s="655"/>
    </row>
    <row r="17" spans="1:6" s="140" customFormat="1" ht="105.75" customHeight="1" x14ac:dyDescent="0.2">
      <c r="A17" s="389" t="s">
        <v>484</v>
      </c>
      <c r="B17" s="226" t="s">
        <v>687</v>
      </c>
      <c r="C17" s="223" t="s">
        <v>476</v>
      </c>
      <c r="D17" s="224">
        <v>1</v>
      </c>
      <c r="E17" s="225"/>
      <c r="F17" s="656">
        <f>SUM(D17*E17)</f>
        <v>0</v>
      </c>
    </row>
    <row r="18" spans="1:6" s="145" customFormat="1" ht="115.5" customHeight="1" x14ac:dyDescent="0.2">
      <c r="A18" s="389" t="s">
        <v>485</v>
      </c>
      <c r="B18" s="226" t="s">
        <v>1078</v>
      </c>
      <c r="C18" s="223" t="s">
        <v>476</v>
      </c>
      <c r="D18" s="224">
        <v>1</v>
      </c>
      <c r="E18" s="225"/>
      <c r="F18" s="656">
        <f>SUM(D18*E18)</f>
        <v>0</v>
      </c>
    </row>
    <row r="19" spans="1:6" s="140" customFormat="1" ht="16.5" customHeight="1" x14ac:dyDescent="0.2">
      <c r="A19" s="390"/>
      <c r="B19" s="226" t="s">
        <v>477</v>
      </c>
      <c r="C19" s="227"/>
      <c r="D19" s="228"/>
      <c r="E19" s="229"/>
      <c r="F19" s="655">
        <f>SUM(F17:F18)</f>
        <v>0</v>
      </c>
    </row>
    <row r="20" spans="1:6" s="140" customFormat="1" ht="14.25" customHeight="1" x14ac:dyDescent="0.2">
      <c r="A20" s="388" t="s">
        <v>69</v>
      </c>
      <c r="B20" s="222" t="s">
        <v>691</v>
      </c>
      <c r="C20" s="223"/>
      <c r="D20" s="224"/>
      <c r="E20" s="225"/>
      <c r="F20" s="655"/>
    </row>
    <row r="21" spans="1:6" s="140" customFormat="1" ht="178.5" x14ac:dyDescent="0.25">
      <c r="A21" s="391" t="s">
        <v>486</v>
      </c>
      <c r="B21" s="222" t="s">
        <v>1188</v>
      </c>
    </row>
    <row r="22" spans="1:6" s="140" customFormat="1" ht="51" x14ac:dyDescent="0.25">
      <c r="A22" s="391"/>
      <c r="B22" s="226" t="s">
        <v>1156</v>
      </c>
    </row>
    <row r="23" spans="1:6" s="140" customFormat="1" ht="15" x14ac:dyDescent="0.2">
      <c r="A23" s="391"/>
      <c r="B23" s="709" t="s">
        <v>1153</v>
      </c>
      <c r="C23" s="223" t="s">
        <v>489</v>
      </c>
      <c r="D23" s="224">
        <v>6315</v>
      </c>
      <c r="E23" s="360"/>
      <c r="F23" s="656">
        <f>SUM(D23*E23)</f>
        <v>0</v>
      </c>
    </row>
    <row r="24" spans="1:6" s="140" customFormat="1" ht="15" x14ac:dyDescent="0.2">
      <c r="A24" s="391"/>
      <c r="B24" s="709" t="s">
        <v>1154</v>
      </c>
      <c r="C24" s="223" t="s">
        <v>489</v>
      </c>
      <c r="D24" s="224">
        <v>375</v>
      </c>
      <c r="E24" s="360"/>
      <c r="F24" s="656">
        <f>SUM(D24*E24)</f>
        <v>0</v>
      </c>
    </row>
    <row r="25" spans="1:6" s="140" customFormat="1" ht="15" x14ac:dyDescent="0.2">
      <c r="A25" s="391"/>
      <c r="B25" s="709" t="s">
        <v>1155</v>
      </c>
      <c r="C25" s="223" t="s">
        <v>489</v>
      </c>
      <c r="D25" s="224">
        <v>65.25</v>
      </c>
      <c r="E25" s="360"/>
      <c r="F25" s="656">
        <f>SUM(D25*E25)</f>
        <v>0</v>
      </c>
    </row>
    <row r="26" spans="1:6" s="140" customFormat="1" x14ac:dyDescent="0.2">
      <c r="A26" s="391"/>
      <c r="B26" s="709"/>
      <c r="C26" s="223"/>
      <c r="D26" s="224"/>
      <c r="E26" s="360"/>
      <c r="F26" s="656"/>
    </row>
    <row r="27" spans="1:6" s="140" customFormat="1" ht="58.5" customHeight="1" x14ac:dyDescent="0.2">
      <c r="A27" s="392" t="s">
        <v>487</v>
      </c>
      <c r="B27" s="222" t="s">
        <v>692</v>
      </c>
      <c r="C27" s="223" t="s">
        <v>489</v>
      </c>
      <c r="D27" s="224">
        <f>SUM(D23:D25)</f>
        <v>6755.25</v>
      </c>
      <c r="E27" s="360"/>
      <c r="F27" s="656">
        <f>SUM(D27*E27)</f>
        <v>0</v>
      </c>
    </row>
    <row r="28" spans="1:6" s="145" customFormat="1" ht="15.75" customHeight="1" x14ac:dyDescent="0.2">
      <c r="A28" s="390"/>
      <c r="B28" s="359" t="s">
        <v>693</v>
      </c>
      <c r="C28" s="208"/>
      <c r="D28" s="358"/>
      <c r="E28" s="209"/>
      <c r="F28" s="657">
        <f>SUM(F23:F27)</f>
        <v>0</v>
      </c>
    </row>
    <row r="29" spans="1:6" s="145" customFormat="1" ht="15.75" customHeight="1" x14ac:dyDescent="0.2">
      <c r="A29" s="390"/>
      <c r="B29" s="359"/>
      <c r="C29" s="208"/>
      <c r="D29" s="358"/>
      <c r="E29" s="209"/>
      <c r="F29" s="657"/>
    </row>
    <row r="30" spans="1:6" s="145" customFormat="1" ht="15.75" customHeight="1" x14ac:dyDescent="0.2">
      <c r="A30" s="388" t="s">
        <v>694</v>
      </c>
      <c r="B30" s="222" t="s">
        <v>478</v>
      </c>
      <c r="C30" s="223"/>
      <c r="D30" s="224"/>
      <c r="E30" s="225"/>
      <c r="F30" s="655"/>
    </row>
    <row r="31" spans="1:6" s="145" customFormat="1" ht="133.5" customHeight="1" x14ac:dyDescent="0.2">
      <c r="A31" s="389" t="s">
        <v>695</v>
      </c>
      <c r="B31" s="222" t="s">
        <v>1079</v>
      </c>
      <c r="C31" s="223" t="s">
        <v>488</v>
      </c>
      <c r="D31" s="224">
        <v>500</v>
      </c>
      <c r="E31" s="230"/>
      <c r="F31" s="656">
        <f>SUM(D31*E31)</f>
        <v>0</v>
      </c>
    </row>
    <row r="32" spans="1:6" s="145" customFormat="1" ht="102" x14ac:dyDescent="0.2">
      <c r="A32" s="389" t="s">
        <v>696</v>
      </c>
      <c r="B32" s="226" t="s">
        <v>1080</v>
      </c>
      <c r="C32" s="223" t="s">
        <v>488</v>
      </c>
      <c r="D32" s="224">
        <v>500</v>
      </c>
      <c r="E32" s="225"/>
      <c r="F32" s="656">
        <f>SUM(D32*E32)</f>
        <v>0</v>
      </c>
    </row>
    <row r="33" spans="1:7" s="145" customFormat="1" ht="153" x14ac:dyDescent="0.2">
      <c r="A33" s="389" t="s">
        <v>697</v>
      </c>
      <c r="B33" s="226" t="s">
        <v>1081</v>
      </c>
      <c r="C33" s="223" t="s">
        <v>488</v>
      </c>
      <c r="D33" s="224">
        <v>500</v>
      </c>
      <c r="E33" s="225"/>
      <c r="F33" s="656">
        <f>SUM(D33*E33)</f>
        <v>0</v>
      </c>
    </row>
    <row r="34" spans="1:7" s="146" customFormat="1" ht="216.75" x14ac:dyDescent="0.2">
      <c r="A34" s="389" t="s">
        <v>698</v>
      </c>
      <c r="B34" s="226" t="s">
        <v>1082</v>
      </c>
      <c r="C34" s="223"/>
      <c r="D34" s="224"/>
      <c r="E34" s="225"/>
      <c r="F34" s="655"/>
    </row>
    <row r="35" spans="1:7" s="140" customFormat="1" x14ac:dyDescent="0.2">
      <c r="A35" s="393"/>
      <c r="B35" s="357" t="s">
        <v>688</v>
      </c>
      <c r="C35" s="223" t="s">
        <v>40</v>
      </c>
      <c r="D35" s="224">
        <v>68</v>
      </c>
      <c r="E35" s="225"/>
      <c r="F35" s="656">
        <f>SUM(D35*E35)</f>
        <v>0</v>
      </c>
    </row>
    <row r="36" spans="1:7" s="140" customFormat="1" x14ac:dyDescent="0.2">
      <c r="A36" s="389"/>
      <c r="B36" s="357" t="s">
        <v>689</v>
      </c>
      <c r="C36" s="223" t="s">
        <v>40</v>
      </c>
      <c r="D36" s="224">
        <v>68</v>
      </c>
      <c r="E36" s="225"/>
      <c r="F36" s="656">
        <f>SUM(D36*E36)</f>
        <v>0</v>
      </c>
    </row>
    <row r="37" spans="1:7" ht="127.5" x14ac:dyDescent="0.2">
      <c r="A37" s="389" t="s">
        <v>1083</v>
      </c>
      <c r="B37" s="226" t="s">
        <v>690</v>
      </c>
      <c r="C37" s="223" t="s">
        <v>40</v>
      </c>
      <c r="D37" s="224">
        <v>68</v>
      </c>
      <c r="E37" s="225"/>
      <c r="F37" s="656">
        <f>SUM(D37*E37)</f>
        <v>0</v>
      </c>
      <c r="G37" s="148"/>
    </row>
    <row r="38" spans="1:7" x14ac:dyDescent="0.2">
      <c r="A38" s="389"/>
      <c r="B38" s="226" t="s">
        <v>479</v>
      </c>
      <c r="C38" s="223"/>
      <c r="D38" s="224"/>
      <c r="E38" s="214"/>
      <c r="F38" s="655">
        <f>SUM(F31:F37)</f>
        <v>0</v>
      </c>
      <c r="G38" s="148"/>
    </row>
    <row r="39" spans="1:7" s="627" customFormat="1" ht="13.5" x14ac:dyDescent="0.25">
      <c r="A39" s="388" t="s">
        <v>1056</v>
      </c>
      <c r="B39" s="624" t="s">
        <v>1084</v>
      </c>
      <c r="C39" s="625"/>
      <c r="D39" s="626"/>
      <c r="E39" s="218"/>
      <c r="F39" s="658"/>
    </row>
    <row r="40" spans="1:7" ht="105" x14ac:dyDescent="0.2">
      <c r="A40" s="389" t="s">
        <v>1085</v>
      </c>
      <c r="B40" s="226" t="s">
        <v>1086</v>
      </c>
      <c r="C40" s="223" t="s">
        <v>40</v>
      </c>
      <c r="D40" s="224">
        <v>8</v>
      </c>
      <c r="E40" s="144"/>
      <c r="F40" s="656">
        <f>D40*E40</f>
        <v>0</v>
      </c>
      <c r="G40" s="148"/>
    </row>
    <row r="41" spans="1:7" ht="90.75" x14ac:dyDescent="0.2">
      <c r="A41" s="389" t="s">
        <v>1087</v>
      </c>
      <c r="B41" s="226" t="s">
        <v>1088</v>
      </c>
      <c r="C41" s="223" t="s">
        <v>476</v>
      </c>
      <c r="D41" s="224">
        <v>1</v>
      </c>
      <c r="E41" s="144"/>
      <c r="F41" s="656">
        <f>D41*E41</f>
        <v>0</v>
      </c>
      <c r="G41" s="148"/>
    </row>
    <row r="42" spans="1:7" s="632" customFormat="1" ht="13.5" x14ac:dyDescent="0.25">
      <c r="A42" s="628"/>
      <c r="B42" s="629" t="s">
        <v>1089</v>
      </c>
      <c r="C42" s="630"/>
      <c r="D42" s="631"/>
      <c r="E42" s="144"/>
      <c r="F42" s="659">
        <f>SUM(F40:F41)</f>
        <v>0</v>
      </c>
    </row>
    <row r="43" spans="1:7" s="636" customFormat="1" ht="13.5" x14ac:dyDescent="0.25">
      <c r="A43" s="633"/>
      <c r="B43" s="634"/>
      <c r="C43" s="625"/>
      <c r="D43" s="635"/>
      <c r="E43" s="144"/>
      <c r="F43" s="660"/>
    </row>
    <row r="44" spans="1:7" s="636" customFormat="1" ht="13.5" x14ac:dyDescent="0.25">
      <c r="A44" s="637" t="s">
        <v>20</v>
      </c>
      <c r="B44" s="638" t="str">
        <f>B19</f>
        <v>UKUPNO PRIPREMNI RADOVI</v>
      </c>
      <c r="C44" s="625"/>
      <c r="D44" s="635"/>
      <c r="E44" s="144"/>
      <c r="F44" s="661">
        <f>F19</f>
        <v>0</v>
      </c>
    </row>
    <row r="45" spans="1:7" s="636" customFormat="1" ht="13.5" x14ac:dyDescent="0.25">
      <c r="A45" s="637" t="s">
        <v>20</v>
      </c>
      <c r="B45" s="638" t="str">
        <f>B28</f>
        <v>UKUPNO ŠIROKI ISKOP I ODVOZ MATERIJALA</v>
      </c>
      <c r="C45" s="625"/>
      <c r="D45" s="635"/>
      <c r="E45" s="144"/>
      <c r="F45" s="661">
        <f>F28</f>
        <v>0</v>
      </c>
    </row>
    <row r="46" spans="1:7" s="636" customFormat="1" ht="13.5" x14ac:dyDescent="0.25">
      <c r="A46" s="637" t="s">
        <v>21</v>
      </c>
      <c r="B46" s="638" t="str">
        <f>B38</f>
        <v>UKUPNO ZAŠTITA GRAĐEVNE JAME</v>
      </c>
      <c r="C46" s="625"/>
      <c r="D46" s="635"/>
      <c r="E46" s="144"/>
      <c r="F46" s="661">
        <f>F38</f>
        <v>0</v>
      </c>
    </row>
    <row r="47" spans="1:7" s="636" customFormat="1" ht="13.5" x14ac:dyDescent="0.25">
      <c r="A47" s="637" t="s">
        <v>22</v>
      </c>
      <c r="B47" s="638" t="str">
        <f>B42</f>
        <v>UKUPNO OSTALI RADOVI</v>
      </c>
      <c r="C47" s="625"/>
      <c r="D47" s="635"/>
      <c r="E47" s="144"/>
      <c r="F47" s="661">
        <f>F42</f>
        <v>0</v>
      </c>
    </row>
    <row r="48" spans="1:7" s="636" customFormat="1" ht="13.5" x14ac:dyDescent="0.25">
      <c r="A48" s="628"/>
      <c r="B48" s="634"/>
      <c r="C48" s="625"/>
      <c r="D48" s="626"/>
      <c r="E48" s="144"/>
      <c r="F48" s="660"/>
    </row>
    <row r="49" spans="1:7" s="636" customFormat="1" ht="13.5" x14ac:dyDescent="0.25">
      <c r="A49" s="639"/>
      <c r="B49" s="640" t="s">
        <v>744</v>
      </c>
      <c r="C49" s="641"/>
      <c r="D49" s="642"/>
      <c r="E49" s="144"/>
      <c r="F49" s="662">
        <f>SUM(F44:F47)</f>
        <v>0</v>
      </c>
    </row>
    <row r="50" spans="1:7" x14ac:dyDescent="0.2">
      <c r="A50" s="389"/>
      <c r="B50" s="226"/>
      <c r="C50" s="223"/>
      <c r="D50" s="224"/>
      <c r="E50" s="144"/>
      <c r="F50" s="655"/>
      <c r="G50" s="148"/>
    </row>
    <row r="51" spans="1:7" x14ac:dyDescent="0.25">
      <c r="A51" s="207"/>
      <c r="B51" s="212"/>
      <c r="C51" s="208"/>
      <c r="D51" s="213"/>
      <c r="E51" s="144"/>
      <c r="F51" s="663"/>
      <c r="G51" s="148"/>
    </row>
    <row r="52" spans="1:7" x14ac:dyDescent="0.25">
      <c r="A52" s="215"/>
      <c r="B52" s="216" t="s">
        <v>107</v>
      </c>
      <c r="C52" s="217"/>
      <c r="D52" s="217"/>
      <c r="E52" s="144"/>
      <c r="F52" s="664">
        <f>F49</f>
        <v>0</v>
      </c>
    </row>
    <row r="53" spans="1:7" x14ac:dyDescent="0.25">
      <c r="B53" s="142"/>
      <c r="E53" s="144"/>
    </row>
    <row r="54" spans="1:7" x14ac:dyDescent="0.25">
      <c r="B54" s="142"/>
      <c r="E54" s="144"/>
    </row>
    <row r="55" spans="1:7" x14ac:dyDescent="0.25">
      <c r="B55" s="142"/>
      <c r="E55" s="144"/>
    </row>
    <row r="56" spans="1:7" x14ac:dyDescent="0.25">
      <c r="A56" s="139"/>
      <c r="B56" s="149"/>
      <c r="E56" s="144"/>
    </row>
    <row r="57" spans="1:7" x14ac:dyDescent="0.25">
      <c r="B57" s="142"/>
      <c r="E57" s="144"/>
    </row>
    <row r="58" spans="1:7" x14ac:dyDescent="0.25">
      <c r="B58" s="142"/>
      <c r="E58" s="144"/>
    </row>
    <row r="59" spans="1:7" x14ac:dyDescent="0.25">
      <c r="B59" s="142"/>
      <c r="E59" s="144"/>
    </row>
    <row r="60" spans="1:7" x14ac:dyDescent="0.25">
      <c r="B60" s="142"/>
      <c r="E60" s="144"/>
    </row>
    <row r="61" spans="1:7" x14ac:dyDescent="0.25">
      <c r="E61" s="144"/>
    </row>
    <row r="62" spans="1:7" x14ac:dyDescent="0.25">
      <c r="B62" s="142"/>
      <c r="E62" s="144"/>
    </row>
    <row r="63" spans="1:7" x14ac:dyDescent="0.25">
      <c r="B63" s="142"/>
      <c r="E63" s="144"/>
    </row>
    <row r="64" spans="1:7" x14ac:dyDescent="0.25">
      <c r="B64" s="142"/>
      <c r="E64" s="144"/>
    </row>
    <row r="65" spans="1:6" x14ac:dyDescent="0.25">
      <c r="E65" s="144"/>
    </row>
    <row r="66" spans="1:6" x14ac:dyDescent="0.25">
      <c r="B66" s="142"/>
      <c r="E66" s="144"/>
    </row>
    <row r="67" spans="1:6" x14ac:dyDescent="0.25">
      <c r="B67" s="142"/>
      <c r="E67" s="144"/>
    </row>
    <row r="68" spans="1:6" x14ac:dyDescent="0.25">
      <c r="B68" s="142"/>
      <c r="E68" s="153"/>
    </row>
    <row r="69" spans="1:6" s="140" customFormat="1" x14ac:dyDescent="0.25">
      <c r="A69" s="143"/>
      <c r="B69" s="142"/>
      <c r="C69" s="141"/>
      <c r="D69" s="141"/>
      <c r="E69" s="153"/>
      <c r="F69" s="652"/>
    </row>
    <row r="70" spans="1:6" s="140" customFormat="1" x14ac:dyDescent="0.25">
      <c r="A70" s="143"/>
      <c r="B70" s="141"/>
      <c r="C70" s="141"/>
      <c r="D70" s="141"/>
      <c r="E70" s="153"/>
      <c r="F70" s="652"/>
    </row>
    <row r="71" spans="1:6" x14ac:dyDescent="0.25">
      <c r="B71" s="150"/>
      <c r="E71" s="153"/>
    </row>
    <row r="72" spans="1:6" x14ac:dyDescent="0.25">
      <c r="B72" s="150"/>
      <c r="E72" s="153"/>
    </row>
    <row r="73" spans="1:6" x14ac:dyDescent="0.25">
      <c r="B73" s="150"/>
      <c r="E73" s="153"/>
    </row>
    <row r="74" spans="1:6" x14ac:dyDescent="0.25">
      <c r="B74" s="150"/>
      <c r="E74" s="153"/>
    </row>
    <row r="75" spans="1:6" x14ac:dyDescent="0.25">
      <c r="B75" s="150"/>
      <c r="E75" s="153"/>
    </row>
    <row r="76" spans="1:6" x14ac:dyDescent="0.25">
      <c r="B76" s="150"/>
      <c r="E76" s="153"/>
    </row>
    <row r="77" spans="1:6" x14ac:dyDescent="0.25">
      <c r="A77" s="139"/>
      <c r="B77" s="150"/>
      <c r="E77" s="153"/>
    </row>
    <row r="78" spans="1:6" x14ac:dyDescent="0.25">
      <c r="A78" s="139"/>
      <c r="B78" s="150"/>
      <c r="E78" s="153"/>
    </row>
    <row r="79" spans="1:6" x14ac:dyDescent="0.25">
      <c r="E79" s="153"/>
    </row>
    <row r="80" spans="1:6" x14ac:dyDescent="0.25">
      <c r="E80" s="153"/>
    </row>
    <row r="81" spans="1:6" x14ac:dyDescent="0.25">
      <c r="A81" s="151"/>
      <c r="B81" s="152"/>
      <c r="C81" s="152"/>
      <c r="D81" s="152"/>
      <c r="E81" s="153"/>
      <c r="F81" s="665"/>
    </row>
    <row r="82" spans="1:6" x14ac:dyDescent="0.25">
      <c r="A82" s="151"/>
      <c r="B82" s="154"/>
      <c r="C82" s="152"/>
      <c r="D82" s="152"/>
      <c r="E82" s="153"/>
      <c r="F82" s="665"/>
    </row>
    <row r="83" spans="1:6" x14ac:dyDescent="0.25">
      <c r="A83" s="151"/>
      <c r="B83" s="154"/>
      <c r="C83" s="152"/>
      <c r="D83" s="152"/>
      <c r="E83" s="153"/>
      <c r="F83" s="665"/>
    </row>
    <row r="84" spans="1:6" x14ac:dyDescent="0.25">
      <c r="A84" s="151"/>
      <c r="B84" s="152"/>
      <c r="C84" s="152"/>
      <c r="D84" s="152"/>
      <c r="E84" s="153"/>
      <c r="F84" s="665"/>
    </row>
    <row r="85" spans="1:6" x14ac:dyDescent="0.25">
      <c r="A85" s="151"/>
      <c r="B85" s="154"/>
      <c r="C85" s="152"/>
      <c r="D85" s="152"/>
      <c r="E85" s="153"/>
      <c r="F85" s="665"/>
    </row>
    <row r="86" spans="1:6" x14ac:dyDescent="0.25">
      <c r="A86" s="151"/>
      <c r="B86" s="154"/>
      <c r="C86" s="152"/>
      <c r="D86" s="152"/>
      <c r="E86" s="153"/>
      <c r="F86" s="665"/>
    </row>
    <row r="87" spans="1:6" x14ac:dyDescent="0.25">
      <c r="A87" s="151"/>
      <c r="B87" s="152"/>
      <c r="C87" s="152"/>
      <c r="D87" s="152"/>
      <c r="E87" s="153"/>
      <c r="F87" s="665"/>
    </row>
    <row r="88" spans="1:6" x14ac:dyDescent="0.25">
      <c r="A88" s="151"/>
      <c r="B88" s="154"/>
      <c r="C88" s="152"/>
      <c r="D88" s="152"/>
      <c r="E88" s="153"/>
      <c r="F88" s="665"/>
    </row>
    <row r="89" spans="1:6" x14ac:dyDescent="0.25">
      <c r="A89" s="151"/>
      <c r="B89" s="154"/>
      <c r="C89" s="152"/>
      <c r="D89" s="152"/>
      <c r="E89" s="153"/>
      <c r="F89" s="665"/>
    </row>
    <row r="90" spans="1:6" x14ac:dyDescent="0.25">
      <c r="A90" s="151"/>
      <c r="B90" s="154"/>
      <c r="C90" s="152"/>
      <c r="D90" s="152"/>
      <c r="E90" s="153"/>
      <c r="F90" s="665"/>
    </row>
    <row r="91" spans="1:6" x14ac:dyDescent="0.25">
      <c r="A91" s="151"/>
      <c r="B91" s="154"/>
      <c r="C91" s="152"/>
      <c r="D91" s="152"/>
      <c r="E91" s="153"/>
      <c r="F91" s="665"/>
    </row>
    <row r="92" spans="1:6" x14ac:dyDescent="0.25">
      <c r="A92" s="151"/>
      <c r="B92" s="154"/>
      <c r="C92" s="152"/>
      <c r="D92" s="152"/>
      <c r="E92" s="153"/>
      <c r="F92" s="665"/>
    </row>
    <row r="93" spans="1:6" x14ac:dyDescent="0.25">
      <c r="A93" s="151"/>
      <c r="B93" s="152"/>
      <c r="C93" s="152"/>
      <c r="D93" s="152"/>
      <c r="E93" s="153"/>
      <c r="F93" s="665"/>
    </row>
    <row r="94" spans="1:6" x14ac:dyDescent="0.25">
      <c r="A94" s="151"/>
      <c r="B94" s="154"/>
      <c r="C94" s="152"/>
      <c r="D94" s="152"/>
      <c r="E94" s="153"/>
      <c r="F94" s="665"/>
    </row>
    <row r="95" spans="1:6" x14ac:dyDescent="0.25">
      <c r="A95" s="151"/>
      <c r="B95" s="154"/>
      <c r="C95" s="152"/>
      <c r="D95" s="152"/>
      <c r="E95" s="153"/>
      <c r="F95" s="665"/>
    </row>
    <row r="96" spans="1:6" s="140" customFormat="1" x14ac:dyDescent="0.25">
      <c r="A96" s="151"/>
      <c r="B96" s="152"/>
      <c r="C96" s="152"/>
      <c r="D96" s="152"/>
      <c r="E96" s="153"/>
      <c r="F96" s="665"/>
    </row>
    <row r="97" spans="1:6" s="140" customFormat="1" x14ac:dyDescent="0.25">
      <c r="A97" s="151"/>
      <c r="B97" s="154"/>
      <c r="C97" s="152"/>
      <c r="D97" s="152"/>
      <c r="E97" s="153"/>
      <c r="F97" s="665"/>
    </row>
    <row r="98" spans="1:6" s="140" customFormat="1" x14ac:dyDescent="0.25">
      <c r="A98" s="151"/>
      <c r="B98" s="154"/>
      <c r="C98" s="152"/>
      <c r="D98" s="152"/>
      <c r="E98" s="153"/>
      <c r="F98" s="665"/>
    </row>
    <row r="99" spans="1:6" x14ac:dyDescent="0.25">
      <c r="A99" s="151"/>
      <c r="B99" s="152"/>
      <c r="C99" s="152"/>
      <c r="D99" s="152"/>
      <c r="E99" s="153"/>
      <c r="F99" s="665"/>
    </row>
    <row r="100" spans="1:6" x14ac:dyDescent="0.25">
      <c r="A100" s="151"/>
      <c r="B100" s="154"/>
      <c r="C100" s="152"/>
      <c r="D100" s="152"/>
      <c r="E100" s="156"/>
      <c r="F100" s="665"/>
    </row>
    <row r="101" spans="1:6" x14ac:dyDescent="0.25">
      <c r="A101" s="151"/>
      <c r="B101" s="154"/>
      <c r="C101" s="152"/>
      <c r="D101" s="152"/>
      <c r="F101" s="665"/>
    </row>
    <row r="102" spans="1:6" x14ac:dyDescent="0.25">
      <c r="A102" s="151"/>
      <c r="B102" s="152"/>
      <c r="C102" s="152"/>
      <c r="D102" s="152"/>
      <c r="E102" s="161"/>
      <c r="F102" s="665"/>
    </row>
    <row r="103" spans="1:6" x14ac:dyDescent="0.25">
      <c r="A103" s="151"/>
      <c r="B103" s="152"/>
      <c r="C103" s="152"/>
      <c r="D103" s="152"/>
      <c r="E103" s="161"/>
      <c r="F103" s="665"/>
    </row>
    <row r="104" spans="1:6" x14ac:dyDescent="0.25">
      <c r="A104" s="155"/>
      <c r="B104" s="156"/>
      <c r="C104" s="152"/>
      <c r="D104" s="152"/>
      <c r="E104" s="161"/>
      <c r="F104" s="665"/>
    </row>
    <row r="105" spans="1:6" s="140" customFormat="1" x14ac:dyDescent="0.25">
      <c r="A105" s="155"/>
      <c r="B105" s="156"/>
      <c r="C105" s="152"/>
      <c r="D105" s="152"/>
      <c r="E105" s="161"/>
      <c r="F105" s="665"/>
    </row>
    <row r="106" spans="1:6" x14ac:dyDescent="0.25">
      <c r="A106" s="155"/>
      <c r="B106" s="156"/>
      <c r="C106" s="152"/>
      <c r="D106" s="152"/>
      <c r="E106" s="161"/>
      <c r="F106" s="665"/>
    </row>
    <row r="107" spans="1:6" x14ac:dyDescent="0.25">
      <c r="A107" s="151"/>
      <c r="B107" s="152"/>
      <c r="C107" s="152"/>
      <c r="D107" s="152"/>
      <c r="E107" s="161"/>
      <c r="F107" s="665"/>
    </row>
    <row r="108" spans="1:6" x14ac:dyDescent="0.25">
      <c r="A108" s="151"/>
      <c r="B108" s="152"/>
      <c r="C108" s="152"/>
      <c r="D108" s="152"/>
      <c r="E108" s="161"/>
      <c r="F108" s="665"/>
    </row>
    <row r="109" spans="1:6" x14ac:dyDescent="0.25">
      <c r="A109" s="151"/>
      <c r="B109" s="152"/>
      <c r="C109" s="152"/>
      <c r="D109" s="152"/>
      <c r="E109" s="161"/>
      <c r="F109" s="665"/>
    </row>
    <row r="110" spans="1:6" x14ac:dyDescent="0.2">
      <c r="A110" s="151"/>
      <c r="B110" s="157"/>
      <c r="C110" s="152"/>
      <c r="D110" s="152"/>
      <c r="E110" s="161"/>
      <c r="F110" s="665"/>
    </row>
    <row r="111" spans="1:6" x14ac:dyDescent="0.25">
      <c r="A111" s="151"/>
      <c r="B111" s="152"/>
      <c r="C111" s="152"/>
      <c r="D111" s="152"/>
      <c r="E111" s="161"/>
      <c r="F111" s="665"/>
    </row>
    <row r="112" spans="1:6" x14ac:dyDescent="0.25">
      <c r="A112" s="151"/>
      <c r="B112" s="152"/>
      <c r="C112" s="152"/>
      <c r="D112" s="152"/>
      <c r="E112" s="161"/>
      <c r="F112" s="665"/>
    </row>
    <row r="113" spans="1:6" x14ac:dyDescent="0.25">
      <c r="A113" s="155"/>
      <c r="B113" s="158"/>
      <c r="C113" s="158"/>
      <c r="D113" s="158"/>
      <c r="E113" s="161"/>
      <c r="F113" s="666"/>
    </row>
    <row r="114" spans="1:6" x14ac:dyDescent="0.25">
      <c r="E114" s="161"/>
    </row>
    <row r="115" spans="1:6" x14ac:dyDescent="0.25">
      <c r="A115" s="159"/>
      <c r="B115" s="160"/>
      <c r="C115" s="160"/>
      <c r="D115" s="160"/>
      <c r="E115" s="161"/>
      <c r="F115" s="667"/>
    </row>
    <row r="116" spans="1:6" x14ac:dyDescent="0.25">
      <c r="A116" s="159"/>
      <c r="B116" s="160"/>
      <c r="C116" s="160"/>
      <c r="D116" s="160"/>
      <c r="E116" s="161"/>
      <c r="F116" s="667"/>
    </row>
    <row r="117" spans="1:6" x14ac:dyDescent="0.25">
      <c r="A117" s="159"/>
      <c r="B117" s="160"/>
      <c r="C117" s="160"/>
      <c r="D117" s="160"/>
      <c r="E117" s="161"/>
      <c r="F117" s="667"/>
    </row>
    <row r="118" spans="1:6" x14ac:dyDescent="0.25">
      <c r="A118" s="159"/>
      <c r="B118" s="160"/>
      <c r="C118" s="160"/>
      <c r="D118" s="160"/>
      <c r="E118" s="161"/>
      <c r="F118" s="667"/>
    </row>
    <row r="119" spans="1:6" x14ac:dyDescent="0.25">
      <c r="A119" s="159"/>
      <c r="B119" s="160"/>
      <c r="C119" s="160"/>
      <c r="D119" s="160"/>
      <c r="E119" s="161"/>
      <c r="F119" s="667"/>
    </row>
    <row r="120" spans="1:6" x14ac:dyDescent="0.25">
      <c r="A120" s="159"/>
      <c r="B120" s="160"/>
      <c r="C120" s="160"/>
      <c r="D120" s="160"/>
      <c r="E120" s="161"/>
      <c r="F120" s="667"/>
    </row>
    <row r="121" spans="1:6" x14ac:dyDescent="0.25">
      <c r="A121" s="159"/>
      <c r="B121" s="160"/>
      <c r="C121" s="160"/>
      <c r="D121" s="160"/>
      <c r="E121" s="161"/>
      <c r="F121" s="667"/>
    </row>
    <row r="122" spans="1:6" x14ac:dyDescent="0.25">
      <c r="A122" s="159"/>
      <c r="B122" s="160"/>
      <c r="C122" s="160"/>
      <c r="D122" s="160"/>
      <c r="E122" s="161"/>
      <c r="F122" s="667"/>
    </row>
    <row r="123" spans="1:6" x14ac:dyDescent="0.25">
      <c r="A123" s="159"/>
      <c r="B123" s="160"/>
      <c r="C123" s="160"/>
      <c r="D123" s="160"/>
      <c r="E123" s="161"/>
      <c r="F123" s="667"/>
    </row>
    <row r="124" spans="1:6" x14ac:dyDescent="0.25">
      <c r="A124" s="159"/>
      <c r="B124" s="160"/>
      <c r="C124" s="160"/>
      <c r="D124" s="160"/>
      <c r="E124" s="161"/>
      <c r="F124" s="667"/>
    </row>
    <row r="125" spans="1:6" x14ac:dyDescent="0.25">
      <c r="A125" s="159"/>
      <c r="B125" s="160"/>
      <c r="C125" s="160"/>
      <c r="D125" s="160"/>
      <c r="E125" s="161"/>
      <c r="F125" s="667"/>
    </row>
    <row r="126" spans="1:6" x14ac:dyDescent="0.25">
      <c r="A126" s="159"/>
      <c r="B126" s="160"/>
      <c r="C126" s="160"/>
      <c r="D126" s="160"/>
      <c r="E126" s="161"/>
      <c r="F126" s="667"/>
    </row>
    <row r="127" spans="1:6" x14ac:dyDescent="0.25">
      <c r="A127" s="159"/>
      <c r="B127" s="160"/>
      <c r="C127" s="160"/>
      <c r="D127" s="160"/>
      <c r="E127" s="161"/>
      <c r="F127" s="667"/>
    </row>
    <row r="128" spans="1:6" x14ac:dyDescent="0.25">
      <c r="A128" s="159"/>
      <c r="B128" s="160"/>
      <c r="C128" s="160"/>
      <c r="D128" s="160"/>
      <c r="E128" s="161"/>
      <c r="F128" s="667"/>
    </row>
    <row r="129" spans="1:6" x14ac:dyDescent="0.25">
      <c r="A129" s="159"/>
      <c r="B129" s="160"/>
      <c r="C129" s="160"/>
      <c r="D129" s="160"/>
      <c r="E129" s="161"/>
      <c r="F129" s="667"/>
    </row>
    <row r="130" spans="1:6" x14ac:dyDescent="0.25">
      <c r="A130" s="159"/>
      <c r="B130" s="160"/>
      <c r="C130" s="160"/>
      <c r="D130" s="160"/>
      <c r="E130" s="161"/>
      <c r="F130" s="667"/>
    </row>
    <row r="131" spans="1:6" x14ac:dyDescent="0.25">
      <c r="A131" s="159"/>
      <c r="B131" s="160"/>
      <c r="C131" s="160"/>
      <c r="D131" s="160"/>
      <c r="E131" s="161"/>
      <c r="F131" s="667"/>
    </row>
    <row r="132" spans="1:6" x14ac:dyDescent="0.25">
      <c r="A132" s="159"/>
      <c r="B132" s="160"/>
      <c r="C132" s="160"/>
      <c r="D132" s="160"/>
      <c r="F132" s="667"/>
    </row>
    <row r="133" spans="1:6" x14ac:dyDescent="0.25">
      <c r="A133" s="159"/>
      <c r="B133" s="160"/>
      <c r="C133" s="160"/>
      <c r="D133" s="160"/>
      <c r="F133" s="667"/>
    </row>
    <row r="134" spans="1:6" x14ac:dyDescent="0.25">
      <c r="A134" s="159"/>
      <c r="B134" s="160"/>
      <c r="C134" s="160"/>
      <c r="D134" s="160"/>
      <c r="F134" s="667"/>
    </row>
    <row r="135" spans="1:6" x14ac:dyDescent="0.25">
      <c r="A135" s="159"/>
      <c r="B135" s="160"/>
      <c r="C135" s="160"/>
      <c r="D135" s="160"/>
      <c r="F135" s="667"/>
    </row>
    <row r="136" spans="1:6" x14ac:dyDescent="0.25">
      <c r="A136" s="159"/>
      <c r="B136" s="160"/>
      <c r="C136" s="160"/>
      <c r="D136" s="160"/>
      <c r="F136" s="667"/>
    </row>
    <row r="137" spans="1:6" x14ac:dyDescent="0.25">
      <c r="A137" s="159"/>
      <c r="B137" s="160"/>
      <c r="C137" s="160"/>
      <c r="D137" s="160"/>
      <c r="F137" s="667"/>
    </row>
    <row r="138" spans="1:6" x14ac:dyDescent="0.25">
      <c r="A138" s="159"/>
      <c r="B138" s="160"/>
      <c r="C138" s="160"/>
      <c r="D138" s="160"/>
      <c r="F138" s="667"/>
    </row>
    <row r="139" spans="1:6" x14ac:dyDescent="0.25">
      <c r="A139" s="159"/>
      <c r="B139" s="160"/>
      <c r="C139" s="160"/>
      <c r="D139" s="160"/>
      <c r="F139" s="667"/>
    </row>
    <row r="140" spans="1:6" x14ac:dyDescent="0.25">
      <c r="A140" s="159"/>
      <c r="B140" s="160"/>
      <c r="C140" s="160"/>
      <c r="D140" s="160"/>
      <c r="F140" s="667"/>
    </row>
    <row r="141" spans="1:6" x14ac:dyDescent="0.25">
      <c r="A141" s="159"/>
      <c r="B141" s="160"/>
      <c r="C141" s="160"/>
      <c r="D141" s="160"/>
      <c r="F141" s="667"/>
    </row>
    <row r="142" spans="1:6" x14ac:dyDescent="0.25">
      <c r="A142" s="159"/>
      <c r="B142" s="160"/>
      <c r="C142" s="160"/>
      <c r="D142" s="160"/>
      <c r="F142" s="667"/>
    </row>
    <row r="143" spans="1:6" x14ac:dyDescent="0.25">
      <c r="A143" s="159"/>
      <c r="B143" s="160"/>
      <c r="C143" s="160"/>
      <c r="D143" s="160"/>
      <c r="F143" s="667"/>
    </row>
    <row r="144" spans="1:6" x14ac:dyDescent="0.25">
      <c r="A144" s="159"/>
      <c r="B144" s="160"/>
      <c r="C144" s="160"/>
      <c r="D144" s="160"/>
      <c r="F144" s="667"/>
    </row>
  </sheetData>
  <pageMargins left="0.7" right="0.7" top="0.75" bottom="0.75" header="0.3" footer="0.3"/>
  <pageSetup paperSize="9" scale="69" orientation="portrait" r:id="rId1"/>
  <headerFooter>
    <oddHeader xml:space="preserve">&amp;R&amp;"Arial Narrow,Regular"&amp;8HOTEL ROŽANIĆ, MOTOVUN
</oddHeader>
    <oddFooter>&amp;C&amp;"Arial,Regular"&amp;9Rijeka, kolovoz 2016.</oddFooter>
  </headerFooter>
  <rowBreaks count="2" manualBreakCount="2">
    <brk id="28" max="5" man="1"/>
    <brk id="39"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I220"/>
  <sheetViews>
    <sheetView view="pageBreakPreview" topLeftCell="A93" zoomScaleNormal="100" zoomScaleSheetLayoutView="100" zoomScalePageLayoutView="115" workbookViewId="0">
      <selection activeCell="E105" sqref="E105"/>
    </sheetView>
  </sheetViews>
  <sheetFormatPr defaultRowHeight="15" x14ac:dyDescent="0.25"/>
  <cols>
    <col min="1" max="1" width="6.5703125" style="675" bestFit="1" customWidth="1"/>
    <col min="2" max="2" width="4.42578125" style="676" bestFit="1" customWidth="1"/>
    <col min="3" max="3" width="51" style="129" bestFit="1" customWidth="1"/>
    <col min="5" max="5" width="9.28515625" style="461" bestFit="1" customWidth="1"/>
    <col min="6" max="6" width="11.85546875" bestFit="1" customWidth="1"/>
    <col min="7" max="7" width="17.5703125" customWidth="1"/>
    <col min="8" max="9" width="14.5703125" bestFit="1" customWidth="1"/>
  </cols>
  <sheetData>
    <row r="1" spans="1:7" s="554" customFormat="1" ht="22.5" x14ac:dyDescent="0.2">
      <c r="A1" s="669" t="s">
        <v>25</v>
      </c>
      <c r="B1" s="670"/>
      <c r="C1" s="538" t="s">
        <v>26</v>
      </c>
      <c r="D1" s="538" t="s">
        <v>27</v>
      </c>
      <c r="E1" s="568" t="s">
        <v>28</v>
      </c>
      <c r="F1" s="570" t="s">
        <v>29</v>
      </c>
      <c r="G1" s="538" t="s">
        <v>30</v>
      </c>
    </row>
    <row r="3" spans="1:7" ht="15.75" x14ac:dyDescent="0.25">
      <c r="A3" s="671" t="s">
        <v>22</v>
      </c>
      <c r="B3" s="672"/>
      <c r="C3" s="730" t="s">
        <v>38</v>
      </c>
      <c r="D3" s="6"/>
      <c r="E3" s="491"/>
      <c r="F3" s="6"/>
      <c r="G3" s="6"/>
    </row>
    <row r="4" spans="1:7" ht="409.6" x14ac:dyDescent="0.25">
      <c r="A4" s="422"/>
      <c r="B4" s="95"/>
      <c r="C4" s="65" t="s">
        <v>1209</v>
      </c>
      <c r="D4" s="62"/>
      <c r="F4" s="62"/>
      <c r="G4" s="62"/>
    </row>
    <row r="5" spans="1:7" ht="26.25" x14ac:dyDescent="0.25">
      <c r="A5" s="422"/>
      <c r="B5" s="95"/>
      <c r="C5" s="70" t="s">
        <v>1208</v>
      </c>
      <c r="D5" s="62"/>
      <c r="F5" s="62"/>
      <c r="G5" s="62"/>
    </row>
    <row r="6" spans="1:7" ht="39" x14ac:dyDescent="0.25">
      <c r="A6" s="422"/>
      <c r="B6" s="95"/>
      <c r="C6" s="65" t="s">
        <v>1210</v>
      </c>
      <c r="D6" s="62"/>
      <c r="F6" s="62"/>
      <c r="G6" s="62"/>
    </row>
    <row r="7" spans="1:7" x14ac:dyDescent="0.25">
      <c r="A7" s="422"/>
      <c r="B7" s="95"/>
      <c r="C7" s="65"/>
      <c r="D7" s="62"/>
      <c r="F7" s="62"/>
      <c r="G7" s="62"/>
    </row>
    <row r="8" spans="1:7" ht="38.25" x14ac:dyDescent="0.25">
      <c r="A8" s="16" t="str">
        <f>A3</f>
        <v>3.</v>
      </c>
      <c r="B8" s="394">
        <v>1</v>
      </c>
      <c r="C8" s="106" t="s">
        <v>1120</v>
      </c>
      <c r="D8" s="16"/>
      <c r="E8" s="74"/>
      <c r="F8" s="16"/>
      <c r="G8" s="20"/>
    </row>
    <row r="9" spans="1:7" x14ac:dyDescent="0.25">
      <c r="A9" s="16"/>
      <c r="B9" s="394"/>
      <c r="C9" s="97" t="s">
        <v>1090</v>
      </c>
      <c r="D9" s="16" t="s">
        <v>33</v>
      </c>
      <c r="E9" s="74">
        <v>540</v>
      </c>
      <c r="F9" s="20"/>
      <c r="G9" s="20">
        <f>SUM(E9*F9)</f>
        <v>0</v>
      </c>
    </row>
    <row r="10" spans="1:7" x14ac:dyDescent="0.25">
      <c r="A10" s="16"/>
      <c r="B10" s="394"/>
      <c r="C10" s="11"/>
      <c r="D10" s="16"/>
      <c r="E10" s="74"/>
      <c r="F10" s="20"/>
      <c r="G10" s="19"/>
    </row>
    <row r="11" spans="1:7" ht="66" customHeight="1" x14ac:dyDescent="0.25">
      <c r="A11" s="16" t="str">
        <f>A3</f>
        <v>3.</v>
      </c>
      <c r="B11" s="394">
        <f>B8+1</f>
        <v>2</v>
      </c>
      <c r="C11" s="107" t="s">
        <v>878</v>
      </c>
      <c r="D11" s="16"/>
      <c r="E11" s="74"/>
      <c r="F11" s="20"/>
      <c r="G11" s="19"/>
    </row>
    <row r="12" spans="1:7" x14ac:dyDescent="0.25">
      <c r="A12" s="16"/>
      <c r="B12" s="394"/>
      <c r="C12" s="97" t="s">
        <v>34</v>
      </c>
      <c r="D12" s="16" t="s">
        <v>33</v>
      </c>
      <c r="E12" s="74">
        <v>58</v>
      </c>
      <c r="F12" s="20"/>
      <c r="G12" s="20">
        <f>SUM(E12*F12)</f>
        <v>0</v>
      </c>
    </row>
    <row r="13" spans="1:7" x14ac:dyDescent="0.25">
      <c r="A13" s="16"/>
      <c r="B13" s="394"/>
      <c r="C13" s="97" t="s">
        <v>37</v>
      </c>
      <c r="D13" s="16" t="s">
        <v>32</v>
      </c>
      <c r="E13" s="74">
        <v>120</v>
      </c>
      <c r="F13" s="20"/>
      <c r="G13" s="20">
        <f>SUM(E13*F13)</f>
        <v>0</v>
      </c>
    </row>
    <row r="14" spans="1:7" x14ac:dyDescent="0.25">
      <c r="A14" s="16"/>
      <c r="B14" s="394"/>
      <c r="C14" s="97" t="s">
        <v>35</v>
      </c>
      <c r="D14" s="16" t="s">
        <v>36</v>
      </c>
      <c r="E14" s="74">
        <f>E12*80</f>
        <v>4640</v>
      </c>
      <c r="F14" s="20"/>
      <c r="G14" s="20">
        <f>SUM(E14*F14)</f>
        <v>0</v>
      </c>
    </row>
    <row r="15" spans="1:7" ht="66" customHeight="1" x14ac:dyDescent="0.25">
      <c r="A15" s="16" t="str">
        <f>A3</f>
        <v>3.</v>
      </c>
      <c r="B15" s="394">
        <f>B11+1</f>
        <v>3</v>
      </c>
      <c r="C15" s="107" t="s">
        <v>893</v>
      </c>
      <c r="D15" s="16"/>
      <c r="E15" s="74"/>
      <c r="F15" s="20"/>
      <c r="G15" s="19"/>
    </row>
    <row r="16" spans="1:7" x14ac:dyDescent="0.25">
      <c r="A16" s="16"/>
      <c r="B16" s="394"/>
      <c r="C16" s="97" t="s">
        <v>34</v>
      </c>
      <c r="D16" s="16" t="s">
        <v>33</v>
      </c>
      <c r="E16" s="74">
        <v>158</v>
      </c>
      <c r="F16" s="20"/>
      <c r="G16" s="20">
        <f>SUM(E16*F16)</f>
        <v>0</v>
      </c>
    </row>
    <row r="17" spans="1:7" x14ac:dyDescent="0.25">
      <c r="A17" s="16"/>
      <c r="B17" s="394"/>
      <c r="C17" s="97" t="s">
        <v>37</v>
      </c>
      <c r="D17" s="16" t="s">
        <v>32</v>
      </c>
      <c r="E17" s="74">
        <v>305</v>
      </c>
      <c r="F17" s="20"/>
      <c r="G17" s="20">
        <f>SUM(E17*F17)</f>
        <v>0</v>
      </c>
    </row>
    <row r="18" spans="1:7" x14ac:dyDescent="0.25">
      <c r="A18" s="16"/>
      <c r="B18" s="394"/>
      <c r="C18" s="97" t="s">
        <v>35</v>
      </c>
      <c r="D18" s="16" t="s">
        <v>36</v>
      </c>
      <c r="E18" s="74">
        <f>E16*80</f>
        <v>12640</v>
      </c>
      <c r="F18" s="20"/>
      <c r="G18" s="20">
        <f>SUM(E18*F18)</f>
        <v>0</v>
      </c>
    </row>
    <row r="19" spans="1:7" x14ac:dyDescent="0.25">
      <c r="A19" s="16"/>
      <c r="B19" s="394"/>
      <c r="C19" s="11"/>
      <c r="D19" s="16"/>
      <c r="E19" s="74"/>
      <c r="F19" s="20"/>
      <c r="G19" s="19"/>
    </row>
    <row r="20" spans="1:7" ht="141.75" customHeight="1" x14ac:dyDescent="0.25">
      <c r="A20" s="16" t="str">
        <f>A11</f>
        <v>3.</v>
      </c>
      <c r="B20" s="394">
        <f>B15+1</f>
        <v>4</v>
      </c>
      <c r="C20" s="107" t="s">
        <v>1118</v>
      </c>
      <c r="D20" s="16"/>
      <c r="E20" s="74"/>
      <c r="F20" s="20"/>
      <c r="G20" s="19"/>
    </row>
    <row r="21" spans="1:7" x14ac:dyDescent="0.25">
      <c r="A21" s="16"/>
      <c r="B21" s="394"/>
      <c r="C21" s="97" t="s">
        <v>34</v>
      </c>
      <c r="D21" s="16" t="s">
        <v>33</v>
      </c>
      <c r="E21" s="74">
        <v>175</v>
      </c>
      <c r="F21" s="20"/>
      <c r="G21" s="20">
        <f>SUM(E21*F21)</f>
        <v>0</v>
      </c>
    </row>
    <row r="22" spans="1:7" x14ac:dyDescent="0.25">
      <c r="A22" s="16"/>
      <c r="B22" s="394"/>
      <c r="C22" s="97" t="s">
        <v>37</v>
      </c>
      <c r="D22" s="16" t="s">
        <v>32</v>
      </c>
      <c r="E22" s="74">
        <v>800</v>
      </c>
      <c r="F22" s="20"/>
      <c r="G22" s="20">
        <f>SUM(E22*F22)</f>
        <v>0</v>
      </c>
    </row>
    <row r="23" spans="1:7" x14ac:dyDescent="0.25">
      <c r="A23" s="16"/>
      <c r="B23" s="394"/>
      <c r="C23" s="97" t="s">
        <v>35</v>
      </c>
      <c r="D23" s="16" t="s">
        <v>36</v>
      </c>
      <c r="E23" s="74">
        <f>E21*80</f>
        <v>14000</v>
      </c>
      <c r="F23" s="20"/>
      <c r="G23" s="20">
        <f>SUM(E23*F23)</f>
        <v>0</v>
      </c>
    </row>
    <row r="24" spans="1:7" x14ac:dyDescent="0.25">
      <c r="A24" s="16"/>
      <c r="B24" s="394"/>
      <c r="C24" s="97"/>
      <c r="D24" s="16"/>
      <c r="E24" s="74"/>
      <c r="F24" s="20"/>
      <c r="G24" s="20"/>
    </row>
    <row r="25" spans="1:7" ht="66" customHeight="1" x14ac:dyDescent="0.25">
      <c r="A25" s="16" t="str">
        <f>A3</f>
        <v>3.</v>
      </c>
      <c r="B25" s="394">
        <f>B20+1</f>
        <v>5</v>
      </c>
      <c r="C25" s="107" t="s">
        <v>894</v>
      </c>
      <c r="D25" s="16"/>
      <c r="E25" s="74"/>
      <c r="F25" s="20"/>
      <c r="G25" s="19"/>
    </row>
    <row r="26" spans="1:7" x14ac:dyDescent="0.25">
      <c r="A26" s="16"/>
      <c r="B26" s="394"/>
      <c r="C26" s="97" t="s">
        <v>34</v>
      </c>
      <c r="D26" s="16" t="s">
        <v>33</v>
      </c>
      <c r="E26" s="74">
        <v>10</v>
      </c>
      <c r="F26" s="20"/>
      <c r="G26" s="20">
        <f>SUM(E26*F26)</f>
        <v>0</v>
      </c>
    </row>
    <row r="27" spans="1:7" x14ac:dyDescent="0.25">
      <c r="A27" s="16"/>
      <c r="B27" s="394"/>
      <c r="C27" s="97" t="s">
        <v>37</v>
      </c>
      <c r="D27" s="16" t="s">
        <v>32</v>
      </c>
      <c r="E27" s="74">
        <v>82</v>
      </c>
      <c r="F27" s="20"/>
      <c r="G27" s="20">
        <f>SUM(E27*F27)</f>
        <v>0</v>
      </c>
    </row>
    <row r="28" spans="1:7" x14ac:dyDescent="0.25">
      <c r="A28" s="16"/>
      <c r="B28" s="394"/>
      <c r="C28" s="97" t="s">
        <v>35</v>
      </c>
      <c r="D28" s="16" t="s">
        <v>36</v>
      </c>
      <c r="E28" s="74">
        <f>E26*110</f>
        <v>1100</v>
      </c>
      <c r="F28" s="20"/>
      <c r="G28" s="20">
        <f>SUM(E28*F28)</f>
        <v>0</v>
      </c>
    </row>
    <row r="29" spans="1:7" ht="78.75" customHeight="1" x14ac:dyDescent="0.25">
      <c r="A29" s="16" t="str">
        <f>A3</f>
        <v>3.</v>
      </c>
      <c r="B29" s="394">
        <f>B25+1</f>
        <v>6</v>
      </c>
      <c r="C29" s="107" t="s">
        <v>1123</v>
      </c>
      <c r="D29" s="16"/>
      <c r="E29" s="74"/>
      <c r="F29" s="20"/>
      <c r="G29" s="19"/>
    </row>
    <row r="30" spans="1:7" ht="13.5" customHeight="1" x14ac:dyDescent="0.25">
      <c r="A30" s="16"/>
      <c r="B30" s="394"/>
      <c r="C30" s="97" t="s">
        <v>34</v>
      </c>
      <c r="D30" s="16" t="s">
        <v>33</v>
      </c>
      <c r="E30" s="74">
        <v>62</v>
      </c>
      <c r="F30" s="20"/>
      <c r="G30" s="20">
        <f>SUM(E30*F30)</f>
        <v>0</v>
      </c>
    </row>
    <row r="31" spans="1:7" ht="15.75" customHeight="1" x14ac:dyDescent="0.25">
      <c r="A31" s="16"/>
      <c r="B31" s="394"/>
      <c r="C31" s="97" t="s">
        <v>37</v>
      </c>
      <c r="D31" s="16" t="s">
        <v>32</v>
      </c>
      <c r="E31" s="74">
        <v>37</v>
      </c>
      <c r="F31" s="20"/>
      <c r="G31" s="20">
        <f>SUM(E31*F31)</f>
        <v>0</v>
      </c>
    </row>
    <row r="32" spans="1:7" x14ac:dyDescent="0.25">
      <c r="A32" s="16"/>
      <c r="B32" s="394"/>
      <c r="C32" s="97" t="s">
        <v>35</v>
      </c>
      <c r="D32" s="16" t="s">
        <v>36</v>
      </c>
      <c r="E32" s="74">
        <f>E30*80</f>
        <v>4960</v>
      </c>
      <c r="F32" s="20"/>
      <c r="G32" s="20">
        <f>SUM(E32*F32)</f>
        <v>0</v>
      </c>
    </row>
    <row r="33" spans="1:7" s="405" customFormat="1" ht="15" customHeight="1" x14ac:dyDescent="0.25">
      <c r="A33" s="402"/>
      <c r="B33" s="485"/>
      <c r="C33" s="486"/>
      <c r="D33" s="402"/>
      <c r="E33" s="488"/>
      <c r="F33" s="410"/>
      <c r="G33" s="410"/>
    </row>
    <row r="34" spans="1:7" ht="127.5" x14ac:dyDescent="0.25">
      <c r="A34" s="16" t="str">
        <f>A29</f>
        <v>3.</v>
      </c>
      <c r="B34" s="394">
        <f>B29+1</f>
        <v>7</v>
      </c>
      <c r="C34" s="107" t="s">
        <v>1207</v>
      </c>
      <c r="D34" s="16"/>
      <c r="E34" s="74"/>
      <c r="F34" s="20"/>
      <c r="G34" s="19"/>
    </row>
    <row r="35" spans="1:7" ht="13.5" customHeight="1" x14ac:dyDescent="0.25">
      <c r="A35" s="16"/>
      <c r="B35" s="394"/>
      <c r="C35" s="484" t="s">
        <v>879</v>
      </c>
      <c r="D35" s="16"/>
      <c r="E35" s="74"/>
      <c r="F35" s="20"/>
      <c r="G35" s="19"/>
    </row>
    <row r="36" spans="1:7" x14ac:dyDescent="0.25">
      <c r="A36" s="16"/>
      <c r="B36" s="394"/>
      <c r="C36" s="97" t="s">
        <v>34</v>
      </c>
      <c r="D36" s="16" t="s">
        <v>33</v>
      </c>
      <c r="E36" s="74">
        <v>210</v>
      </c>
      <c r="F36" s="20"/>
      <c r="G36" s="20">
        <f>SUM(E36*F36)</f>
        <v>0</v>
      </c>
    </row>
    <row r="37" spans="1:7" x14ac:dyDescent="0.25">
      <c r="A37" s="16"/>
      <c r="B37" s="394"/>
      <c r="C37" s="97" t="s">
        <v>37</v>
      </c>
      <c r="D37" s="16" t="s">
        <v>32</v>
      </c>
      <c r="E37" s="74">
        <v>110</v>
      </c>
      <c r="F37" s="20"/>
      <c r="G37" s="20">
        <f>SUM(E37*F37)</f>
        <v>0</v>
      </c>
    </row>
    <row r="38" spans="1:7" x14ac:dyDescent="0.25">
      <c r="A38" s="16"/>
      <c r="B38" s="394"/>
      <c r="C38" s="97" t="s">
        <v>35</v>
      </c>
      <c r="D38" s="16" t="s">
        <v>36</v>
      </c>
      <c r="E38" s="74">
        <f>E36*80</f>
        <v>16800</v>
      </c>
      <c r="F38" s="20"/>
      <c r="G38" s="20">
        <f>SUM(E38*F38)</f>
        <v>0</v>
      </c>
    </row>
    <row r="39" spans="1:7" x14ac:dyDescent="0.25">
      <c r="A39" s="16"/>
      <c r="B39" s="394"/>
      <c r="C39" s="97" t="s">
        <v>1206</v>
      </c>
      <c r="D39" s="16" t="s">
        <v>32</v>
      </c>
      <c r="E39" s="74">
        <v>908</v>
      </c>
      <c r="F39" s="20"/>
      <c r="G39" s="20">
        <f>SUM(E39*F39)</f>
        <v>0</v>
      </c>
    </row>
    <row r="40" spans="1:7" x14ac:dyDescent="0.25">
      <c r="A40" s="16"/>
      <c r="B40" s="394"/>
      <c r="C40" s="97"/>
      <c r="D40" s="16"/>
      <c r="E40" s="74"/>
      <c r="F40" s="20"/>
      <c r="G40" s="20"/>
    </row>
    <row r="41" spans="1:7" x14ac:dyDescent="0.25">
      <c r="A41" s="16"/>
      <c r="B41" s="394"/>
      <c r="C41" s="484" t="s">
        <v>880</v>
      </c>
      <c r="D41" s="16"/>
      <c r="E41" s="74"/>
      <c r="F41" s="20"/>
      <c r="G41" s="19"/>
    </row>
    <row r="42" spans="1:7" ht="13.5" customHeight="1" x14ac:dyDescent="0.25">
      <c r="A42" s="16"/>
      <c r="B42" s="394"/>
      <c r="C42" s="97" t="s">
        <v>34</v>
      </c>
      <c r="D42" s="16" t="s">
        <v>33</v>
      </c>
      <c r="E42" s="74">
        <v>20</v>
      </c>
      <c r="F42" s="20"/>
      <c r="G42" s="20">
        <f>SUM(E42*F42)</f>
        <v>0</v>
      </c>
    </row>
    <row r="43" spans="1:7" ht="15.75" customHeight="1" x14ac:dyDescent="0.25">
      <c r="A43" s="16"/>
      <c r="B43" s="394"/>
      <c r="C43" s="97" t="s">
        <v>37</v>
      </c>
      <c r="D43" s="16" t="s">
        <v>32</v>
      </c>
      <c r="E43" s="74">
        <v>15</v>
      </c>
      <c r="F43" s="20"/>
      <c r="G43" s="20">
        <f>SUM(E43*F43)</f>
        <v>0</v>
      </c>
    </row>
    <row r="44" spans="1:7" x14ac:dyDescent="0.25">
      <c r="A44" s="16"/>
      <c r="B44" s="394"/>
      <c r="C44" s="97" t="s">
        <v>35</v>
      </c>
      <c r="D44" s="16" t="s">
        <v>36</v>
      </c>
      <c r="E44" s="74">
        <f>E42*80</f>
        <v>1600</v>
      </c>
      <c r="F44" s="20"/>
      <c r="G44" s="20">
        <f>SUM(E44*F44)</f>
        <v>0</v>
      </c>
    </row>
    <row r="45" spans="1:7" ht="15" customHeight="1" x14ac:dyDescent="0.25">
      <c r="A45" s="16"/>
      <c r="B45" s="394"/>
      <c r="C45" s="97"/>
      <c r="D45" s="16"/>
      <c r="E45" s="74"/>
      <c r="F45" s="20"/>
      <c r="G45" s="20"/>
    </row>
    <row r="46" spans="1:7" ht="51" x14ac:dyDescent="0.25">
      <c r="A46" s="16" t="str">
        <f>A3</f>
        <v>3.</v>
      </c>
      <c r="B46" s="394">
        <f>B29+1</f>
        <v>7</v>
      </c>
      <c r="C46" s="107" t="s">
        <v>895</v>
      </c>
      <c r="D46" s="16"/>
      <c r="E46" s="74"/>
      <c r="F46" s="20"/>
      <c r="G46" s="19"/>
    </row>
    <row r="47" spans="1:7" x14ac:dyDescent="0.25">
      <c r="A47" s="16"/>
      <c r="B47" s="394"/>
      <c r="C47" s="97" t="s">
        <v>34</v>
      </c>
      <c r="D47" s="16" t="s">
        <v>33</v>
      </c>
      <c r="E47" s="74">
        <v>151</v>
      </c>
      <c r="F47" s="20"/>
      <c r="G47" s="20">
        <f>SUM(E47*F47)</f>
        <v>0</v>
      </c>
    </row>
    <row r="48" spans="1:7" x14ac:dyDescent="0.25">
      <c r="A48" s="16"/>
      <c r="B48" s="394"/>
      <c r="C48" s="97" t="s">
        <v>37</v>
      </c>
      <c r="D48" s="16" t="s">
        <v>32</v>
      </c>
      <c r="E48" s="74">
        <v>10</v>
      </c>
      <c r="F48" s="20"/>
      <c r="G48" s="20">
        <f>SUM(E48*F48)</f>
        <v>0</v>
      </c>
    </row>
    <row r="49" spans="1:7" x14ac:dyDescent="0.25">
      <c r="A49" s="16"/>
      <c r="B49" s="394"/>
      <c r="C49" s="97" t="s">
        <v>35</v>
      </c>
      <c r="D49" s="16" t="s">
        <v>36</v>
      </c>
      <c r="E49" s="74">
        <f>E47*80</f>
        <v>12080</v>
      </c>
      <c r="F49" s="20"/>
      <c r="G49" s="20">
        <f>SUM(E49*F49)</f>
        <v>0</v>
      </c>
    </row>
    <row r="50" spans="1:7" x14ac:dyDescent="0.25">
      <c r="A50" s="16"/>
      <c r="B50" s="394"/>
      <c r="C50" s="97"/>
      <c r="D50" s="16"/>
      <c r="E50" s="74"/>
      <c r="F50" s="20"/>
      <c r="G50" s="20"/>
    </row>
    <row r="51" spans="1:7" ht="89.25" x14ac:dyDescent="0.25">
      <c r="A51" s="16" t="str">
        <f>A3</f>
        <v>3.</v>
      </c>
      <c r="B51" s="394">
        <f>B46+1</f>
        <v>8</v>
      </c>
      <c r="C51" s="105" t="s">
        <v>1157</v>
      </c>
      <c r="D51" s="16"/>
      <c r="E51" s="74"/>
      <c r="F51" s="20"/>
      <c r="G51" s="19"/>
    </row>
    <row r="52" spans="1:7" x14ac:dyDescent="0.25">
      <c r="A52" s="16"/>
      <c r="B52" s="394"/>
      <c r="C52" s="189" t="s">
        <v>34</v>
      </c>
      <c r="D52" s="16" t="s">
        <v>33</v>
      </c>
      <c r="E52" s="74">
        <v>34</v>
      </c>
      <c r="F52" s="20"/>
      <c r="G52" s="20">
        <f>SUM(E52*F52)</f>
        <v>0</v>
      </c>
    </row>
    <row r="53" spans="1:7" x14ac:dyDescent="0.25">
      <c r="A53" s="16"/>
      <c r="B53" s="394"/>
      <c r="C53" s="189" t="s">
        <v>37</v>
      </c>
      <c r="D53" s="16" t="s">
        <v>32</v>
      </c>
      <c r="E53" s="74">
        <v>300</v>
      </c>
      <c r="F53" s="20"/>
      <c r="G53" s="20">
        <f>SUM(E53*F53)</f>
        <v>0</v>
      </c>
    </row>
    <row r="54" spans="1:7" x14ac:dyDescent="0.25">
      <c r="A54" s="16"/>
      <c r="B54" s="394"/>
      <c r="C54" s="189" t="s">
        <v>35</v>
      </c>
      <c r="D54" s="16" t="s">
        <v>36</v>
      </c>
      <c r="E54" s="74">
        <f>E52*110</f>
        <v>3740</v>
      </c>
      <c r="F54" s="20"/>
      <c r="G54" s="20">
        <f>SUM(E54*F54)</f>
        <v>0</v>
      </c>
    </row>
    <row r="55" spans="1:7" x14ac:dyDescent="0.25">
      <c r="A55" s="16"/>
      <c r="B55" s="394"/>
      <c r="C55" s="11"/>
      <c r="D55" s="16"/>
      <c r="E55" s="74"/>
      <c r="F55" s="20"/>
      <c r="G55" s="19"/>
    </row>
    <row r="56" spans="1:7" ht="114.75" x14ac:dyDescent="0.25">
      <c r="A56" s="16" t="str">
        <f>A3</f>
        <v>3.</v>
      </c>
      <c r="B56" s="394">
        <f>B51+1</f>
        <v>9</v>
      </c>
      <c r="C56" s="105" t="s">
        <v>1211</v>
      </c>
      <c r="D56" s="16"/>
      <c r="E56" s="74"/>
      <c r="F56" s="20"/>
      <c r="G56" s="19"/>
    </row>
    <row r="57" spans="1:7" ht="29.25" customHeight="1" x14ac:dyDescent="0.25">
      <c r="A57" s="16"/>
      <c r="B57" s="394"/>
      <c r="C57" s="105" t="s">
        <v>618</v>
      </c>
      <c r="D57" s="16"/>
      <c r="E57" s="74"/>
      <c r="F57" s="20"/>
      <c r="G57" s="19"/>
    </row>
    <row r="58" spans="1:7" x14ac:dyDescent="0.25">
      <c r="A58" s="16">
        <v>3</v>
      </c>
      <c r="B58" s="487" t="s">
        <v>121</v>
      </c>
      <c r="C58" s="190" t="s">
        <v>500</v>
      </c>
      <c r="D58" s="16"/>
      <c r="E58" s="74"/>
      <c r="F58" s="20"/>
      <c r="G58" s="19"/>
    </row>
    <row r="59" spans="1:7" x14ac:dyDescent="0.25">
      <c r="A59" s="16"/>
      <c r="B59" s="394"/>
      <c r="C59" s="189" t="s">
        <v>681</v>
      </c>
      <c r="D59" s="16" t="s">
        <v>33</v>
      </c>
      <c r="E59" s="74">
        <v>75</v>
      </c>
      <c r="F59" s="20"/>
      <c r="G59" s="20">
        <f t="shared" ref="G59:G70" si="0">SUM(E59*F59)</f>
        <v>0</v>
      </c>
    </row>
    <row r="60" spans="1:7" ht="13.5" customHeight="1" x14ac:dyDescent="0.25">
      <c r="A60" s="16"/>
      <c r="B60" s="394"/>
      <c r="C60" s="189" t="s">
        <v>37</v>
      </c>
      <c r="D60" s="16" t="s">
        <v>32</v>
      </c>
      <c r="E60" s="74">
        <v>580</v>
      </c>
      <c r="F60" s="20"/>
      <c r="G60" s="20">
        <f t="shared" si="0"/>
        <v>0</v>
      </c>
    </row>
    <row r="61" spans="1:7" x14ac:dyDescent="0.25">
      <c r="A61" s="16"/>
      <c r="B61" s="394"/>
      <c r="C61" s="189" t="s">
        <v>35</v>
      </c>
      <c r="D61" s="16" t="s">
        <v>36</v>
      </c>
      <c r="E61" s="74">
        <f>E59*110</f>
        <v>8250</v>
      </c>
      <c r="F61" s="20"/>
      <c r="G61" s="20">
        <f t="shared" si="0"/>
        <v>0</v>
      </c>
    </row>
    <row r="62" spans="1:7" x14ac:dyDescent="0.25">
      <c r="A62" s="16">
        <v>3</v>
      </c>
      <c r="B62" s="487" t="s">
        <v>122</v>
      </c>
      <c r="C62" s="190" t="s">
        <v>1163</v>
      </c>
      <c r="D62" s="16"/>
      <c r="E62" s="74"/>
      <c r="F62" s="20"/>
      <c r="G62" s="20"/>
    </row>
    <row r="63" spans="1:7" x14ac:dyDescent="0.25">
      <c r="A63" s="16"/>
      <c r="B63" s="394"/>
      <c r="C63" s="189" t="s">
        <v>1160</v>
      </c>
      <c r="D63" s="16" t="s">
        <v>33</v>
      </c>
      <c r="E63" s="74">
        <v>168</v>
      </c>
      <c r="F63" s="20"/>
      <c r="G63" s="20">
        <f t="shared" si="0"/>
        <v>0</v>
      </c>
    </row>
    <row r="64" spans="1:7" x14ac:dyDescent="0.25">
      <c r="A64" s="22"/>
      <c r="B64" s="32"/>
      <c r="C64" s="623" t="s">
        <v>1161</v>
      </c>
      <c r="D64" s="22" t="s">
        <v>33</v>
      </c>
      <c r="E64" s="464">
        <v>85</v>
      </c>
      <c r="F64" s="20"/>
      <c r="G64" s="20">
        <f t="shared" si="0"/>
        <v>0</v>
      </c>
    </row>
    <row r="65" spans="1:9" x14ac:dyDescent="0.25">
      <c r="A65" s="22"/>
      <c r="B65" s="32"/>
      <c r="C65" s="623" t="s">
        <v>1162</v>
      </c>
      <c r="D65" s="22" t="s">
        <v>33</v>
      </c>
      <c r="E65" s="464">
        <v>16</v>
      </c>
      <c r="F65" s="20"/>
      <c r="G65" s="20">
        <f t="shared" ref="G65" si="1">SUM(E65*F65)</f>
        <v>0</v>
      </c>
    </row>
    <row r="66" spans="1:9" x14ac:dyDescent="0.25">
      <c r="A66" s="16"/>
      <c r="B66" s="394"/>
      <c r="C66" s="189" t="s">
        <v>37</v>
      </c>
      <c r="D66" s="16" t="s">
        <v>32</v>
      </c>
      <c r="E66" s="74">
        <v>2350</v>
      </c>
      <c r="F66" s="20"/>
      <c r="G66" s="20">
        <f t="shared" si="0"/>
        <v>0</v>
      </c>
    </row>
    <row r="67" spans="1:9" ht="15.75" customHeight="1" x14ac:dyDescent="0.25">
      <c r="A67" s="16"/>
      <c r="B67" s="394"/>
      <c r="C67" s="189" t="s">
        <v>35</v>
      </c>
      <c r="D67" s="16" t="s">
        <v>36</v>
      </c>
      <c r="E67" s="74">
        <f>(E63+E64+E65)*110</f>
        <v>29590</v>
      </c>
      <c r="F67" s="20"/>
      <c r="G67" s="20">
        <f t="shared" si="0"/>
        <v>0</v>
      </c>
    </row>
    <row r="68" spans="1:9" x14ac:dyDescent="0.25">
      <c r="A68" s="16">
        <v>3</v>
      </c>
      <c r="B68" s="487" t="s">
        <v>467</v>
      </c>
      <c r="C68" s="190" t="s">
        <v>449</v>
      </c>
      <c r="D68" s="16"/>
      <c r="E68" s="74"/>
      <c r="F68" s="20"/>
      <c r="G68" s="20"/>
    </row>
    <row r="69" spans="1:9" x14ac:dyDescent="0.25">
      <c r="A69" s="16"/>
      <c r="B69" s="394"/>
      <c r="C69" s="189" t="s">
        <v>1172</v>
      </c>
      <c r="D69" s="16" t="s">
        <v>33</v>
      </c>
      <c r="E69" s="74">
        <v>147</v>
      </c>
      <c r="F69" s="20"/>
      <c r="G69" s="20">
        <f t="shared" si="0"/>
        <v>0</v>
      </c>
      <c r="H69" s="74"/>
    </row>
    <row r="70" spans="1:9" x14ac:dyDescent="0.25">
      <c r="A70" s="16"/>
      <c r="B70" s="394"/>
      <c r="C70" s="189" t="s">
        <v>1164</v>
      </c>
      <c r="D70" s="16" t="s">
        <v>33</v>
      </c>
      <c r="E70" s="74">
        <v>63</v>
      </c>
      <c r="F70" s="20"/>
      <c r="G70" s="20">
        <f t="shared" si="0"/>
        <v>0</v>
      </c>
      <c r="H70" s="74"/>
    </row>
    <row r="71" spans="1:9" x14ac:dyDescent="0.25">
      <c r="A71" s="16"/>
      <c r="B71" s="394"/>
      <c r="C71" s="189" t="s">
        <v>1158</v>
      </c>
      <c r="D71" s="16" t="s">
        <v>32</v>
      </c>
      <c r="E71" s="74">
        <v>1800</v>
      </c>
      <c r="F71" s="20"/>
      <c r="G71" s="20">
        <f>SUM(E71*F71)</f>
        <v>0</v>
      </c>
      <c r="H71" s="74"/>
    </row>
    <row r="72" spans="1:9" x14ac:dyDescent="0.25">
      <c r="A72" s="16"/>
      <c r="B72" s="394"/>
      <c r="C72" s="189" t="s">
        <v>35</v>
      </c>
      <c r="D72" s="16" t="s">
        <v>36</v>
      </c>
      <c r="E72" s="74">
        <f>80*(E69+E70)</f>
        <v>16800</v>
      </c>
      <c r="F72" s="20"/>
      <c r="G72" s="20">
        <f>SUM(E72*F72)</f>
        <v>0</v>
      </c>
      <c r="H72" s="74"/>
    </row>
    <row r="73" spans="1:9" ht="27.75" customHeight="1" x14ac:dyDescent="0.25">
      <c r="A73" s="16">
        <v>3</v>
      </c>
      <c r="B73" s="487" t="s">
        <v>468</v>
      </c>
      <c r="C73" s="190" t="s">
        <v>1167</v>
      </c>
      <c r="D73" s="16"/>
      <c r="E73" s="74"/>
      <c r="F73" s="20"/>
      <c r="G73" s="19"/>
    </row>
    <row r="74" spans="1:9" x14ac:dyDescent="0.25">
      <c r="A74" s="16"/>
      <c r="B74" s="394"/>
      <c r="C74" s="189" t="s">
        <v>1165</v>
      </c>
      <c r="D74" s="16" t="s">
        <v>33</v>
      </c>
      <c r="E74" s="74">
        <v>38.5</v>
      </c>
      <c r="F74" s="20"/>
      <c r="G74" s="20">
        <f>SUM(E74*F74)</f>
        <v>0</v>
      </c>
      <c r="H74" s="74"/>
      <c r="I74" s="467"/>
    </row>
    <row r="75" spans="1:9" x14ac:dyDescent="0.25">
      <c r="A75" s="16"/>
      <c r="B75" s="394"/>
      <c r="C75" s="189" t="s">
        <v>1159</v>
      </c>
      <c r="D75" s="16" t="s">
        <v>32</v>
      </c>
      <c r="E75" s="74">
        <v>320</v>
      </c>
      <c r="F75" s="20"/>
      <c r="G75" s="20">
        <f>SUM(E75*F75)</f>
        <v>0</v>
      </c>
      <c r="H75" s="74"/>
    </row>
    <row r="76" spans="1:9" ht="15" customHeight="1" x14ac:dyDescent="0.25">
      <c r="A76" s="16"/>
      <c r="B76" s="394"/>
      <c r="C76" s="189" t="s">
        <v>503</v>
      </c>
      <c r="D76" s="16" t="s">
        <v>32</v>
      </c>
      <c r="E76" s="74">
        <v>292</v>
      </c>
      <c r="F76" s="20"/>
      <c r="G76" s="20">
        <f>SUM(E76*F76)</f>
        <v>0</v>
      </c>
      <c r="H76" s="74"/>
    </row>
    <row r="77" spans="1:9" x14ac:dyDescent="0.25">
      <c r="A77" s="16"/>
      <c r="B77" s="394"/>
      <c r="C77" s="189" t="s">
        <v>35</v>
      </c>
      <c r="D77" s="16" t="s">
        <v>36</v>
      </c>
      <c r="E77" s="74">
        <f>E74*80</f>
        <v>3080</v>
      </c>
      <c r="F77" s="20"/>
      <c r="G77" s="20">
        <f>SUM(E77*F77)</f>
        <v>0</v>
      </c>
      <c r="H77" s="74"/>
    </row>
    <row r="78" spans="1:9" x14ac:dyDescent="0.25">
      <c r="A78" s="16">
        <v>3</v>
      </c>
      <c r="B78" s="487" t="s">
        <v>565</v>
      </c>
      <c r="C78" s="190" t="s">
        <v>502</v>
      </c>
      <c r="D78" s="16"/>
      <c r="E78" s="74"/>
      <c r="F78" s="20"/>
      <c r="G78" s="19"/>
    </row>
    <row r="79" spans="1:9" x14ac:dyDescent="0.25">
      <c r="A79" s="16"/>
      <c r="B79" s="394"/>
      <c r="C79" s="189" t="s">
        <v>1173</v>
      </c>
      <c r="D79" s="16" t="s">
        <v>33</v>
      </c>
      <c r="E79" s="74">
        <v>93.05</v>
      </c>
      <c r="F79" s="20"/>
      <c r="G79" s="20">
        <f>SUM(E79*F79)</f>
        <v>0</v>
      </c>
    </row>
    <row r="80" spans="1:9" ht="14.25" customHeight="1" x14ac:dyDescent="0.25">
      <c r="A80" s="16"/>
      <c r="B80" s="394"/>
      <c r="C80" s="189" t="s">
        <v>1170</v>
      </c>
      <c r="D80" s="16" t="s">
        <v>33</v>
      </c>
      <c r="E80" s="74">
        <v>92.41</v>
      </c>
      <c r="F80" s="20"/>
      <c r="G80" s="20">
        <f>SUM(E80*F80)</f>
        <v>0</v>
      </c>
    </row>
    <row r="81" spans="1:7" ht="15.75" customHeight="1" x14ac:dyDescent="0.25">
      <c r="A81" s="16"/>
      <c r="B81" s="394"/>
      <c r="C81" s="189" t="s">
        <v>1166</v>
      </c>
      <c r="D81" s="16" t="s">
        <v>32</v>
      </c>
      <c r="E81" s="74">
        <v>1890</v>
      </c>
      <c r="F81" s="20"/>
      <c r="G81" s="20">
        <f>SUM(E81*F81)</f>
        <v>0</v>
      </c>
    </row>
    <row r="82" spans="1:7" x14ac:dyDescent="0.25">
      <c r="A82" s="16"/>
      <c r="B82" s="394"/>
      <c r="C82" s="189" t="s">
        <v>35</v>
      </c>
      <c r="D82" s="16" t="s">
        <v>36</v>
      </c>
      <c r="E82" s="74">
        <f>(E79+E80)*80</f>
        <v>14836.8</v>
      </c>
      <c r="F82" s="20"/>
      <c r="G82" s="20">
        <f>SUM(E82*F82)</f>
        <v>0</v>
      </c>
    </row>
    <row r="83" spans="1:7" ht="25.5" x14ac:dyDescent="0.25">
      <c r="A83" s="16">
        <v>3</v>
      </c>
      <c r="B83" s="487" t="s">
        <v>566</v>
      </c>
      <c r="C83" s="190" t="s">
        <v>1168</v>
      </c>
      <c r="D83" s="16"/>
      <c r="E83" s="74"/>
      <c r="F83" s="20"/>
      <c r="G83" s="19"/>
    </row>
    <row r="84" spans="1:7" ht="15.75" customHeight="1" x14ac:dyDescent="0.25">
      <c r="A84" s="16"/>
      <c r="B84" s="394"/>
      <c r="C84" s="189" t="s">
        <v>1171</v>
      </c>
      <c r="D84" s="16" t="s">
        <v>33</v>
      </c>
      <c r="E84" s="74">
        <v>28.5</v>
      </c>
      <c r="F84" s="20"/>
      <c r="G84" s="20">
        <f>SUM(E84*F84)</f>
        <v>0</v>
      </c>
    </row>
    <row r="85" spans="1:7" x14ac:dyDescent="0.25">
      <c r="A85" s="16"/>
      <c r="B85" s="394"/>
      <c r="C85" s="189" t="s">
        <v>1159</v>
      </c>
      <c r="D85" s="16" t="s">
        <v>32</v>
      </c>
      <c r="E85" s="74">
        <v>240</v>
      </c>
      <c r="F85" s="20"/>
      <c r="G85" s="20">
        <f>SUM(E85*F85)</f>
        <v>0</v>
      </c>
    </row>
    <row r="86" spans="1:7" x14ac:dyDescent="0.25">
      <c r="A86" s="16"/>
      <c r="B86" s="394"/>
      <c r="C86" s="189" t="s">
        <v>503</v>
      </c>
      <c r="D86" s="16" t="s">
        <v>32</v>
      </c>
      <c r="E86" s="74">
        <v>236</v>
      </c>
      <c r="F86" s="20"/>
      <c r="G86" s="20">
        <f>SUM(E86*F86)</f>
        <v>0</v>
      </c>
    </row>
    <row r="87" spans="1:7" x14ac:dyDescent="0.25">
      <c r="A87" s="16"/>
      <c r="B87" s="394"/>
      <c r="C87" s="189" t="s">
        <v>35</v>
      </c>
      <c r="D87" s="16" t="s">
        <v>36</v>
      </c>
      <c r="E87" s="74">
        <f>E84*80</f>
        <v>2280</v>
      </c>
      <c r="F87" s="20"/>
      <c r="G87" s="20">
        <f>SUM(E87*F87)</f>
        <v>0</v>
      </c>
    </row>
    <row r="88" spans="1:7" x14ac:dyDescent="0.25">
      <c r="A88" s="16">
        <v>3</v>
      </c>
      <c r="B88" s="487" t="s">
        <v>1063</v>
      </c>
      <c r="C88" s="190" t="s">
        <v>501</v>
      </c>
      <c r="D88" s="16"/>
      <c r="E88" s="74"/>
      <c r="F88" s="20"/>
      <c r="G88" s="19"/>
    </row>
    <row r="89" spans="1:7" x14ac:dyDescent="0.25">
      <c r="A89" s="16"/>
      <c r="B89" s="394"/>
      <c r="C89" s="189" t="s">
        <v>1174</v>
      </c>
      <c r="D89" s="16" t="s">
        <v>33</v>
      </c>
      <c r="E89" s="74">
        <v>124</v>
      </c>
      <c r="F89" s="20"/>
      <c r="G89" s="20">
        <f>SUM(E89*F89)</f>
        <v>0</v>
      </c>
    </row>
    <row r="90" spans="1:7" x14ac:dyDescent="0.25">
      <c r="A90" s="16"/>
      <c r="B90" s="394"/>
      <c r="C90" s="189" t="s">
        <v>1170</v>
      </c>
      <c r="D90" s="16" t="s">
        <v>33</v>
      </c>
      <c r="E90" s="74">
        <v>120</v>
      </c>
      <c r="F90" s="20"/>
      <c r="G90" s="20">
        <f>SUM(E90*F90)</f>
        <v>0</v>
      </c>
    </row>
    <row r="91" spans="1:7" x14ac:dyDescent="0.25">
      <c r="A91" s="16"/>
      <c r="B91" s="394"/>
      <c r="C91" s="189" t="s">
        <v>37</v>
      </c>
      <c r="D91" s="16" t="s">
        <v>32</v>
      </c>
      <c r="E91" s="74">
        <v>2480</v>
      </c>
      <c r="F91" s="20"/>
      <c r="G91" s="20">
        <f>SUM(E91*F91)</f>
        <v>0</v>
      </c>
    </row>
    <row r="92" spans="1:7" x14ac:dyDescent="0.25">
      <c r="A92" s="16"/>
      <c r="B92" s="394"/>
      <c r="C92" s="189" t="s">
        <v>35</v>
      </c>
      <c r="D92" s="16" t="s">
        <v>36</v>
      </c>
      <c r="E92" s="74">
        <f>(E89+E90)*80</f>
        <v>19520</v>
      </c>
      <c r="F92" s="20"/>
      <c r="G92" s="20">
        <f>SUM(E92*F92)</f>
        <v>0</v>
      </c>
    </row>
    <row r="93" spans="1:7" ht="25.5" x14ac:dyDescent="0.25">
      <c r="A93" s="16">
        <v>3</v>
      </c>
      <c r="B93" s="487" t="s">
        <v>1064</v>
      </c>
      <c r="C93" s="190" t="s">
        <v>1169</v>
      </c>
      <c r="D93" s="16"/>
      <c r="E93" s="74"/>
      <c r="G93" s="19"/>
    </row>
    <row r="94" spans="1:7" x14ac:dyDescent="0.25">
      <c r="A94" s="16"/>
      <c r="B94" s="394"/>
      <c r="C94" s="189" t="s">
        <v>1171</v>
      </c>
      <c r="D94" s="16" t="s">
        <v>33</v>
      </c>
      <c r="E94" s="74">
        <v>32</v>
      </c>
      <c r="F94" s="20"/>
      <c r="G94" s="20">
        <f>SUM(E94*F94)</f>
        <v>0</v>
      </c>
    </row>
    <row r="95" spans="1:7" x14ac:dyDescent="0.25">
      <c r="A95" s="16"/>
      <c r="B95" s="394"/>
      <c r="C95" s="189" t="s">
        <v>37</v>
      </c>
      <c r="D95" s="16" t="s">
        <v>32</v>
      </c>
      <c r="E95" s="74">
        <v>270</v>
      </c>
      <c r="F95" s="20"/>
      <c r="G95" s="20">
        <f>SUM(E95*F95)</f>
        <v>0</v>
      </c>
    </row>
    <row r="96" spans="1:7" x14ac:dyDescent="0.25">
      <c r="A96" s="16"/>
      <c r="B96" s="394"/>
      <c r="C96" s="189" t="s">
        <v>503</v>
      </c>
      <c r="D96" s="16" t="s">
        <v>32</v>
      </c>
      <c r="E96" s="74">
        <v>266</v>
      </c>
      <c r="F96" s="20"/>
      <c r="G96" s="20">
        <f>SUM(E96*F96)</f>
        <v>0</v>
      </c>
    </row>
    <row r="97" spans="1:8" x14ac:dyDescent="0.25">
      <c r="A97" s="16"/>
      <c r="B97" s="394"/>
      <c r="C97" s="189" t="s">
        <v>35</v>
      </c>
      <c r="D97" s="16" t="s">
        <v>36</v>
      </c>
      <c r="E97" s="74">
        <f>E94*80</f>
        <v>2560</v>
      </c>
      <c r="F97" s="20"/>
      <c r="G97" s="20">
        <f>SUM(E97*F97)</f>
        <v>0</v>
      </c>
    </row>
    <row r="98" spans="1:8" x14ac:dyDescent="0.25">
      <c r="A98" s="16"/>
      <c r="B98" s="394"/>
      <c r="C98" s="189"/>
      <c r="D98" s="16"/>
      <c r="E98" s="74"/>
      <c r="F98" s="20"/>
      <c r="G98" s="20"/>
    </row>
    <row r="99" spans="1:8" ht="127.5" x14ac:dyDescent="0.25">
      <c r="A99" s="422" t="s">
        <v>22</v>
      </c>
      <c r="B99" s="95" t="s">
        <v>1212</v>
      </c>
      <c r="C99" s="732" t="s">
        <v>1213</v>
      </c>
      <c r="D99" s="62"/>
      <c r="F99" s="62"/>
      <c r="G99" s="62"/>
      <c r="H99" s="381"/>
    </row>
    <row r="100" spans="1:8" x14ac:dyDescent="0.25">
      <c r="A100" s="422"/>
      <c r="B100" s="95"/>
      <c r="C100" s="189"/>
      <c r="D100" s="16" t="s">
        <v>32</v>
      </c>
      <c r="E100" s="74">
        <v>999</v>
      </c>
      <c r="F100" s="20"/>
      <c r="G100" s="20">
        <f>SUM(E100*F100)</f>
        <v>0</v>
      </c>
      <c r="H100" s="381"/>
    </row>
    <row r="101" spans="1:8" x14ac:dyDescent="0.25">
      <c r="A101" s="422"/>
      <c r="B101" s="95"/>
      <c r="C101" s="189"/>
      <c r="D101" s="16"/>
      <c r="E101" s="74"/>
      <c r="F101" s="20"/>
      <c r="G101" s="20"/>
      <c r="H101" s="381"/>
    </row>
    <row r="102" spans="1:8" ht="178.5" x14ac:dyDescent="0.25">
      <c r="A102" s="422" t="s">
        <v>22</v>
      </c>
      <c r="B102" s="95" t="s">
        <v>1214</v>
      </c>
      <c r="C102" s="732" t="s">
        <v>1215</v>
      </c>
      <c r="D102" s="62"/>
      <c r="F102" s="62"/>
      <c r="G102" s="62"/>
      <c r="H102" s="381"/>
    </row>
    <row r="103" spans="1:8" x14ac:dyDescent="0.25">
      <c r="A103" s="422"/>
      <c r="B103" s="95"/>
      <c r="C103" s="189" t="s">
        <v>43</v>
      </c>
      <c r="D103" s="16" t="s">
        <v>32</v>
      </c>
      <c r="E103" s="74">
        <v>4940</v>
      </c>
      <c r="F103" s="20"/>
      <c r="G103" s="20">
        <f>SUM(E103*F103)</f>
        <v>0</v>
      </c>
      <c r="H103" s="381"/>
    </row>
    <row r="104" spans="1:8" x14ac:dyDescent="0.25">
      <c r="A104" s="422"/>
      <c r="B104" s="95"/>
      <c r="C104" s="189" t="s">
        <v>1216</v>
      </c>
      <c r="D104" s="16" t="s">
        <v>32</v>
      </c>
      <c r="E104" s="74">
        <v>1590</v>
      </c>
      <c r="F104" s="20"/>
      <c r="G104" s="20">
        <f>SUM(E104*F104)</f>
        <v>0</v>
      </c>
      <c r="H104" s="381"/>
    </row>
    <row r="105" spans="1:8" x14ac:dyDescent="0.25">
      <c r="A105" s="422"/>
      <c r="B105" s="95"/>
      <c r="C105" s="189"/>
      <c r="D105" s="16"/>
      <c r="E105" s="74"/>
      <c r="F105" s="20"/>
      <c r="G105" s="20"/>
      <c r="H105" s="381"/>
    </row>
    <row r="106" spans="1:8" ht="153" x14ac:dyDescent="0.25">
      <c r="A106" s="16" t="str">
        <f>A3</f>
        <v>3.</v>
      </c>
      <c r="B106" s="394">
        <f>B56+1</f>
        <v>10</v>
      </c>
      <c r="C106" s="181" t="s">
        <v>1187</v>
      </c>
      <c r="D106" s="16"/>
      <c r="E106" s="74"/>
      <c r="F106" s="20"/>
      <c r="G106" s="19"/>
    </row>
    <row r="107" spans="1:8" ht="29.25" customHeight="1" x14ac:dyDescent="0.25">
      <c r="A107" s="16"/>
      <c r="B107" s="394"/>
      <c r="C107" s="105" t="s">
        <v>619</v>
      </c>
      <c r="D107" s="16"/>
      <c r="E107" s="74"/>
      <c r="F107" s="20"/>
      <c r="G107" s="19"/>
    </row>
    <row r="108" spans="1:8" x14ac:dyDescent="0.25">
      <c r="A108" s="16"/>
      <c r="B108" s="394"/>
      <c r="C108" s="105"/>
      <c r="D108" s="16"/>
      <c r="E108" s="74"/>
      <c r="F108" s="20"/>
      <c r="G108" s="19"/>
    </row>
    <row r="109" spans="1:8" x14ac:dyDescent="0.25">
      <c r="A109" s="16"/>
      <c r="B109" s="394"/>
      <c r="C109" s="190" t="s">
        <v>891</v>
      </c>
      <c r="D109" s="16"/>
      <c r="E109" s="74"/>
      <c r="F109" s="20"/>
      <c r="G109" s="19"/>
    </row>
    <row r="110" spans="1:8" x14ac:dyDescent="0.25">
      <c r="A110" s="16"/>
      <c r="B110" s="394">
        <v>1</v>
      </c>
      <c r="C110" s="190" t="s">
        <v>889</v>
      </c>
      <c r="D110" s="16"/>
      <c r="E110" s="74"/>
      <c r="F110" s="20"/>
      <c r="G110" s="19"/>
    </row>
    <row r="111" spans="1:8" x14ac:dyDescent="0.25">
      <c r="A111" s="16"/>
      <c r="B111" s="394"/>
      <c r="C111" s="189" t="s">
        <v>1180</v>
      </c>
      <c r="D111" s="16" t="s">
        <v>33</v>
      </c>
      <c r="E111" s="461">
        <v>36</v>
      </c>
      <c r="F111" s="20"/>
      <c r="G111" s="20">
        <f>SUM(E111*F111)</f>
        <v>0</v>
      </c>
    </row>
    <row r="112" spans="1:8" x14ac:dyDescent="0.25">
      <c r="A112" s="16"/>
      <c r="B112" s="394"/>
      <c r="C112" s="189" t="s">
        <v>37</v>
      </c>
      <c r="D112" s="16" t="s">
        <v>32</v>
      </c>
      <c r="E112" s="74">
        <v>160</v>
      </c>
      <c r="F112" s="20"/>
      <c r="G112" s="20">
        <f>SUM(E112*F112)</f>
        <v>0</v>
      </c>
    </row>
    <row r="113" spans="1:7" x14ac:dyDescent="0.25">
      <c r="A113" s="16"/>
      <c r="B113" s="394"/>
      <c r="C113" s="189" t="s">
        <v>35</v>
      </c>
      <c r="D113" s="16" t="s">
        <v>36</v>
      </c>
      <c r="E113" s="74">
        <f>E111*100</f>
        <v>3600</v>
      </c>
      <c r="F113" s="20"/>
      <c r="G113" s="20">
        <f>SUM(E113*F113)</f>
        <v>0</v>
      </c>
    </row>
    <row r="114" spans="1:7" x14ac:dyDescent="0.25">
      <c r="A114" s="16"/>
      <c r="B114" s="394">
        <v>2</v>
      </c>
      <c r="C114" s="190" t="s">
        <v>890</v>
      </c>
      <c r="D114" s="16"/>
      <c r="E114" s="74"/>
      <c r="F114" s="20"/>
      <c r="G114" s="19"/>
    </row>
    <row r="115" spans="1:7" x14ac:dyDescent="0.25">
      <c r="A115" s="16"/>
      <c r="B115" s="394"/>
      <c r="C115" s="189" t="s">
        <v>1176</v>
      </c>
      <c r="D115" s="16" t="s">
        <v>33</v>
      </c>
      <c r="E115" s="74">
        <v>63</v>
      </c>
      <c r="F115" s="20"/>
      <c r="G115" s="20">
        <f>SUM(E115*F115)</f>
        <v>0</v>
      </c>
    </row>
    <row r="116" spans="1:7" x14ac:dyDescent="0.25">
      <c r="A116" s="16"/>
      <c r="B116" s="394"/>
      <c r="C116" s="97" t="s">
        <v>37</v>
      </c>
      <c r="D116" s="16" t="s">
        <v>32</v>
      </c>
      <c r="E116" s="74">
        <v>290</v>
      </c>
      <c r="F116" s="20"/>
      <c r="G116" s="20">
        <f>SUM(E116*F116)</f>
        <v>0</v>
      </c>
    </row>
    <row r="117" spans="1:7" x14ac:dyDescent="0.25">
      <c r="A117" s="16"/>
      <c r="B117" s="394"/>
      <c r="C117" s="97" t="s">
        <v>35</v>
      </c>
      <c r="D117" s="16" t="s">
        <v>36</v>
      </c>
      <c r="E117" s="74">
        <f>E115*100</f>
        <v>6300</v>
      </c>
      <c r="F117" s="20"/>
      <c r="G117" s="20">
        <f>SUM(E117*F117)</f>
        <v>0</v>
      </c>
    </row>
    <row r="118" spans="1:7" x14ac:dyDescent="0.25">
      <c r="A118" s="16"/>
      <c r="B118" s="394">
        <v>3</v>
      </c>
      <c r="C118" s="190" t="s">
        <v>888</v>
      </c>
      <c r="D118" s="16"/>
      <c r="E118" s="74"/>
      <c r="F118" s="20"/>
      <c r="G118" s="19"/>
    </row>
    <row r="119" spans="1:7" x14ac:dyDescent="0.25">
      <c r="A119" s="16"/>
      <c r="B119" s="394"/>
      <c r="C119" s="189" t="s">
        <v>1179</v>
      </c>
      <c r="D119" s="16" t="s">
        <v>33</v>
      </c>
      <c r="E119" s="74">
        <v>270</v>
      </c>
      <c r="F119" s="20"/>
      <c r="G119" s="20">
        <f>SUM(E119*F119)</f>
        <v>0</v>
      </c>
    </row>
    <row r="120" spans="1:7" x14ac:dyDescent="0.25">
      <c r="A120" s="16"/>
      <c r="B120" s="394"/>
      <c r="C120" s="97" t="s">
        <v>37</v>
      </c>
      <c r="D120" s="16" t="s">
        <v>32</v>
      </c>
      <c r="E120" s="74">
        <v>895</v>
      </c>
      <c r="F120" s="20"/>
      <c r="G120" s="20">
        <f>SUM(E120*F120)</f>
        <v>0</v>
      </c>
    </row>
    <row r="121" spans="1:7" x14ac:dyDescent="0.25">
      <c r="A121" s="16"/>
      <c r="B121" s="394"/>
      <c r="C121" s="97" t="s">
        <v>35</v>
      </c>
      <c r="D121" s="16" t="s">
        <v>36</v>
      </c>
      <c r="E121" s="74">
        <f>E119*120</f>
        <v>32400</v>
      </c>
      <c r="F121" s="20"/>
      <c r="G121" s="20">
        <f>SUM(E121*F121)</f>
        <v>0</v>
      </c>
    </row>
    <row r="122" spans="1:7" x14ac:dyDescent="0.25">
      <c r="A122" s="16"/>
      <c r="B122" s="394">
        <v>4</v>
      </c>
      <c r="C122" s="190" t="s">
        <v>504</v>
      </c>
      <c r="D122" s="16"/>
      <c r="E122" s="74"/>
      <c r="F122" s="20"/>
      <c r="G122" s="19"/>
    </row>
    <row r="123" spans="1:7" x14ac:dyDescent="0.25">
      <c r="A123" s="16"/>
      <c r="B123" s="394"/>
      <c r="C123" s="190"/>
      <c r="D123" s="16"/>
      <c r="E123" s="74"/>
      <c r="F123" s="20"/>
      <c r="G123" s="19"/>
    </row>
    <row r="124" spans="1:7" x14ac:dyDescent="0.25">
      <c r="A124" s="16"/>
      <c r="B124" s="394"/>
      <c r="C124" s="189" t="s">
        <v>1176</v>
      </c>
      <c r="D124" s="16" t="s">
        <v>33</v>
      </c>
      <c r="E124" s="74">
        <v>81</v>
      </c>
      <c r="F124" s="20"/>
      <c r="G124" s="20">
        <f>SUM(E124*F124)</f>
        <v>0</v>
      </c>
    </row>
    <row r="125" spans="1:7" x14ac:dyDescent="0.25">
      <c r="A125" s="16"/>
      <c r="B125" s="394"/>
      <c r="C125" s="189" t="s">
        <v>1178</v>
      </c>
      <c r="D125" s="16" t="s">
        <v>33</v>
      </c>
      <c r="E125" s="74">
        <v>2</v>
      </c>
      <c r="F125" s="20"/>
      <c r="G125" s="20">
        <f>SUM(E125*F125)</f>
        <v>0</v>
      </c>
    </row>
    <row r="126" spans="1:7" x14ac:dyDescent="0.25">
      <c r="A126" s="16"/>
      <c r="B126" s="394"/>
      <c r="C126" s="189" t="s">
        <v>37</v>
      </c>
      <c r="D126" s="16" t="s">
        <v>32</v>
      </c>
      <c r="E126" s="74">
        <v>412</v>
      </c>
      <c r="F126" s="20"/>
      <c r="G126" s="20">
        <f>SUM(E126*F126)</f>
        <v>0</v>
      </c>
    </row>
    <row r="127" spans="1:7" x14ac:dyDescent="0.25">
      <c r="A127" s="16"/>
      <c r="B127" s="394"/>
      <c r="C127" s="189" t="s">
        <v>35</v>
      </c>
      <c r="D127" s="16" t="s">
        <v>36</v>
      </c>
      <c r="E127" s="74">
        <f>E124*100</f>
        <v>8100</v>
      </c>
      <c r="F127" s="20"/>
      <c r="G127" s="20">
        <f>SUM(E127*F127)</f>
        <v>0</v>
      </c>
    </row>
    <row r="128" spans="1:7" x14ac:dyDescent="0.25">
      <c r="A128" s="16"/>
      <c r="B128" s="394">
        <v>5</v>
      </c>
      <c r="C128" s="190" t="s">
        <v>505</v>
      </c>
      <c r="D128" s="16"/>
      <c r="E128" s="74"/>
      <c r="F128" s="20"/>
      <c r="G128" s="19"/>
    </row>
    <row r="129" spans="1:7" x14ac:dyDescent="0.25">
      <c r="A129" s="16"/>
      <c r="B129" s="394"/>
      <c r="C129" s="189" t="s">
        <v>1177</v>
      </c>
      <c r="D129" s="16" t="s">
        <v>33</v>
      </c>
      <c r="E129" s="74">
        <v>81</v>
      </c>
      <c r="F129" s="20"/>
      <c r="G129" s="20">
        <f>SUM(E129*F129)</f>
        <v>0</v>
      </c>
    </row>
    <row r="130" spans="1:7" x14ac:dyDescent="0.25">
      <c r="A130" s="16"/>
      <c r="B130" s="394"/>
      <c r="C130" s="189" t="s">
        <v>1178</v>
      </c>
      <c r="D130" s="16" t="s">
        <v>33</v>
      </c>
      <c r="E130" s="74">
        <v>2</v>
      </c>
      <c r="F130" s="20"/>
      <c r="G130" s="20">
        <f>SUM(E130*F130)</f>
        <v>0</v>
      </c>
    </row>
    <row r="131" spans="1:7" x14ac:dyDescent="0.25">
      <c r="A131" s="16"/>
      <c r="B131" s="394"/>
      <c r="C131" s="97" t="s">
        <v>37</v>
      </c>
      <c r="D131" s="16" t="s">
        <v>32</v>
      </c>
      <c r="E131" s="74">
        <v>412</v>
      </c>
      <c r="F131" s="20"/>
      <c r="G131" s="20">
        <f>SUM(E131*F131)</f>
        <v>0</v>
      </c>
    </row>
    <row r="132" spans="1:7" x14ac:dyDescent="0.25">
      <c r="A132" s="16"/>
      <c r="B132" s="394"/>
      <c r="C132" s="97" t="s">
        <v>35</v>
      </c>
      <c r="D132" s="16" t="s">
        <v>36</v>
      </c>
      <c r="E132" s="74">
        <f>E129*100</f>
        <v>8100</v>
      </c>
      <c r="F132" s="20"/>
      <c r="G132" s="20">
        <f>SUM(E132*F132)</f>
        <v>0</v>
      </c>
    </row>
    <row r="133" spans="1:7" ht="17.25" customHeight="1" x14ac:dyDescent="0.25">
      <c r="A133" s="16"/>
      <c r="B133" s="394">
        <v>6</v>
      </c>
      <c r="C133" s="190" t="s">
        <v>887</v>
      </c>
      <c r="D133" s="16"/>
      <c r="E133" s="74"/>
      <c r="F133" s="20"/>
      <c r="G133" s="19"/>
    </row>
    <row r="134" spans="1:7" ht="17.25" customHeight="1" x14ac:dyDescent="0.25">
      <c r="A134" s="16"/>
      <c r="B134" s="394"/>
      <c r="C134" s="189" t="s">
        <v>1176</v>
      </c>
      <c r="D134" s="16" t="s">
        <v>33</v>
      </c>
      <c r="E134" s="74">
        <v>44</v>
      </c>
      <c r="F134" s="20"/>
      <c r="G134" s="19"/>
    </row>
    <row r="135" spans="1:7" x14ac:dyDescent="0.25">
      <c r="A135" s="16"/>
      <c r="B135" s="394"/>
      <c r="C135" s="189" t="s">
        <v>1178</v>
      </c>
      <c r="D135" s="16" t="s">
        <v>33</v>
      </c>
      <c r="E135" s="74">
        <v>72</v>
      </c>
      <c r="F135" s="20"/>
      <c r="G135" s="20">
        <f>SUM(E135*F135)</f>
        <v>0</v>
      </c>
    </row>
    <row r="136" spans="1:7" x14ac:dyDescent="0.25">
      <c r="A136" s="16"/>
      <c r="B136" s="394"/>
      <c r="C136" s="189" t="s">
        <v>37</v>
      </c>
      <c r="D136" s="16" t="s">
        <v>32</v>
      </c>
      <c r="E136" s="74">
        <v>745</v>
      </c>
      <c r="F136" s="20"/>
      <c r="G136" s="20">
        <f>SUM(E136*F135)</f>
        <v>0</v>
      </c>
    </row>
    <row r="137" spans="1:7" x14ac:dyDescent="0.25">
      <c r="A137" s="16"/>
      <c r="B137" s="394"/>
      <c r="C137" s="189" t="s">
        <v>35</v>
      </c>
      <c r="D137" s="16" t="s">
        <v>36</v>
      </c>
      <c r="E137" s="74">
        <f>E135*100</f>
        <v>7200</v>
      </c>
      <c r="F137" s="20"/>
      <c r="G137" s="20">
        <f>SUM(E137*F136)</f>
        <v>0</v>
      </c>
    </row>
    <row r="138" spans="1:7" ht="17.25" customHeight="1" x14ac:dyDescent="0.25">
      <c r="A138" s="16"/>
      <c r="B138" s="394">
        <v>7</v>
      </c>
      <c r="C138" s="190" t="s">
        <v>892</v>
      </c>
      <c r="D138" s="16"/>
      <c r="E138" s="74"/>
      <c r="G138" s="19"/>
    </row>
    <row r="139" spans="1:7" x14ac:dyDescent="0.25">
      <c r="A139" s="16"/>
      <c r="B139" s="394"/>
      <c r="C139" s="189" t="s">
        <v>1176</v>
      </c>
      <c r="D139" s="16" t="s">
        <v>33</v>
      </c>
      <c r="E139" s="74">
        <v>44</v>
      </c>
      <c r="F139" s="20"/>
      <c r="G139" s="20">
        <f>SUM(E139*F139)</f>
        <v>0</v>
      </c>
    </row>
    <row r="140" spans="1:7" x14ac:dyDescent="0.25">
      <c r="A140" s="16"/>
      <c r="B140" s="394"/>
      <c r="C140" s="189" t="s">
        <v>37</v>
      </c>
      <c r="D140" s="16" t="s">
        <v>32</v>
      </c>
      <c r="E140" s="74">
        <v>285</v>
      </c>
      <c r="F140" s="20"/>
      <c r="G140" s="20">
        <f>SUM(E140*F140)</f>
        <v>0</v>
      </c>
    </row>
    <row r="141" spans="1:7" x14ac:dyDescent="0.25">
      <c r="A141" s="16"/>
      <c r="B141" s="394"/>
      <c r="C141" s="189" t="s">
        <v>35</v>
      </c>
      <c r="D141" s="16" t="s">
        <v>36</v>
      </c>
      <c r="E141" s="74">
        <f>E139*100</f>
        <v>4400</v>
      </c>
      <c r="F141" s="20"/>
      <c r="G141" s="20">
        <f>SUM(E141*F141)</f>
        <v>0</v>
      </c>
    </row>
    <row r="142" spans="1:7" ht="17.25" customHeight="1" x14ac:dyDescent="0.25">
      <c r="A142" s="16"/>
      <c r="B142" s="394">
        <v>8</v>
      </c>
      <c r="C142" s="190" t="s">
        <v>1189</v>
      </c>
      <c r="D142" s="16"/>
      <c r="E142" s="74"/>
      <c r="F142" s="20"/>
      <c r="G142" s="19"/>
    </row>
    <row r="143" spans="1:7" x14ac:dyDescent="0.25">
      <c r="A143" s="16"/>
      <c r="B143" s="394"/>
      <c r="C143" s="189" t="s">
        <v>885</v>
      </c>
      <c r="D143" s="16" t="s">
        <v>33</v>
      </c>
      <c r="E143" s="74">
        <v>8</v>
      </c>
      <c r="F143" s="20"/>
      <c r="G143" s="20">
        <f>SUM(E143*F143)</f>
        <v>0</v>
      </c>
    </row>
    <row r="144" spans="1:7" x14ac:dyDescent="0.25">
      <c r="A144" s="16"/>
      <c r="B144" s="394"/>
      <c r="C144" s="189" t="s">
        <v>37</v>
      </c>
      <c r="D144" s="16" t="s">
        <v>32</v>
      </c>
      <c r="E144" s="74">
        <v>40</v>
      </c>
      <c r="F144" s="20"/>
      <c r="G144" s="20">
        <f>SUM(E144*F144)</f>
        <v>0</v>
      </c>
    </row>
    <row r="145" spans="1:7" x14ac:dyDescent="0.25">
      <c r="A145" s="16"/>
      <c r="B145" s="394"/>
      <c r="C145" s="189" t="s">
        <v>35</v>
      </c>
      <c r="D145" s="16" t="s">
        <v>36</v>
      </c>
      <c r="E145" s="74">
        <f>E143*100</f>
        <v>800</v>
      </c>
      <c r="F145" s="20"/>
      <c r="G145" s="20">
        <f>SUM(E145*F145)</f>
        <v>0</v>
      </c>
    </row>
    <row r="146" spans="1:7" x14ac:dyDescent="0.25">
      <c r="A146" s="422"/>
      <c r="B146" s="95"/>
      <c r="C146" s="65"/>
      <c r="D146" s="62"/>
      <c r="F146" s="62"/>
      <c r="G146" s="62"/>
    </row>
    <row r="147" spans="1:7" x14ac:dyDescent="0.25">
      <c r="A147" s="422"/>
      <c r="B147" s="95"/>
      <c r="C147" s="65"/>
      <c r="D147" s="62"/>
      <c r="F147" s="62"/>
      <c r="G147" s="62"/>
    </row>
    <row r="148" spans="1:7" ht="80.25" customHeight="1" x14ac:dyDescent="0.25">
      <c r="A148" s="16" t="str">
        <f>A3</f>
        <v>3.</v>
      </c>
      <c r="B148" s="394">
        <f>B106+1</f>
        <v>11</v>
      </c>
      <c r="C148" s="181" t="s">
        <v>1175</v>
      </c>
      <c r="D148" s="16"/>
      <c r="E148" s="74"/>
      <c r="F148" s="20"/>
      <c r="G148" s="19"/>
    </row>
    <row r="149" spans="1:7" ht="15.75" customHeight="1" x14ac:dyDescent="0.25">
      <c r="A149" s="16"/>
      <c r="B149" s="394"/>
      <c r="C149" s="190" t="s">
        <v>506</v>
      </c>
      <c r="D149" s="16"/>
      <c r="E149" s="74"/>
      <c r="F149" s="20"/>
      <c r="G149" s="19"/>
    </row>
    <row r="150" spans="1:7" x14ac:dyDescent="0.25">
      <c r="A150" s="16"/>
      <c r="B150" s="394"/>
      <c r="C150" s="97" t="s">
        <v>34</v>
      </c>
      <c r="D150" s="16" t="s">
        <v>33</v>
      </c>
      <c r="E150" s="74">
        <v>12</v>
      </c>
      <c r="F150" s="20"/>
      <c r="G150" s="20">
        <f>SUM(E150*F150)</f>
        <v>0</v>
      </c>
    </row>
    <row r="151" spans="1:7" x14ac:dyDescent="0.25">
      <c r="A151" s="16"/>
      <c r="B151" s="394"/>
      <c r="C151" s="97" t="s">
        <v>37</v>
      </c>
      <c r="D151" s="16" t="s">
        <v>32</v>
      </c>
      <c r="E151" s="74">
        <v>125</v>
      </c>
      <c r="F151" s="20"/>
      <c r="G151" s="20">
        <f>SUM(E151*F151)</f>
        <v>0</v>
      </c>
    </row>
    <row r="152" spans="1:7" x14ac:dyDescent="0.25">
      <c r="A152" s="16"/>
      <c r="B152" s="394"/>
      <c r="C152" s="97" t="s">
        <v>35</v>
      </c>
      <c r="D152" s="16" t="s">
        <v>36</v>
      </c>
      <c r="E152" s="74">
        <f>E150*175</f>
        <v>2100</v>
      </c>
      <c r="F152" s="20"/>
      <c r="G152" s="20">
        <f>SUM(E152*F152)</f>
        <v>0</v>
      </c>
    </row>
    <row r="153" spans="1:7" ht="15.75" customHeight="1" x14ac:dyDescent="0.25">
      <c r="A153" s="16"/>
      <c r="B153" s="394"/>
      <c r="C153" s="190" t="s">
        <v>897</v>
      </c>
      <c r="D153" s="16"/>
      <c r="E153" s="74"/>
      <c r="F153" s="20"/>
      <c r="G153" s="19"/>
    </row>
    <row r="154" spans="1:7" x14ac:dyDescent="0.25">
      <c r="A154" s="16"/>
      <c r="B154" s="394"/>
      <c r="C154" s="97" t="s">
        <v>34</v>
      </c>
      <c r="D154" s="16" t="s">
        <v>33</v>
      </c>
      <c r="E154" s="74">
        <v>4.1500000000000004</v>
      </c>
      <c r="F154" s="20"/>
      <c r="G154" s="20">
        <f>SUM(E154*F154)</f>
        <v>0</v>
      </c>
    </row>
    <row r="155" spans="1:7" x14ac:dyDescent="0.25">
      <c r="A155" s="16"/>
      <c r="B155" s="394"/>
      <c r="C155" s="97" t="s">
        <v>37</v>
      </c>
      <c r="D155" s="16" t="s">
        <v>32</v>
      </c>
      <c r="E155" s="74">
        <v>42</v>
      </c>
      <c r="F155" s="20"/>
      <c r="G155" s="20">
        <f>SUM(E155*F155)</f>
        <v>0</v>
      </c>
    </row>
    <row r="156" spans="1:7" x14ac:dyDescent="0.25">
      <c r="A156" s="16"/>
      <c r="B156" s="394"/>
      <c r="C156" s="97" t="s">
        <v>35</v>
      </c>
      <c r="D156" s="16" t="s">
        <v>36</v>
      </c>
      <c r="E156" s="74">
        <f>E154*175</f>
        <v>726.25000000000011</v>
      </c>
      <c r="F156" s="20"/>
      <c r="G156" s="20">
        <f>SUM(E156*F156)</f>
        <v>0</v>
      </c>
    </row>
    <row r="157" spans="1:7" x14ac:dyDescent="0.25">
      <c r="A157" s="422"/>
      <c r="B157" s="95"/>
      <c r="C157" s="65"/>
      <c r="D157" s="62"/>
      <c r="F157" s="62"/>
      <c r="G157" s="62"/>
    </row>
    <row r="158" spans="1:7" ht="38.25" x14ac:dyDescent="0.25">
      <c r="A158" s="16" t="str">
        <f>A3</f>
        <v>3.</v>
      </c>
      <c r="B158" s="394">
        <f>B148+1</f>
        <v>12</v>
      </c>
      <c r="C158" s="181" t="s">
        <v>1122</v>
      </c>
      <c r="D158" s="16"/>
      <c r="E158" s="74"/>
      <c r="F158" s="20"/>
      <c r="G158" s="19"/>
    </row>
    <row r="159" spans="1:7" x14ac:dyDescent="0.25">
      <c r="A159" s="16"/>
      <c r="B159" s="394"/>
      <c r="C159" s="190" t="s">
        <v>898</v>
      </c>
      <c r="D159" s="16"/>
      <c r="E159" s="74"/>
      <c r="F159" s="20"/>
      <c r="G159" s="19"/>
    </row>
    <row r="160" spans="1:7" x14ac:dyDescent="0.25">
      <c r="A160" s="16"/>
      <c r="B160" s="394"/>
      <c r="C160" s="97" t="s">
        <v>34</v>
      </c>
      <c r="D160" s="16" t="s">
        <v>33</v>
      </c>
      <c r="E160" s="74">
        <v>46</v>
      </c>
      <c r="F160" s="20"/>
      <c r="G160" s="20">
        <f>SUM(E160*F160)</f>
        <v>0</v>
      </c>
    </row>
    <row r="161" spans="1:7" x14ac:dyDescent="0.25">
      <c r="A161" s="16"/>
      <c r="B161" s="394"/>
      <c r="C161" s="97" t="s">
        <v>37</v>
      </c>
      <c r="D161" s="16" t="s">
        <v>32</v>
      </c>
      <c r="E161" s="74">
        <v>286</v>
      </c>
      <c r="F161" s="20"/>
      <c r="G161" s="20">
        <f>SUM(E161*F161)</f>
        <v>0</v>
      </c>
    </row>
    <row r="162" spans="1:7" x14ac:dyDescent="0.25">
      <c r="A162" s="16"/>
      <c r="B162" s="394"/>
      <c r="C162" s="97" t="s">
        <v>35</v>
      </c>
      <c r="D162" s="16" t="s">
        <v>36</v>
      </c>
      <c r="E162" s="74">
        <f>E160*200</f>
        <v>9200</v>
      </c>
      <c r="F162" s="20"/>
      <c r="G162" s="20">
        <f>SUM(E162*F162)</f>
        <v>0</v>
      </c>
    </row>
    <row r="163" spans="1:7" x14ac:dyDescent="0.25">
      <c r="A163" s="16"/>
      <c r="B163" s="394"/>
      <c r="C163" s="190" t="s">
        <v>899</v>
      </c>
      <c r="D163" s="16"/>
      <c r="E163" s="74"/>
      <c r="F163" s="20"/>
      <c r="G163" s="19"/>
    </row>
    <row r="164" spans="1:7" x14ac:dyDescent="0.25">
      <c r="A164" s="16"/>
      <c r="B164" s="394"/>
      <c r="C164" s="97" t="s">
        <v>34</v>
      </c>
      <c r="D164" s="16" t="s">
        <v>33</v>
      </c>
      <c r="E164" s="74">
        <v>13.2</v>
      </c>
      <c r="F164" s="20"/>
      <c r="G164" s="20">
        <f>SUM(E164*F164)</f>
        <v>0</v>
      </c>
    </row>
    <row r="165" spans="1:7" x14ac:dyDescent="0.25">
      <c r="A165" s="16"/>
      <c r="B165" s="394"/>
      <c r="C165" s="97" t="s">
        <v>37</v>
      </c>
      <c r="D165" s="16" t="s">
        <v>32</v>
      </c>
      <c r="E165" s="74">
        <v>140</v>
      </c>
      <c r="F165" s="20"/>
      <c r="G165" s="20">
        <f>SUM(E165*F165)</f>
        <v>0</v>
      </c>
    </row>
    <row r="166" spans="1:7" x14ac:dyDescent="0.25">
      <c r="A166" s="16"/>
      <c r="B166" s="394"/>
      <c r="C166" s="97" t="s">
        <v>35</v>
      </c>
      <c r="D166" s="16" t="s">
        <v>36</v>
      </c>
      <c r="E166" s="74">
        <f>E160*130</f>
        <v>5980</v>
      </c>
      <c r="F166" s="20"/>
      <c r="G166" s="20">
        <f>SUM(E166*F166)</f>
        <v>0</v>
      </c>
    </row>
    <row r="167" spans="1:7" x14ac:dyDescent="0.25">
      <c r="A167" s="16"/>
      <c r="B167" s="394"/>
      <c r="C167" s="190" t="s">
        <v>900</v>
      </c>
      <c r="D167" s="16"/>
      <c r="E167" s="74"/>
      <c r="F167" s="20"/>
      <c r="G167" s="19"/>
    </row>
    <row r="168" spans="1:7" x14ac:dyDescent="0.25">
      <c r="A168" s="16"/>
      <c r="B168" s="394"/>
      <c r="C168" s="97" t="s">
        <v>34</v>
      </c>
      <c r="D168" s="16" t="s">
        <v>33</v>
      </c>
      <c r="E168" s="74">
        <v>18.22</v>
      </c>
      <c r="F168" s="20"/>
      <c r="G168" s="20">
        <f>SUM(E168*F168)</f>
        <v>0</v>
      </c>
    </row>
    <row r="169" spans="1:7" x14ac:dyDescent="0.25">
      <c r="A169" s="16"/>
      <c r="B169" s="394"/>
      <c r="C169" s="97" t="s">
        <v>37</v>
      </c>
      <c r="D169" s="16" t="s">
        <v>32</v>
      </c>
      <c r="E169" s="74">
        <f>32+73+73</f>
        <v>178</v>
      </c>
      <c r="F169" s="20"/>
      <c r="G169" s="20">
        <f>SUM(E169*F169)</f>
        <v>0</v>
      </c>
    </row>
    <row r="170" spans="1:7" x14ac:dyDescent="0.25">
      <c r="A170" s="16"/>
      <c r="B170" s="394"/>
      <c r="C170" s="97" t="s">
        <v>35</v>
      </c>
      <c r="D170" s="16" t="s">
        <v>36</v>
      </c>
      <c r="E170" s="74">
        <f>E164*130</f>
        <v>1716</v>
      </c>
      <c r="F170" s="20"/>
      <c r="G170" s="20">
        <f>SUM(E170*F170)</f>
        <v>0</v>
      </c>
    </row>
    <row r="171" spans="1:7" x14ac:dyDescent="0.25">
      <c r="A171" s="16"/>
      <c r="B171" s="394"/>
      <c r="C171" s="189"/>
      <c r="D171" s="16"/>
      <c r="E171" s="74"/>
      <c r="F171" s="20"/>
      <c r="G171" s="20"/>
    </row>
    <row r="172" spans="1:7" ht="52.5" customHeight="1" x14ac:dyDescent="0.25">
      <c r="A172" s="22" t="str">
        <f>A3</f>
        <v>3.</v>
      </c>
      <c r="B172" s="394">
        <f>B158+1</f>
        <v>13</v>
      </c>
      <c r="C172" s="105" t="s">
        <v>760</v>
      </c>
      <c r="D172" s="22"/>
      <c r="E172" s="464"/>
      <c r="F172" s="20"/>
      <c r="G172" s="23"/>
    </row>
    <row r="173" spans="1:7" x14ac:dyDescent="0.25">
      <c r="A173" s="22"/>
      <c r="B173" s="32"/>
      <c r="C173" s="105" t="s">
        <v>507</v>
      </c>
      <c r="D173" s="22"/>
      <c r="E173" s="464"/>
      <c r="F173" s="20"/>
      <c r="G173" s="23"/>
    </row>
    <row r="174" spans="1:7" x14ac:dyDescent="0.25">
      <c r="A174" s="22"/>
      <c r="B174" s="32"/>
      <c r="C174" s="189" t="s">
        <v>885</v>
      </c>
      <c r="D174" s="186" t="s">
        <v>33</v>
      </c>
      <c r="E174" s="489">
        <v>6</v>
      </c>
      <c r="F174" s="20"/>
      <c r="G174" s="28">
        <f>SUM(E174*F174)</f>
        <v>0</v>
      </c>
    </row>
    <row r="175" spans="1:7" x14ac:dyDescent="0.25">
      <c r="A175" s="22"/>
      <c r="B175" s="32"/>
      <c r="C175" s="191" t="s">
        <v>37</v>
      </c>
      <c r="D175" s="186" t="s">
        <v>32</v>
      </c>
      <c r="E175" s="489">
        <v>35</v>
      </c>
      <c r="F175" s="20"/>
      <c r="G175" s="28">
        <f>SUM(E175*F175)</f>
        <v>0</v>
      </c>
    </row>
    <row r="176" spans="1:7" x14ac:dyDescent="0.25">
      <c r="A176" s="22"/>
      <c r="B176" s="32"/>
      <c r="C176" s="191" t="s">
        <v>35</v>
      </c>
      <c r="D176" s="186" t="s">
        <v>36</v>
      </c>
      <c r="E176" s="48">
        <f>E174*100</f>
        <v>600</v>
      </c>
      <c r="F176" s="20"/>
      <c r="G176" s="193">
        <f>SUM(E176*F176)</f>
        <v>0</v>
      </c>
    </row>
    <row r="177" spans="1:7" x14ac:dyDescent="0.25">
      <c r="A177" s="22"/>
      <c r="B177" s="32"/>
      <c r="C177" s="105" t="s">
        <v>508</v>
      </c>
      <c r="D177" s="22"/>
      <c r="E177" s="464"/>
      <c r="F177" s="20"/>
      <c r="G177" s="23"/>
    </row>
    <row r="178" spans="1:7" x14ac:dyDescent="0.25">
      <c r="A178" s="22"/>
      <c r="B178" s="32"/>
      <c r="C178" s="189" t="s">
        <v>682</v>
      </c>
      <c r="D178" s="186" t="s">
        <v>33</v>
      </c>
      <c r="E178" s="489">
        <v>3.9</v>
      </c>
      <c r="F178" s="20"/>
      <c r="G178" s="28">
        <f>SUM(E178*F178)</f>
        <v>0</v>
      </c>
    </row>
    <row r="179" spans="1:7" x14ac:dyDescent="0.25">
      <c r="A179" s="22"/>
      <c r="B179" s="32"/>
      <c r="C179" s="191" t="s">
        <v>37</v>
      </c>
      <c r="D179" s="186" t="s">
        <v>32</v>
      </c>
      <c r="E179" s="489">
        <v>15</v>
      </c>
      <c r="F179" s="20"/>
      <c r="G179" s="28">
        <f>SUM(E179*F179)</f>
        <v>0</v>
      </c>
    </row>
    <row r="180" spans="1:7" x14ac:dyDescent="0.25">
      <c r="A180" s="22"/>
      <c r="B180" s="32"/>
      <c r="C180" s="191" t="s">
        <v>35</v>
      </c>
      <c r="D180" s="186" t="s">
        <v>36</v>
      </c>
      <c r="E180" s="48">
        <f>E178*100</f>
        <v>390</v>
      </c>
      <c r="F180" s="20"/>
      <c r="G180" s="193">
        <f>SUM(E180*F180)</f>
        <v>0</v>
      </c>
    </row>
    <row r="181" spans="1:7" x14ac:dyDescent="0.25">
      <c r="A181" s="22"/>
      <c r="B181" s="32"/>
      <c r="C181" s="105" t="s">
        <v>509</v>
      </c>
      <c r="D181" s="22"/>
      <c r="E181" s="464"/>
      <c r="F181" s="20"/>
      <c r="G181" s="23"/>
    </row>
    <row r="182" spans="1:7" x14ac:dyDescent="0.25">
      <c r="A182" s="22"/>
      <c r="B182" s="32"/>
      <c r="C182" s="189" t="s">
        <v>885</v>
      </c>
      <c r="D182" s="186" t="s">
        <v>33</v>
      </c>
      <c r="E182" s="489">
        <v>8</v>
      </c>
      <c r="F182" s="20"/>
      <c r="G182" s="28">
        <f>SUM(E182*F182)</f>
        <v>0</v>
      </c>
    </row>
    <row r="183" spans="1:7" x14ac:dyDescent="0.25">
      <c r="A183" s="22"/>
      <c r="B183" s="32"/>
      <c r="C183" s="191" t="s">
        <v>37</v>
      </c>
      <c r="D183" s="186" t="s">
        <v>32</v>
      </c>
      <c r="E183" s="489">
        <v>45</v>
      </c>
      <c r="F183" s="20"/>
      <c r="G183" s="28">
        <f>SUM(E183*F183)</f>
        <v>0</v>
      </c>
    </row>
    <row r="184" spans="1:7" x14ac:dyDescent="0.25">
      <c r="A184" s="22"/>
      <c r="B184" s="32"/>
      <c r="C184" s="191" t="s">
        <v>35</v>
      </c>
      <c r="D184" s="186" t="s">
        <v>36</v>
      </c>
      <c r="E184" s="48">
        <f>E182*100</f>
        <v>800</v>
      </c>
      <c r="F184" s="20"/>
      <c r="G184" s="193">
        <f>SUM(E184*F184)</f>
        <v>0</v>
      </c>
    </row>
    <row r="185" spans="1:7" x14ac:dyDescent="0.25">
      <c r="A185" s="22"/>
      <c r="B185" s="32"/>
      <c r="C185" s="105" t="s">
        <v>510</v>
      </c>
      <c r="D185" s="22"/>
      <c r="E185" s="464"/>
      <c r="F185" s="20"/>
      <c r="G185" s="23"/>
    </row>
    <row r="186" spans="1:7" x14ac:dyDescent="0.25">
      <c r="A186" s="22"/>
      <c r="B186" s="32"/>
      <c r="C186" s="189" t="s">
        <v>885</v>
      </c>
      <c r="D186" s="186" t="s">
        <v>33</v>
      </c>
      <c r="E186" s="489">
        <v>11.2</v>
      </c>
      <c r="F186" s="20"/>
      <c r="G186" s="28">
        <f>SUM(E186*F186)</f>
        <v>0</v>
      </c>
    </row>
    <row r="187" spans="1:7" x14ac:dyDescent="0.25">
      <c r="A187" s="22"/>
      <c r="B187" s="32"/>
      <c r="C187" s="191" t="s">
        <v>37</v>
      </c>
      <c r="D187" s="186" t="s">
        <v>32</v>
      </c>
      <c r="E187" s="489">
        <v>55</v>
      </c>
      <c r="F187" s="20"/>
      <c r="G187" s="28">
        <f>SUM(E187*F187)</f>
        <v>0</v>
      </c>
    </row>
    <row r="188" spans="1:7" x14ac:dyDescent="0.25">
      <c r="A188" s="22"/>
      <c r="B188" s="32"/>
      <c r="C188" s="191" t="s">
        <v>35</v>
      </c>
      <c r="D188" s="186" t="s">
        <v>36</v>
      </c>
      <c r="E188" s="48">
        <f>E186*100</f>
        <v>1120</v>
      </c>
      <c r="F188" s="20"/>
      <c r="G188" s="193">
        <f>SUM(E188*F188)</f>
        <v>0</v>
      </c>
    </row>
    <row r="189" spans="1:7" x14ac:dyDescent="0.25">
      <c r="A189" s="22"/>
      <c r="B189" s="32"/>
      <c r="C189" s="105" t="s">
        <v>896</v>
      </c>
      <c r="D189" s="22"/>
      <c r="E189" s="464"/>
      <c r="F189" s="20"/>
      <c r="G189" s="23"/>
    </row>
    <row r="190" spans="1:7" x14ac:dyDescent="0.25">
      <c r="A190" s="22"/>
      <c r="B190" s="32"/>
      <c r="C190" s="189" t="s">
        <v>681</v>
      </c>
      <c r="D190" s="186" t="s">
        <v>33</v>
      </c>
      <c r="E190" s="489">
        <v>30</v>
      </c>
      <c r="F190" s="20"/>
      <c r="G190" s="28">
        <f>SUM(E190*F190)</f>
        <v>0</v>
      </c>
    </row>
    <row r="191" spans="1:7" x14ac:dyDescent="0.25">
      <c r="A191" s="22"/>
      <c r="B191" s="32"/>
      <c r="C191" s="191" t="s">
        <v>37</v>
      </c>
      <c r="D191" s="186" t="s">
        <v>32</v>
      </c>
      <c r="E191" s="489">
        <v>125</v>
      </c>
      <c r="F191" s="20"/>
      <c r="G191" s="28">
        <f>SUM(E191*F191)</f>
        <v>0</v>
      </c>
    </row>
    <row r="192" spans="1:7" x14ac:dyDescent="0.25">
      <c r="A192" s="22"/>
      <c r="B192" s="32"/>
      <c r="C192" s="191" t="s">
        <v>35</v>
      </c>
      <c r="D192" s="186" t="s">
        <v>36</v>
      </c>
      <c r="E192" s="48">
        <f>E190*100</f>
        <v>3000</v>
      </c>
      <c r="F192" s="20"/>
      <c r="G192" s="193">
        <f>SUM(E192*F192)</f>
        <v>0</v>
      </c>
    </row>
    <row r="193" spans="1:7" x14ac:dyDescent="0.25">
      <c r="A193" s="16"/>
      <c r="B193" s="394"/>
      <c r="C193" s="189"/>
      <c r="D193" s="16"/>
      <c r="E193" s="74"/>
      <c r="F193" s="20"/>
      <c r="G193" s="20"/>
    </row>
    <row r="194" spans="1:7" ht="63.75" x14ac:dyDescent="0.25">
      <c r="A194" s="22" t="str">
        <f>A3</f>
        <v>3.</v>
      </c>
      <c r="B194" s="394">
        <f>B172+1</f>
        <v>14</v>
      </c>
      <c r="C194" s="105" t="s">
        <v>761</v>
      </c>
      <c r="D194" s="22"/>
      <c r="E194" s="464"/>
      <c r="F194" s="20"/>
      <c r="G194" s="23"/>
    </row>
    <row r="195" spans="1:7" x14ac:dyDescent="0.25">
      <c r="A195" s="22"/>
      <c r="B195" s="32"/>
      <c r="C195" s="191" t="s">
        <v>450</v>
      </c>
      <c r="D195" s="186" t="s">
        <v>33</v>
      </c>
      <c r="E195" s="489">
        <v>110</v>
      </c>
      <c r="F195" s="20"/>
      <c r="G195" s="28">
        <f>SUM(E195*F195)</f>
        <v>0</v>
      </c>
    </row>
    <row r="196" spans="1:7" x14ac:dyDescent="0.25">
      <c r="A196" s="22"/>
      <c r="B196" s="32"/>
      <c r="C196" s="191" t="s">
        <v>35</v>
      </c>
      <c r="D196" s="186" t="s">
        <v>36</v>
      </c>
      <c r="E196" s="48">
        <f>E195*80</f>
        <v>8800</v>
      </c>
      <c r="F196" s="20"/>
      <c r="G196" s="193">
        <f>SUM(E196*F196)</f>
        <v>0</v>
      </c>
    </row>
    <row r="197" spans="1:7" x14ac:dyDescent="0.25">
      <c r="A197" s="16"/>
      <c r="B197" s="394"/>
      <c r="C197" s="189"/>
      <c r="D197" s="16"/>
      <c r="E197" s="74"/>
      <c r="F197" s="20"/>
      <c r="G197" s="20"/>
    </row>
    <row r="198" spans="1:7" ht="89.25" x14ac:dyDescent="0.25">
      <c r="A198" s="22" t="str">
        <f>A3</f>
        <v>3.</v>
      </c>
      <c r="B198" s="394">
        <f>B194+1</f>
        <v>15</v>
      </c>
      <c r="C198" s="181" t="s">
        <v>886</v>
      </c>
      <c r="D198" s="22"/>
      <c r="E198" s="464"/>
      <c r="F198" s="20"/>
      <c r="G198" s="23"/>
    </row>
    <row r="199" spans="1:7" x14ac:dyDescent="0.25">
      <c r="A199" s="22"/>
      <c r="B199" s="32"/>
      <c r="C199" s="105" t="s">
        <v>511</v>
      </c>
      <c r="D199" s="22"/>
      <c r="E199" s="464"/>
      <c r="F199" s="20"/>
      <c r="G199" s="23"/>
    </row>
    <row r="200" spans="1:7" x14ac:dyDescent="0.25">
      <c r="A200" s="22"/>
      <c r="B200" s="32"/>
      <c r="C200" s="191" t="s">
        <v>450</v>
      </c>
      <c r="D200" s="186" t="s">
        <v>33</v>
      </c>
      <c r="E200" s="489">
        <v>14</v>
      </c>
      <c r="F200" s="20"/>
      <c r="G200" s="28">
        <f>SUM(E200*F200)</f>
        <v>0</v>
      </c>
    </row>
    <row r="201" spans="1:7" x14ac:dyDescent="0.25">
      <c r="A201" s="22"/>
      <c r="B201" s="32"/>
      <c r="C201" s="191" t="s">
        <v>37</v>
      </c>
      <c r="D201" s="186" t="s">
        <v>32</v>
      </c>
      <c r="E201" s="489">
        <v>80</v>
      </c>
      <c r="F201" s="20"/>
      <c r="G201" s="28">
        <f>SUM(E201*F201)</f>
        <v>0</v>
      </c>
    </row>
    <row r="202" spans="1:7" x14ac:dyDescent="0.25">
      <c r="A202" s="22"/>
      <c r="B202" s="32"/>
      <c r="C202" s="191" t="s">
        <v>35</v>
      </c>
      <c r="D202" s="186" t="s">
        <v>36</v>
      </c>
      <c r="E202" s="48">
        <f>E200*80</f>
        <v>1120</v>
      </c>
      <c r="F202" s="20"/>
      <c r="G202" s="193">
        <f>SUM(E202*F202)</f>
        <v>0</v>
      </c>
    </row>
    <row r="203" spans="1:7" x14ac:dyDescent="0.25">
      <c r="A203" s="22"/>
      <c r="B203" s="32"/>
      <c r="C203" s="105" t="s">
        <v>512</v>
      </c>
      <c r="D203" s="22"/>
      <c r="E203" s="464"/>
      <c r="F203" s="20"/>
      <c r="G203" s="23"/>
    </row>
    <row r="204" spans="1:7" x14ac:dyDescent="0.25">
      <c r="A204" s="22"/>
      <c r="B204" s="32"/>
      <c r="C204" s="191" t="s">
        <v>450</v>
      </c>
      <c r="D204" s="186" t="s">
        <v>33</v>
      </c>
      <c r="E204" s="489">
        <v>22.1</v>
      </c>
      <c r="F204" s="20"/>
      <c r="G204" s="28">
        <f>SUM(E204*F204)</f>
        <v>0</v>
      </c>
    </row>
    <row r="205" spans="1:7" x14ac:dyDescent="0.25">
      <c r="A205" s="22"/>
      <c r="B205" s="32"/>
      <c r="C205" s="191" t="s">
        <v>37</v>
      </c>
      <c r="D205" s="186" t="s">
        <v>32</v>
      </c>
      <c r="E205" s="489">
        <v>120</v>
      </c>
      <c r="F205" s="20"/>
      <c r="G205" s="28">
        <f>SUM(E205*F205)</f>
        <v>0</v>
      </c>
    </row>
    <row r="206" spans="1:7" x14ac:dyDescent="0.25">
      <c r="A206" s="22"/>
      <c r="B206" s="32"/>
      <c r="C206" s="191" t="s">
        <v>35</v>
      </c>
      <c r="D206" s="186" t="s">
        <v>36</v>
      </c>
      <c r="E206" s="48">
        <f>E204*80</f>
        <v>1768</v>
      </c>
      <c r="F206" s="20"/>
      <c r="G206" s="193">
        <f>SUM(E206*F206)</f>
        <v>0</v>
      </c>
    </row>
    <row r="207" spans="1:7" x14ac:dyDescent="0.25">
      <c r="A207" s="22"/>
      <c r="B207" s="32"/>
      <c r="C207" s="105" t="s">
        <v>513</v>
      </c>
      <c r="D207" s="22"/>
      <c r="E207" s="464"/>
      <c r="F207" s="20"/>
      <c r="G207" s="23"/>
    </row>
    <row r="208" spans="1:7" x14ac:dyDescent="0.25">
      <c r="A208" s="22"/>
      <c r="B208" s="32"/>
      <c r="C208" s="191" t="s">
        <v>450</v>
      </c>
      <c r="D208" s="186" t="s">
        <v>33</v>
      </c>
      <c r="E208" s="489">
        <v>28</v>
      </c>
      <c r="F208" s="20"/>
      <c r="G208" s="28">
        <f>SUM(E208*F208)</f>
        <v>0</v>
      </c>
    </row>
    <row r="209" spans="1:8" x14ac:dyDescent="0.25">
      <c r="A209" s="22"/>
      <c r="B209" s="32"/>
      <c r="C209" s="191" t="s">
        <v>37</v>
      </c>
      <c r="D209" s="186" t="s">
        <v>32</v>
      </c>
      <c r="E209" s="489">
        <v>150</v>
      </c>
      <c r="F209" s="20"/>
      <c r="G209" s="28">
        <f>SUM(E209*F209)</f>
        <v>0</v>
      </c>
    </row>
    <row r="210" spans="1:8" x14ac:dyDescent="0.25">
      <c r="A210" s="22"/>
      <c r="B210" s="32"/>
      <c r="C210" s="191" t="s">
        <v>35</v>
      </c>
      <c r="D210" s="186" t="s">
        <v>36</v>
      </c>
      <c r="E210" s="48">
        <f>E208*100</f>
        <v>2800</v>
      </c>
      <c r="F210" s="20"/>
      <c r="G210" s="193">
        <f>SUM(E210*F210)</f>
        <v>0</v>
      </c>
    </row>
    <row r="211" spans="1:8" x14ac:dyDescent="0.25">
      <c r="A211" s="22"/>
      <c r="B211" s="32"/>
      <c r="C211" s="191"/>
      <c r="D211" s="186"/>
      <c r="E211" s="48"/>
      <c r="F211" s="20"/>
      <c r="G211" s="193"/>
    </row>
    <row r="212" spans="1:8" ht="204" x14ac:dyDescent="0.25">
      <c r="A212" s="22" t="str">
        <f>A20</f>
        <v>3.</v>
      </c>
      <c r="B212" s="394">
        <f>B198+1</f>
        <v>16</v>
      </c>
      <c r="C212" s="11" t="s">
        <v>1119</v>
      </c>
      <c r="D212" s="186"/>
      <c r="E212" s="48"/>
      <c r="F212" s="20"/>
      <c r="G212" s="193"/>
    </row>
    <row r="213" spans="1:8" s="300" customFormat="1" x14ac:dyDescent="0.25">
      <c r="A213" s="22"/>
      <c r="B213" s="32"/>
      <c r="C213" s="191"/>
      <c r="D213" s="186" t="s">
        <v>998</v>
      </c>
      <c r="E213" s="48">
        <v>79</v>
      </c>
      <c r="F213" s="28"/>
      <c r="G213" s="28">
        <f>SUM(E213*F213)</f>
        <v>0</v>
      </c>
      <c r="H213" s="467"/>
    </row>
    <row r="214" spans="1:8" s="300" customFormat="1" x14ac:dyDescent="0.25">
      <c r="A214" s="22"/>
      <c r="B214" s="32"/>
      <c r="C214" s="191"/>
      <c r="D214" s="186"/>
      <c r="E214" s="48"/>
      <c r="F214" s="28"/>
      <c r="G214" s="28"/>
      <c r="H214" s="467"/>
    </row>
    <row r="215" spans="1:8" ht="38.25" x14ac:dyDescent="0.25">
      <c r="A215" s="22">
        <f>3</f>
        <v>3</v>
      </c>
      <c r="B215" s="394">
        <f>B212+1</f>
        <v>17</v>
      </c>
      <c r="C215" s="181" t="s">
        <v>1121</v>
      </c>
      <c r="D215" s="22"/>
      <c r="E215" s="464"/>
      <c r="F215" s="20"/>
      <c r="G215" s="23"/>
    </row>
    <row r="216" spans="1:8" x14ac:dyDescent="0.25">
      <c r="A216" s="22"/>
      <c r="B216" s="32"/>
      <c r="C216" s="191" t="s">
        <v>450</v>
      </c>
      <c r="D216" s="186" t="s">
        <v>33</v>
      </c>
      <c r="E216" s="489">
        <v>26</v>
      </c>
      <c r="F216" s="20"/>
      <c r="G216" s="28">
        <f>SUM(E216*F216)</f>
        <v>0</v>
      </c>
    </row>
    <row r="217" spans="1:8" x14ac:dyDescent="0.25">
      <c r="A217" s="22"/>
      <c r="B217" s="32"/>
      <c r="C217" s="191" t="s">
        <v>37</v>
      </c>
      <c r="D217" s="186" t="s">
        <v>32</v>
      </c>
      <c r="E217" s="489">
        <v>140</v>
      </c>
      <c r="F217" s="20"/>
      <c r="G217" s="28">
        <f>SUM(E217*F217)</f>
        <v>0</v>
      </c>
    </row>
    <row r="218" spans="1:8" x14ac:dyDescent="0.25">
      <c r="A218" s="22"/>
      <c r="B218" s="32"/>
      <c r="C218" s="191" t="s">
        <v>35</v>
      </c>
      <c r="D218" s="186" t="s">
        <v>36</v>
      </c>
      <c r="E218" s="48">
        <f>E216*100</f>
        <v>2600</v>
      </c>
      <c r="F218" s="20"/>
      <c r="G218" s="193">
        <f>SUM(E218*F218)</f>
        <v>0</v>
      </c>
    </row>
    <row r="219" spans="1:8" x14ac:dyDescent="0.25">
      <c r="A219" s="22"/>
      <c r="B219" s="32"/>
      <c r="C219" s="191"/>
      <c r="D219" s="186"/>
      <c r="E219" s="48"/>
      <c r="F219" s="20"/>
      <c r="G219" s="193"/>
    </row>
    <row r="220" spans="1:8" x14ac:dyDescent="0.25">
      <c r="A220" s="673"/>
      <c r="B220" s="674"/>
      <c r="C220" s="731" t="s">
        <v>86</v>
      </c>
      <c r="D220" s="183"/>
      <c r="E220" s="490"/>
      <c r="F220" s="183"/>
      <c r="G220" s="184">
        <f>SUM(G9:G213)</f>
        <v>0</v>
      </c>
    </row>
  </sheetData>
  <pageMargins left="0.7" right="0.7" top="0.75" bottom="0.75" header="0.3" footer="0.3"/>
  <pageSetup paperSize="9" scale="62" fitToHeight="0" orientation="portrait" r:id="rId1"/>
  <headerFooter>
    <oddHeader xml:space="preserve">&amp;R&amp;"Arial Narrow,Regular"&amp;8HOTEL ROŽANIĆ, MOTOVUN
</oddHeader>
    <oddFooter>&amp;C&amp;"Arial,Regular"&amp;9Rijeka, kolovoz 2016.</oddFooter>
  </headerFooter>
  <rowBreaks count="5" manualBreakCount="5">
    <brk id="32" max="8" man="1"/>
    <brk id="55" max="8" man="1"/>
    <brk id="87" max="8" man="1"/>
    <brk id="132" max="6" man="1"/>
    <brk id="193"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26"/>
  <sheetViews>
    <sheetView view="pageBreakPreview" topLeftCell="B1" zoomScaleNormal="100" zoomScaleSheetLayoutView="100" zoomScalePageLayoutView="115" workbookViewId="0">
      <selection activeCell="E1" sqref="E1"/>
    </sheetView>
  </sheetViews>
  <sheetFormatPr defaultRowHeight="15" x14ac:dyDescent="0.25"/>
  <cols>
    <col min="1" max="1" width="7.42578125" customWidth="1"/>
    <col min="2" max="2" width="47.5703125" customWidth="1"/>
    <col min="3" max="3" width="7.42578125" customWidth="1"/>
    <col min="4" max="4" width="10.140625" customWidth="1"/>
    <col min="5" max="5" width="10.7109375" style="381" customWidth="1"/>
    <col min="6" max="6" width="16.140625" customWidth="1"/>
  </cols>
  <sheetData>
    <row r="1" spans="1:6" s="554" customFormat="1" ht="22.5" x14ac:dyDescent="0.2">
      <c r="A1" s="538" t="s">
        <v>25</v>
      </c>
      <c r="B1" s="538" t="s">
        <v>26</v>
      </c>
      <c r="C1" s="538" t="s">
        <v>27</v>
      </c>
      <c r="D1" s="538" t="s">
        <v>28</v>
      </c>
      <c r="E1" s="570" t="s">
        <v>29</v>
      </c>
      <c r="F1" s="538" t="s">
        <v>30</v>
      </c>
    </row>
    <row r="3" spans="1:6" ht="15.75" x14ac:dyDescent="0.25">
      <c r="A3" s="6" t="s">
        <v>23</v>
      </c>
      <c r="B3" s="6" t="s">
        <v>453</v>
      </c>
      <c r="C3" s="6"/>
      <c r="D3" s="6"/>
      <c r="E3" s="398"/>
      <c r="F3" s="6"/>
    </row>
    <row r="4" spans="1:6" x14ac:dyDescent="0.25">
      <c r="A4" s="62"/>
      <c r="B4" s="62"/>
      <c r="C4" s="62"/>
      <c r="D4" s="62"/>
      <c r="E4" s="93"/>
      <c r="F4" s="62"/>
    </row>
    <row r="5" spans="1:6" ht="131.25" customHeight="1" x14ac:dyDescent="0.25">
      <c r="A5" s="15" t="s">
        <v>23</v>
      </c>
      <c r="B5" s="106" t="s">
        <v>514</v>
      </c>
      <c r="C5" s="16"/>
      <c r="D5" s="17"/>
      <c r="E5" s="284"/>
      <c r="F5" s="20"/>
    </row>
    <row r="6" spans="1:6" ht="28.5" customHeight="1" x14ac:dyDescent="0.25">
      <c r="A6" s="15"/>
      <c r="B6" s="11" t="s">
        <v>451</v>
      </c>
      <c r="C6" s="16"/>
      <c r="D6" s="17"/>
      <c r="E6" s="20"/>
      <c r="F6" s="20"/>
    </row>
    <row r="7" spans="1:6" ht="40.5" customHeight="1" x14ac:dyDescent="0.25">
      <c r="A7" s="15" t="s">
        <v>113</v>
      </c>
      <c r="B7" s="11" t="s">
        <v>518</v>
      </c>
      <c r="C7" s="16"/>
      <c r="D7" s="17"/>
      <c r="E7" s="20"/>
      <c r="F7" s="20"/>
    </row>
    <row r="8" spans="1:6" ht="15" customHeight="1" x14ac:dyDescent="0.25">
      <c r="A8" s="15"/>
      <c r="B8" s="194" t="s">
        <v>515</v>
      </c>
      <c r="C8" s="16" t="s">
        <v>36</v>
      </c>
      <c r="D8" s="17">
        <v>26647.24</v>
      </c>
      <c r="E8" s="20"/>
      <c r="F8" s="28">
        <f>SUM(D8*E8)</f>
        <v>0</v>
      </c>
    </row>
    <row r="9" spans="1:6" ht="15" customHeight="1" x14ac:dyDescent="0.25">
      <c r="A9" s="15"/>
      <c r="B9" s="194" t="s">
        <v>516</v>
      </c>
      <c r="C9" s="16" t="s">
        <v>36</v>
      </c>
      <c r="D9" s="17">
        <v>3295.52</v>
      </c>
      <c r="E9" s="20"/>
      <c r="F9" s="28">
        <f>SUM(D9*E9)</f>
        <v>0</v>
      </c>
    </row>
    <row r="10" spans="1:6" ht="54.75" customHeight="1" x14ac:dyDescent="0.25">
      <c r="A10" s="15" t="s">
        <v>452</v>
      </c>
      <c r="B10" s="11" t="s">
        <v>519</v>
      </c>
      <c r="C10" s="16"/>
      <c r="D10" s="17"/>
      <c r="E10" s="20"/>
      <c r="F10" s="20"/>
    </row>
    <row r="11" spans="1:6" x14ac:dyDescent="0.25">
      <c r="A11" s="15"/>
      <c r="B11" s="194" t="s">
        <v>517</v>
      </c>
      <c r="C11" s="16" t="s">
        <v>36</v>
      </c>
      <c r="D11" s="17">
        <v>3714.07</v>
      </c>
      <c r="E11" s="20"/>
      <c r="F11" s="28">
        <f>SUM(D11*E11)</f>
        <v>0</v>
      </c>
    </row>
    <row r="12" spans="1:6" x14ac:dyDescent="0.25">
      <c r="A12" s="15"/>
      <c r="B12" s="194" t="s">
        <v>516</v>
      </c>
      <c r="C12" s="16" t="s">
        <v>36</v>
      </c>
      <c r="D12" s="17">
        <v>638.13</v>
      </c>
      <c r="E12" s="20"/>
      <c r="F12" s="28">
        <f>SUM(D12*E12)</f>
        <v>0</v>
      </c>
    </row>
    <row r="13" spans="1:6" ht="38.25" x14ac:dyDescent="0.25">
      <c r="A13" s="15" t="s">
        <v>456</v>
      </c>
      <c r="B13" s="11" t="s">
        <v>520</v>
      </c>
      <c r="C13" s="16"/>
      <c r="D13" s="17"/>
      <c r="E13" s="20"/>
      <c r="F13" s="20"/>
    </row>
    <row r="14" spans="1:6" x14ac:dyDescent="0.25">
      <c r="A14" s="15"/>
      <c r="B14" s="194" t="s">
        <v>521</v>
      </c>
      <c r="C14" s="16" t="s">
        <v>36</v>
      </c>
      <c r="D14" s="17">
        <v>47660</v>
      </c>
      <c r="E14" s="20"/>
      <c r="F14" s="28">
        <f>SUM(D14*E14)</f>
        <v>0</v>
      </c>
    </row>
    <row r="15" spans="1:6" x14ac:dyDescent="0.25">
      <c r="A15" s="15"/>
      <c r="B15" s="194" t="s">
        <v>904</v>
      </c>
      <c r="C15" s="16" t="s">
        <v>36</v>
      </c>
      <c r="D15" s="17">
        <v>1605.52</v>
      </c>
      <c r="E15" s="20"/>
      <c r="F15" s="28">
        <f>SUM(D15*E15)</f>
        <v>0</v>
      </c>
    </row>
    <row r="16" spans="1:6" x14ac:dyDescent="0.25">
      <c r="A16" s="15"/>
      <c r="B16" s="194"/>
      <c r="C16" s="16"/>
      <c r="D16" s="17"/>
      <c r="E16" s="20"/>
      <c r="F16" s="28"/>
    </row>
    <row r="17" spans="1:6" ht="54" customHeight="1" x14ac:dyDescent="0.25">
      <c r="A17" s="15" t="s">
        <v>522</v>
      </c>
      <c r="B17" s="11" t="s">
        <v>523</v>
      </c>
      <c r="C17" s="16"/>
      <c r="D17" s="17"/>
      <c r="E17" s="20"/>
      <c r="F17" s="20"/>
    </row>
    <row r="18" spans="1:6" x14ac:dyDescent="0.25">
      <c r="A18" s="15"/>
      <c r="B18" s="194" t="s">
        <v>524</v>
      </c>
      <c r="C18" s="16" t="s">
        <v>36</v>
      </c>
      <c r="D18" s="17">
        <v>5350</v>
      </c>
      <c r="E18" s="20"/>
      <c r="F18" s="28">
        <f>SUM(D18*E18)</f>
        <v>0</v>
      </c>
    </row>
    <row r="19" spans="1:6" x14ac:dyDescent="0.25">
      <c r="A19" s="15"/>
      <c r="B19" s="194" t="s">
        <v>903</v>
      </c>
      <c r="C19" s="16" t="s">
        <v>36</v>
      </c>
      <c r="D19" s="17">
        <v>3945.47</v>
      </c>
      <c r="E19" s="20"/>
      <c r="F19" s="28">
        <f>SUM(D19*E19)</f>
        <v>0</v>
      </c>
    </row>
    <row r="20" spans="1:6" x14ac:dyDescent="0.25">
      <c r="A20" s="15"/>
      <c r="B20" s="194"/>
      <c r="C20" s="16"/>
      <c r="D20" s="17"/>
      <c r="E20" s="20"/>
      <c r="F20" s="28"/>
    </row>
    <row r="21" spans="1:6" x14ac:dyDescent="0.25">
      <c r="A21" s="15" t="s">
        <v>901</v>
      </c>
      <c r="B21" s="194" t="s">
        <v>902</v>
      </c>
      <c r="C21" s="16" t="s">
        <v>36</v>
      </c>
      <c r="D21" s="17">
        <f>SUM(D5:D19)*0.15</f>
        <v>13928.3925</v>
      </c>
      <c r="E21" s="20"/>
      <c r="F21" s="28">
        <f>SUM(D21*E21)</f>
        <v>0</v>
      </c>
    </row>
    <row r="22" spans="1:6" x14ac:dyDescent="0.25">
      <c r="A22" s="162"/>
      <c r="B22" s="195"/>
      <c r="C22" s="162"/>
      <c r="D22" s="162"/>
      <c r="E22" s="492"/>
    </row>
    <row r="23" spans="1:6" x14ac:dyDescent="0.25">
      <c r="A23" s="104"/>
      <c r="B23" s="183" t="s">
        <v>454</v>
      </c>
      <c r="C23" s="104"/>
      <c r="D23" s="104"/>
      <c r="E23" s="493"/>
      <c r="F23" s="184">
        <f>SUM(F8:F19)</f>
        <v>0</v>
      </c>
    </row>
    <row r="25" spans="1:6" x14ac:dyDescent="0.25">
      <c r="D25" s="376"/>
    </row>
    <row r="26" spans="1:6" ht="15.75" customHeight="1" x14ac:dyDescent="0.25">
      <c r="D26" s="376"/>
    </row>
  </sheetData>
  <pageMargins left="0.7" right="0.7" top="0.75" bottom="0.75" header="0.3" footer="0.3"/>
  <pageSetup paperSize="9" scale="67" fitToHeight="0" orientation="portrait" r:id="rId1"/>
  <headerFooter>
    <oddHeader xml:space="preserve">&amp;R&amp;"Arial Narrow,Regular"&amp;8HOTEL ROŽANIĆ, MOTOVUN
</oddHeader>
    <oddFooter>&amp;C&amp;"Arial,Regular"&amp;9Rijeka, kolovoz 2016.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19"/>
  <sheetViews>
    <sheetView view="pageBreakPreview" zoomScale="85" zoomScaleNormal="100" zoomScaleSheetLayoutView="85" zoomScalePageLayoutView="115" workbookViewId="0">
      <selection activeCell="B9" sqref="B9"/>
    </sheetView>
  </sheetViews>
  <sheetFormatPr defaultRowHeight="15" x14ac:dyDescent="0.25"/>
  <cols>
    <col min="1" max="1" width="6.42578125" bestFit="1" customWidth="1"/>
    <col min="2" max="2" width="48.28515625" customWidth="1"/>
    <col min="3" max="3" width="7.42578125" customWidth="1"/>
    <col min="4" max="4" width="9.42578125" customWidth="1"/>
    <col min="5" max="5" width="12.140625" customWidth="1"/>
    <col min="6" max="6" width="17.140625" customWidth="1"/>
  </cols>
  <sheetData>
    <row r="1" spans="1:6" s="554" customFormat="1" ht="22.5" x14ac:dyDescent="0.2">
      <c r="A1" s="538" t="s">
        <v>25</v>
      </c>
      <c r="B1" s="538" t="s">
        <v>26</v>
      </c>
      <c r="C1" s="538" t="s">
        <v>27</v>
      </c>
      <c r="D1" s="538" t="s">
        <v>28</v>
      </c>
      <c r="E1" s="570" t="s">
        <v>29</v>
      </c>
      <c r="F1" s="538" t="s">
        <v>30</v>
      </c>
    </row>
    <row r="3" spans="1:6" ht="15.75" x14ac:dyDescent="0.25">
      <c r="A3" s="6" t="s">
        <v>24</v>
      </c>
      <c r="B3" s="6" t="s">
        <v>551</v>
      </c>
      <c r="C3" s="6"/>
      <c r="D3" s="6"/>
      <c r="E3" s="6"/>
      <c r="F3" s="6"/>
    </row>
    <row r="4" spans="1:6" x14ac:dyDescent="0.25">
      <c r="A4" s="62"/>
      <c r="B4" s="62"/>
      <c r="C4" s="62"/>
      <c r="D4" s="62"/>
      <c r="E4" s="62"/>
      <c r="F4" s="62"/>
    </row>
    <row r="5" spans="1:6" ht="15" customHeight="1" x14ac:dyDescent="0.25">
      <c r="A5" s="15"/>
      <c r="B5" s="106" t="s">
        <v>51</v>
      </c>
      <c r="C5" s="16"/>
      <c r="D5" s="17"/>
      <c r="E5" s="16"/>
      <c r="F5" s="20"/>
    </row>
    <row r="6" spans="1:6" ht="39.75" customHeight="1" x14ac:dyDescent="0.25">
      <c r="A6" s="15"/>
      <c r="B6" s="106" t="s">
        <v>552</v>
      </c>
      <c r="C6" s="16"/>
      <c r="D6" s="17"/>
      <c r="E6" s="16"/>
      <c r="F6" s="20"/>
    </row>
    <row r="7" spans="1:6" ht="30" customHeight="1" x14ac:dyDescent="0.25">
      <c r="A7" s="15"/>
      <c r="B7" s="11" t="s">
        <v>473</v>
      </c>
      <c r="C7" s="16"/>
      <c r="D7" s="17"/>
      <c r="E7" s="20"/>
      <c r="F7" s="20"/>
    </row>
    <row r="8" spans="1:6" ht="18" customHeight="1" x14ac:dyDescent="0.25">
      <c r="A8" s="15"/>
      <c r="B8" s="187"/>
    </row>
    <row r="9" spans="1:6" ht="102" x14ac:dyDescent="0.25">
      <c r="A9" s="501" t="s">
        <v>24</v>
      </c>
      <c r="B9" s="11" t="s">
        <v>912</v>
      </c>
    </row>
    <row r="10" spans="1:6" x14ac:dyDescent="0.25">
      <c r="A10" s="501"/>
      <c r="B10" s="11"/>
    </row>
    <row r="11" spans="1:6" s="300" customFormat="1" x14ac:dyDescent="0.25">
      <c r="A11" s="186" t="s">
        <v>455</v>
      </c>
      <c r="B11" s="500" t="s">
        <v>909</v>
      </c>
      <c r="C11" s="498" t="s">
        <v>112</v>
      </c>
      <c r="D11" s="192">
        <f>75.6+36</f>
        <v>111.6</v>
      </c>
      <c r="E11" s="28"/>
      <c r="F11" s="28">
        <f>SUM(D11*E11)</f>
        <v>0</v>
      </c>
    </row>
    <row r="12" spans="1:6" s="300" customFormat="1" x14ac:dyDescent="0.25">
      <c r="A12" s="186" t="s">
        <v>525</v>
      </c>
      <c r="B12" s="500" t="s">
        <v>910</v>
      </c>
      <c r="C12" s="498" t="s">
        <v>112</v>
      </c>
      <c r="D12" s="192">
        <v>453.5</v>
      </c>
      <c r="E12" s="28"/>
      <c r="F12" s="28">
        <f t="shared" ref="F12:F16" si="0">SUM(D12*E12)</f>
        <v>0</v>
      </c>
    </row>
    <row r="13" spans="1:6" s="300" customFormat="1" x14ac:dyDescent="0.25">
      <c r="A13" s="186" t="s">
        <v>527</v>
      </c>
      <c r="B13" s="500" t="s">
        <v>911</v>
      </c>
      <c r="C13" s="498" t="s">
        <v>112</v>
      </c>
      <c r="D13" s="192">
        <v>658</v>
      </c>
      <c r="E13" s="28"/>
      <c r="F13" s="28">
        <f t="shared" si="0"/>
        <v>0</v>
      </c>
    </row>
    <row r="14" spans="1:6" s="300" customFormat="1" x14ac:dyDescent="0.25">
      <c r="A14" s="186" t="s">
        <v>526</v>
      </c>
      <c r="B14" s="500" t="s">
        <v>905</v>
      </c>
      <c r="C14" s="498" t="s">
        <v>112</v>
      </c>
      <c r="D14" s="192">
        <v>438</v>
      </c>
      <c r="E14" s="28"/>
      <c r="F14" s="28">
        <f>SUM(D14*E14)</f>
        <v>0</v>
      </c>
    </row>
    <row r="15" spans="1:6" s="300" customFormat="1" x14ac:dyDescent="0.25">
      <c r="A15" s="186" t="s">
        <v>528</v>
      </c>
      <c r="B15" s="500" t="s">
        <v>906</v>
      </c>
      <c r="C15" s="498" t="s">
        <v>112</v>
      </c>
      <c r="D15" s="192">
        <v>184</v>
      </c>
      <c r="E15" s="28"/>
      <c r="F15" s="28">
        <f t="shared" si="0"/>
        <v>0</v>
      </c>
    </row>
    <row r="16" spans="1:6" s="300" customFormat="1" x14ac:dyDescent="0.25">
      <c r="A16" s="186" t="s">
        <v>907</v>
      </c>
      <c r="B16" s="500" t="s">
        <v>908</v>
      </c>
      <c r="C16" s="498" t="s">
        <v>112</v>
      </c>
      <c r="D16" s="192">
        <v>73</v>
      </c>
      <c r="E16" s="28"/>
      <c r="F16" s="28">
        <f t="shared" si="0"/>
        <v>0</v>
      </c>
    </row>
    <row r="17" spans="1:6" x14ac:dyDescent="0.25">
      <c r="A17" s="231"/>
      <c r="B17" s="187"/>
      <c r="C17" s="248"/>
      <c r="D17" s="17"/>
      <c r="E17" s="20"/>
      <c r="F17" s="20"/>
    </row>
    <row r="18" spans="1:6" x14ac:dyDescent="0.25">
      <c r="A18" s="162"/>
      <c r="B18" s="195"/>
      <c r="C18" s="162"/>
      <c r="D18" s="162"/>
      <c r="E18" s="162"/>
    </row>
    <row r="19" spans="1:6" x14ac:dyDescent="0.25">
      <c r="A19" s="104"/>
      <c r="B19" s="183" t="s">
        <v>474</v>
      </c>
      <c r="C19" s="104"/>
      <c r="D19" s="104"/>
      <c r="E19" s="104"/>
      <c r="F19" s="184">
        <f>SUM(F11:F17)</f>
        <v>0</v>
      </c>
    </row>
  </sheetData>
  <pageMargins left="0.7" right="0.7" top="0.75" bottom="0.75" header="0.3" footer="0.3"/>
  <pageSetup paperSize="9" scale="67" fitToHeight="0" orientation="portrait" r:id="rId1"/>
  <headerFooter>
    <oddHeader xml:space="preserve">&amp;R&amp;"Arial Narrow,Regular"&amp;8HOTEL ROŽANIĆ, MOTOVUN
</oddHeader>
    <oddFooter>&amp;C&amp;"Arial,Regular"&amp;9Rijeka, kolovoz 2016.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24</vt:i4>
      </vt:variant>
    </vt:vector>
  </HeadingPairs>
  <TitlesOfParts>
    <vt:vector size="50" baseType="lpstr">
      <vt:lpstr>NASLOV</vt:lpstr>
      <vt:lpstr>SADRZAJ</vt:lpstr>
      <vt:lpstr>UVJETI GR+OBR</vt:lpstr>
      <vt:lpstr>A GRAĐEVINSKI</vt:lpstr>
      <vt:lpstr>1_RUŠENJE</vt:lpstr>
      <vt:lpstr>2_ZEMLJANI</vt:lpstr>
      <vt:lpstr>3_AB RADOVI</vt:lpstr>
      <vt:lpstr>4_ČELIK</vt:lpstr>
      <vt:lpstr>5_DRVO</vt:lpstr>
      <vt:lpstr>6_ZIDARSKI</vt:lpstr>
      <vt:lpstr>7_IZOLATERSKI</vt:lpstr>
      <vt:lpstr>A_GRADJ REKAP</vt:lpstr>
      <vt:lpstr>B_ZANATSKI</vt:lpstr>
      <vt:lpstr>8_GIPS</vt:lpstr>
      <vt:lpstr>9_KROVOVI</vt:lpstr>
      <vt:lpstr>9A_ LIMARSKI</vt:lpstr>
      <vt:lpstr>10_MONTAZNI</vt:lpstr>
      <vt:lpstr>11_STOLARSKI</vt:lpstr>
      <vt:lpstr>12_BRAVARSKI</vt:lpstr>
      <vt:lpstr>12_BRAVARSKI ATERNATIVA</vt:lpstr>
      <vt:lpstr>13_BETONSKE PODLOGE</vt:lpstr>
      <vt:lpstr>14_DIZALA</vt:lpstr>
      <vt:lpstr>15_LICILACKI</vt:lpstr>
      <vt:lpstr>16_SANITAR</vt:lpstr>
      <vt:lpstr>17_BAZEN</vt:lpstr>
      <vt:lpstr>B_ZANATSKI REKAP</vt:lpstr>
      <vt:lpstr>'1_RUŠENJE'!Print_Area</vt:lpstr>
      <vt:lpstr>'10_MONTAZNI'!Print_Area</vt:lpstr>
      <vt:lpstr>'11_STOLARSKI'!Print_Area</vt:lpstr>
      <vt:lpstr>'12_BRAVARSKI'!Print_Area</vt:lpstr>
      <vt:lpstr>'12_BRAVARSKI ATERNATIVA'!Print_Area</vt:lpstr>
      <vt:lpstr>'14_DIZALA'!Print_Area</vt:lpstr>
      <vt:lpstr>'15_LICILACKI'!Print_Area</vt:lpstr>
      <vt:lpstr>'16_SANITAR'!Print_Area</vt:lpstr>
      <vt:lpstr>'17_BAZEN'!Print_Area</vt:lpstr>
      <vt:lpstr>'2_ZEMLJANI'!Print_Area</vt:lpstr>
      <vt:lpstr>'3_AB RADOVI'!Print_Area</vt:lpstr>
      <vt:lpstr>'4_ČELIK'!Print_Area</vt:lpstr>
      <vt:lpstr>'5_DRVO'!Print_Area</vt:lpstr>
      <vt:lpstr>'6_ZIDARSKI'!Print_Area</vt:lpstr>
      <vt:lpstr>'7_IZOLATERSKI'!Print_Area</vt:lpstr>
      <vt:lpstr>'8_GIPS'!Print_Area</vt:lpstr>
      <vt:lpstr>'9_KROVOVI'!Print_Area</vt:lpstr>
      <vt:lpstr>'9A_ LIMARSKI'!Print_Area</vt:lpstr>
      <vt:lpstr>'A GRAĐEVINSKI'!Print_Area</vt:lpstr>
      <vt:lpstr>'A_GRADJ REKAP'!Print_Area</vt:lpstr>
      <vt:lpstr>'B_ZANATSKI REKAP'!Print_Area</vt:lpstr>
      <vt:lpstr>'UVJETI GR+OBR'!Print_Area</vt:lpstr>
      <vt:lpstr>'10_MONTAZNI'!Print_Titles</vt:lpstr>
      <vt:lpstr>'16_SANITAR'!Print_Titles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 Štefanac</dc:creator>
  <cp:lastModifiedBy>STUDENT</cp:lastModifiedBy>
  <cp:lastPrinted>2016-12-16T17:02:38Z</cp:lastPrinted>
  <dcterms:created xsi:type="dcterms:W3CDTF">2013-06-27T11:43:38Z</dcterms:created>
  <dcterms:modified xsi:type="dcterms:W3CDTF">2017-07-14T11:45:37Z</dcterms:modified>
</cp:coreProperties>
</file>