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 ContentType="image/tiff"/>
  <Default Extension="tiff" ContentType="image/tif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tserver\300g\17_673_ROZANIC_IZVEDBENI PROJEKT\08_Troškovnik\H - TROŠKOVNIK\20171714\"/>
    </mc:Choice>
  </mc:AlternateContent>
  <bookViews>
    <workbookView xWindow="-15" yWindow="-15" windowWidth="9600" windowHeight="14790" activeTab="2"/>
  </bookViews>
  <sheets>
    <sheet name="NASLOV" sheetId="7" r:id="rId1"/>
    <sheet name="opce" sheetId="2" r:id="rId2"/>
    <sheet name="građevinski" sheetId="3" r:id="rId3"/>
    <sheet name="vodovod" sheetId="4" r:id="rId4"/>
    <sheet name="kanalizacija" sheetId="5" r:id="rId5"/>
    <sheet name="rekapit" sheetId="6" r:id="rId6"/>
  </sheets>
  <externalReferences>
    <externalReference r:id="rId7"/>
  </externalReferences>
  <definedNames>
    <definedName name="b">#REF!</definedName>
    <definedName name="BETONSKI_I_ARM.BETONSKI_RADOVI">#REF!</definedName>
    <definedName name="BRAVARIJA_SKLONIŠTA">#REF!</definedName>
    <definedName name="cijenik">[1]List1!$1:$1048576</definedName>
    <definedName name="CRNA_BRAVARIJA">#REF!</definedName>
    <definedName name="č">#REF!</definedName>
    <definedName name="ČELIČNA_KONSTRUKCIJA">#REF!</definedName>
    <definedName name="DIMNJACI">#REF!</definedName>
    <definedName name="DIZALA">#REF!</definedName>
    <definedName name="E">#REF!</definedName>
    <definedName name="f">#REF!</definedName>
    <definedName name="FASADERSKI_RADOVI">#REF!</definedName>
    <definedName name="INOX_BRAVARIJA">#REF!</definedName>
    <definedName name="IZOLACIJE">#REF!</definedName>
    <definedName name="IZOLATERSKI_RADOVI">#REF!</definedName>
    <definedName name="KAMENARSKI_RADOVI">#REF!</definedName>
    <definedName name="KERAMIČARSKI_I_KAMENARSKI_RADOVI">#REF!</definedName>
    <definedName name="KERAMIČARSKI_RADOVI">#REF!</definedName>
    <definedName name="KROVOPOKRIVAČKI_RADOVI">#REF!</definedName>
    <definedName name="LIMARSKI_RADOVI">#REF!</definedName>
    <definedName name="NEHRĐAJUĆA_BRAVARIJA">#REF!</definedName>
    <definedName name="OSTALI_RADOVI">#REF!</definedName>
    <definedName name="PILOTI">#REF!</definedName>
    <definedName name="PODOVI">#REF!</definedName>
    <definedName name="PREGRADNE_STIJENE">#REF!</definedName>
    <definedName name="_xlnm.Print_Area" localSheetId="2">građevinski!$A$1:$G$68</definedName>
    <definedName name="_xlnm.Print_Area" localSheetId="4">kanalizacija!$A$1:$G$108</definedName>
    <definedName name="_xlnm.Print_Area" localSheetId="1">opce!$A$1:$D$30</definedName>
    <definedName name="_xlnm.Print_Area" localSheetId="5">rekapit!$A$1:$H$44</definedName>
    <definedName name="_xlnm.Print_Area" localSheetId="3">vodovod!$A$1:$G$96</definedName>
    <definedName name="PROTUPOŽARNA_BRAVARIJA">#REF!</definedName>
    <definedName name="R_E_K_A_P_I_T_U_L_A_C_I_J_A">#REF!</definedName>
    <definedName name="RTG_BRAVARIJA">#REF!</definedName>
    <definedName name="RUŠENJA_I_PRILAGODBE_GRAĐEVINSKIH_ELEMENATA_POSTOJEĆIH_GRAĐEVINA">#REF!</definedName>
    <definedName name="SOBOSLIKARSKI_RADOVI">#REF!</definedName>
    <definedName name="SPUŠTENI_STROPOVI">#REF!</definedName>
    <definedName name="STOLARSKI_RADOVI">#REF!</definedName>
    <definedName name="UKLANJANJE_OBJEKATA_I_IZGRADNJA_PRIVREMENE_SAOBRAČAJNICE">#REF!</definedName>
    <definedName name="UNUTARNJA_ALUMINIJSKA__BRAVARIJA">#REF!</definedName>
    <definedName name="UNUTARNJA_ALUMINIJSKA_BRAVARIJA">#REF!</definedName>
    <definedName name="VANJSKA_ALUMINIJSKA__BRAVARIJA">#REF!</definedName>
    <definedName name="VANJSKA_ALUMINIJSKA_BRAVARIJA">#REF!</definedName>
    <definedName name="ZEMLJANI_RADOVI">#REF!</definedName>
    <definedName name="ZIDARSKI_RADOVI">#REF!</definedName>
  </definedNames>
  <calcPr calcId="152511"/>
</workbook>
</file>

<file path=xl/calcChain.xml><?xml version="1.0" encoding="utf-8"?>
<calcChain xmlns="http://schemas.openxmlformats.org/spreadsheetml/2006/main">
  <c r="G106" i="5" l="1"/>
  <c r="G101" i="5"/>
  <c r="G88" i="5"/>
  <c r="G89" i="5"/>
  <c r="G90" i="5"/>
  <c r="G91" i="5"/>
  <c r="G92" i="5"/>
  <c r="G93" i="5"/>
  <c r="G94" i="5"/>
  <c r="G95" i="5"/>
  <c r="G87" i="5"/>
  <c r="G83" i="5"/>
  <c r="G84" i="5"/>
  <c r="G85" i="5"/>
  <c r="G82" i="5"/>
  <c r="G78" i="5"/>
  <c r="G77" i="5"/>
  <c r="G72" i="5"/>
  <c r="G71" i="5"/>
  <c r="G70" i="5"/>
  <c r="G62" i="5"/>
  <c r="G58" i="5"/>
  <c r="G52" i="5"/>
  <c r="G40" i="5"/>
  <c r="G37" i="5"/>
  <c r="G34" i="5"/>
  <c r="G31" i="5"/>
  <c r="G27" i="5"/>
  <c r="G19" i="5"/>
  <c r="G9" i="5"/>
  <c r="G10" i="5"/>
  <c r="G11" i="5"/>
  <c r="G12" i="5"/>
  <c r="G13" i="5"/>
  <c r="G14" i="5"/>
  <c r="G15" i="5"/>
  <c r="G8" i="5"/>
  <c r="G92" i="4"/>
  <c r="G89" i="4"/>
  <c r="G86" i="4"/>
  <c r="G83" i="4"/>
  <c r="G80" i="4"/>
  <c r="G77" i="4"/>
  <c r="G74" i="4"/>
  <c r="G73" i="4"/>
  <c r="G72" i="4"/>
  <c r="G71" i="4"/>
  <c r="G68" i="4"/>
  <c r="G64" i="4"/>
  <c r="G63" i="4"/>
  <c r="G59" i="4"/>
  <c r="G54" i="4"/>
  <c r="G55" i="4"/>
  <c r="G53" i="4"/>
  <c r="G49" i="4"/>
  <c r="G42" i="4"/>
  <c r="G43" i="4"/>
  <c r="G41" i="4"/>
  <c r="G32" i="4"/>
  <c r="G33" i="4"/>
  <c r="G34" i="4"/>
  <c r="G35" i="4"/>
  <c r="G31" i="4"/>
  <c r="G20" i="4"/>
  <c r="G21" i="4"/>
  <c r="G22" i="4"/>
  <c r="G23" i="4"/>
  <c r="G24" i="4"/>
  <c r="G25" i="4"/>
  <c r="G19" i="4"/>
  <c r="G8" i="4"/>
  <c r="G9" i="4"/>
  <c r="G10" i="4"/>
  <c r="G11" i="4"/>
  <c r="G12" i="4"/>
  <c r="G13" i="4"/>
  <c r="G7" i="4"/>
  <c r="G60" i="3"/>
  <c r="G57" i="3"/>
  <c r="G45" i="3"/>
  <c r="G42" i="3"/>
  <c r="G38" i="3"/>
  <c r="G35" i="3"/>
  <c r="G32" i="3"/>
  <c r="G30" i="3"/>
  <c r="G6" i="3" l="1"/>
  <c r="G21" i="3" l="1"/>
  <c r="E63" i="5" l="1"/>
  <c r="G63" i="5" s="1"/>
  <c r="E102" i="5"/>
  <c r="E79" i="5"/>
  <c r="G79" i="5" s="1"/>
  <c r="E53" i="5"/>
  <c r="G53" i="5" s="1"/>
  <c r="E73" i="5"/>
  <c r="G73" i="5" s="1"/>
  <c r="E59" i="5"/>
  <c r="G59" i="5" s="1"/>
  <c r="E48" i="5"/>
  <c r="E28" i="5"/>
  <c r="G28" i="5" s="1"/>
  <c r="E20" i="5"/>
  <c r="G20" i="5" s="1"/>
  <c r="E16" i="5"/>
  <c r="G16" i="5" s="1"/>
  <c r="E93" i="4"/>
  <c r="E65" i="4"/>
  <c r="E60" i="4"/>
  <c r="E56" i="4"/>
  <c r="E50" i="4"/>
  <c r="E44" i="4"/>
  <c r="G44" i="4" s="1"/>
  <c r="E36" i="4"/>
  <c r="G36" i="4" s="1"/>
  <c r="E26" i="4"/>
  <c r="G26" i="4" s="1"/>
  <c r="E14" i="4"/>
  <c r="G14" i="4" s="1"/>
  <c r="G49" i="3" l="1"/>
  <c r="G9" i="3" l="1"/>
  <c r="G12" i="3"/>
  <c r="G15" i="3"/>
  <c r="G18" i="3"/>
  <c r="G47" i="5"/>
  <c r="G51" i="3" l="1"/>
  <c r="G26" i="6" l="1"/>
</calcChain>
</file>

<file path=xl/sharedStrings.xml><?xml version="1.0" encoding="utf-8"?>
<sst xmlns="http://schemas.openxmlformats.org/spreadsheetml/2006/main" count="370" uniqueCount="213">
  <si>
    <t>građevina</t>
  </si>
  <si>
    <t>vrsta projekta</t>
  </si>
  <si>
    <t>naručitelj</t>
  </si>
  <si>
    <t>izvršitelj</t>
  </si>
  <si>
    <t>OPĆE NAPOMENE:</t>
  </si>
  <si>
    <t>Ovim troškovnikom obuhvaćeni su radovi na izvedbi instalacija vodovoda i kanalizacije u građevini i vani do predviđenih priključaka na ulične instalacije.
Nacrti, detalji i napomene na nacrtima, zatim tehnički opis, posebni tehnički uvjeti gradnje za instalacije internog vodovoda i kanalizacije, obavezni su kod izvođenja radova, kao i opisi radova u pojedinim stavkama troškovnika.
Sve radove, dobave i montaže predviđene ovim troškovnikom, kao što su cijevi, izljevna i odvodna mjesta, sanitarni predmeti i uređaji, postrojenja i drugo, izvesti do potpune funkcionalnosti.</t>
  </si>
  <si>
    <t>I.</t>
  </si>
  <si>
    <t>GRAĐEVINSKI RADOVI</t>
  </si>
  <si>
    <t>I. / A</t>
  </si>
  <si>
    <t>ZEMLJANI RADOVI</t>
  </si>
  <si>
    <t>1. / A.1.</t>
  </si>
  <si>
    <r>
      <t>m</t>
    </r>
    <r>
      <rPr>
        <vertAlign val="superscript"/>
        <sz val="10"/>
        <rFont val="Arial CE"/>
        <family val="2"/>
        <charset val="238"/>
      </rPr>
      <t>3</t>
    </r>
  </si>
  <si>
    <t>1. / A.2.</t>
  </si>
  <si>
    <t>Planiranje dna rova sa točnosti -+ 2 cm.</t>
  </si>
  <si>
    <r>
      <t>m</t>
    </r>
    <r>
      <rPr>
        <vertAlign val="superscript"/>
        <sz val="10"/>
        <rFont val="Arial CE"/>
        <family val="2"/>
        <charset val="238"/>
      </rPr>
      <t>2</t>
    </r>
  </si>
  <si>
    <t>1. / A.3.</t>
  </si>
  <si>
    <t>Nasipavanje dna rova pijeskom u sloju od 10 cm i fino planiranje u nagibu pod kojim se polažu cijevi. Nakon što su vodovodne i kanalizacijske cijevi položene i ispitane zasipavaju se pijeskom u sloju od 10 cm iznad tjemena cijevi.</t>
  </si>
  <si>
    <t>1. / A.4.</t>
  </si>
  <si>
    <t>Zatrpavanje rova zemljom od iskopa nakon što su cijevi položene i ispitane na vodonepropusnost i funkcionalnost i zasipane pijeskom. Zatrpavanje se vrši u slojevima od po 30 cm uz prethodno nabijanje. Prvi sloj nasipa zemljom ne smije sadržavati kamen ili neki drugi grubi materijal, ostali slojevi nasipavaju se preostalom zemljom od iskopa.</t>
  </si>
  <si>
    <t>1. / A.5.</t>
  </si>
  <si>
    <t>UKUPNO ZEMLJANI RADOVI:</t>
  </si>
  <si>
    <t>I. / B</t>
  </si>
  <si>
    <t>BETONSKI I ARMIRANO BETONSKI RADOVI</t>
  </si>
  <si>
    <t>1. / B.1.</t>
  </si>
  <si>
    <t xml:space="preserve">Izvedba revizijskog okna kanalizacije iz vodonepropusnog betona C 25/30 u glatkoj oplati. Površine dna, stijena i kinete obraditi cementnim mortom do crnog sjaja, rubovi kineta moraju biti zaobljeni. Penjalice su iz betonskog željeza f 20 mm. U okno dubine do 100 cm ne stavljaju se penjalice. Kod betoniranja okna potrebno je ugraditi fazonske komade na spoju plastične cijevi u okno, koji omogućuju vodonepropusnost spoja. Zemljani radovi obračunavaju se posebno, svi ostali radovi, kao i potreban materijal, izrada i montaža armature sadržani su u jediničnoj cijeni okna, sve komplet gotovo.
</t>
  </si>
  <si>
    <t>a)</t>
  </si>
  <si>
    <t xml:space="preserve">okno svijetle veličine 60 x 60 cm, dubine do 150 cm sa lijevano željeznim poklopcem veličine 60 x 60 cm nosivosti B125 </t>
  </si>
  <si>
    <t>kom</t>
  </si>
  <si>
    <t>b)</t>
  </si>
  <si>
    <t>fazonski komadi tipa PVC KGF sa pripadajućom brtvom</t>
  </si>
  <si>
    <t>1. / B.2.</t>
  </si>
  <si>
    <t>Izvedba vodomjernog okna veličine prema projektu iz vodonepropusnog betona C 25/30 u potrebnoj glatkoj oplati. Penjalice za silaz u okno su iz betonskog željeza profila 20 mm. Poklopac okna je iz lijevanog željeza veličine 60x60cm nosivosti B 125 sa natpisom "VODOVOD". Dno okna izvesti u padu prema rešetki iz lijevanog željeza bez sifona veličine 20x20 cm, čiju odvodnju izvesti sa drenažnom cijevi DN 110 mm koja se ugrađuje u drenažni pijesak. Cijena sadrži sve komplet gotovo s dobavom i ugradnjom betona u potrebnoj oplati, izradom i montažom armature, lijevano željeznim poklopcem i penjalicama, te lijevano željeznom rešetkom i drenažnom cijevi. Zemljani radovi obračunavaju se posebno. Svi ostali radovi, kao i potreban materijal, izrada i montaža armature sadržani su u jediničnoj cijeni okna - sve komplet gotovo.</t>
  </si>
  <si>
    <t>1. / B.3.</t>
  </si>
  <si>
    <t>Izvedba betonskih postolja za vodovodne cijevi i armature u vodomjernom oknu iz betona C 16/20 u potrebnoj oplati.</t>
  </si>
  <si>
    <t>veličine 20 x 20 x 35 cm</t>
  </si>
  <si>
    <t>1. / B.4.</t>
  </si>
  <si>
    <t xml:space="preserve">Izvedba okna iz vodonepropusnog betona C 25/30 u glatkoj oplati za separator masti. Površine dna, stijena i kinete obraditi cementnim mortom do crnog sjaja, rubovi kineta moraju biti zaobljeni. Penjalice su iz betonskog željeza f 20 mm. U okno dubine do 100 cm ne stavljaju se penjalice. Kod betoniranja okna potrebno je ugraditi fazonske komade na spoju plastične cijevi u okno, koji omogućuju vodonepropusnost spoja. Zemljani radovi obračunavaju se posebno, svi ostali radovi, kao i potreban materijal, izrada i montaža armature sadržani su u jediničnoj cijeni okna, sve komplet gotovo.
</t>
  </si>
  <si>
    <t xml:space="preserve">okno svijetle veličine 60 x 90 cm, dubine do 150 cm sa lijevano željeznim poklopcem veličine 60 x 90 cm nosivosti B125 </t>
  </si>
  <si>
    <t>1. / B.5.</t>
  </si>
  <si>
    <t xml:space="preserve">Izvedba betonske posteljice za postavu PEHD prefabriciranog kućišta za crpnu stanicu. Posteljica se postavlja na visini iskazanoj u projektu vode i kanalizacije tako da crpna stanica optimalno funkcionira Zemljani radovi obračunavaju se posebno, svi ostali radovi, kao i potreban materijal, izrada i montaža armature sadržani su u jediničnoj cijeni okna, sve komplet gotovo.
</t>
  </si>
  <si>
    <t>UKUPNO BETONSKI I A.B. RADOVI :</t>
  </si>
  <si>
    <t>I. / C</t>
  </si>
  <si>
    <t>RAZNI GRAĐEVINSKI RADOVI</t>
  </si>
  <si>
    <t>1. / C.1.</t>
  </si>
  <si>
    <t>Dobava i ugradnja zaštitnih cijevi (vodilica) za provod kanalizacijskih i vodovodnih cijevi kroz temeljni zid, sve komplet gotovo.</t>
  </si>
  <si>
    <t>1. / C.2.</t>
  </si>
  <si>
    <t>Sva potrebna štemanja na trasi vodovoda i kanalizacije za izvedbu usjeka i proboja u podu, zidu, stropu ili temelju, te ponovno zatvaranje usjeka i proboja odgovarajućim materijalom nakon što su vodovodne i kanalizacijske cijevi ispitane i preuzete. Obračun radova izvršiti će se prema stvarnim troškovima i odobrenim količinama za pojedine radove.</t>
  </si>
  <si>
    <t>komplet</t>
  </si>
  <si>
    <t>UKUPNO RAZNI GRAĐEVINSKI RADOVI:</t>
  </si>
  <si>
    <t>UKUPNO GRAĐEVINSKI RADOVI:</t>
  </si>
  <si>
    <t>II.</t>
  </si>
  <si>
    <t>VODOVOD I HIDRANTSKA MREŽA</t>
  </si>
  <si>
    <t>2.1.</t>
  </si>
  <si>
    <r>
      <t xml:space="preserve">Dobava i montaža troslojnih aluminijsko - plastičnih cijevi  sa spajanjem pripadajućim ˝press˝ spojnim komadima  za </t>
    </r>
    <r>
      <rPr>
        <b/>
        <sz val="10"/>
        <rFont val="Arial"/>
        <family val="2"/>
        <charset val="238"/>
      </rPr>
      <t>glavni i etažni razvod vodovoda - hladna voda</t>
    </r>
    <r>
      <rPr>
        <sz val="10"/>
        <rFont val="Arial"/>
        <family val="2"/>
        <charset val="238"/>
      </rPr>
      <t>. Stavka obuhvaća sve potrebne spojnice, redukcije, T-komade i potrebni pričvrsni i ovjesni materijal. Cijevi se isporučuju u palicama bez izolacije. Toplinsku izolaciju izvesti prema potrebi. Sve kao Geberit Mepla.</t>
    </r>
  </si>
  <si>
    <t>Sve cijevi su toplinski izolirane izolacijom tipa "Armaflex" debljine 10 mm. U cijenu su uključeni i svi potrebni fazonski komadi.</t>
  </si>
  <si>
    <r>
      <t>Obračun po m</t>
    </r>
    <r>
      <rPr>
        <vertAlign val="superscript"/>
        <sz val="10"/>
        <rFont val="Arial"/>
        <family val="2"/>
        <charset val="238"/>
      </rPr>
      <t>1</t>
    </r>
    <r>
      <rPr>
        <sz val="10"/>
        <rFont val="Arial"/>
        <family val="2"/>
        <charset val="238"/>
      </rPr>
      <t xml:space="preserve"> neizolirane cijevi</t>
    </r>
  </si>
  <si>
    <r>
      <t>m</t>
    </r>
    <r>
      <rPr>
        <vertAlign val="superscript"/>
        <sz val="10"/>
        <rFont val="Arial"/>
        <family val="2"/>
        <charset val="238"/>
      </rPr>
      <t>1</t>
    </r>
  </si>
  <si>
    <t>2.2.</t>
  </si>
  <si>
    <r>
      <t xml:space="preserve">Dobava i montaža troslojnih aluminijsko - plastičnih cijevi  sa spajanjem pripadajućim ˝press˝ spojnim komadima  za </t>
    </r>
    <r>
      <rPr>
        <b/>
        <sz val="10"/>
        <rFont val="Arial"/>
        <family val="2"/>
        <charset val="238"/>
      </rPr>
      <t>glavni i etažni razvod vodovoda - topla voda</t>
    </r>
    <r>
      <rPr>
        <sz val="10"/>
        <rFont val="Arial"/>
        <family val="2"/>
        <charset val="238"/>
      </rPr>
      <t>. Stavka obuhvaća sve potrebne spojnice, redukcije, T-komade i potrebni pričvrsni i ovjesni materijal. Cijevi se isporučuju u palicama bez izolacije. Toplinsku izolaciju izvesti prema potrebi. Sve kao Geberit Mepla.</t>
    </r>
  </si>
  <si>
    <t>2.3.</t>
  </si>
  <si>
    <r>
      <t xml:space="preserve">Dobava i montaža troslojnih aluminijsko - plastičnih cijevi  sa spajanjem pripadajućim ˝press˝ spojnim komadima za </t>
    </r>
    <r>
      <rPr>
        <b/>
        <sz val="10"/>
        <rFont val="Arial"/>
        <family val="2"/>
        <charset val="238"/>
      </rPr>
      <t>glavni i etažni razvod vodovoda - recirkulacija tople vode</t>
    </r>
    <r>
      <rPr>
        <sz val="10"/>
        <rFont val="Arial"/>
        <family val="2"/>
        <charset val="238"/>
      </rPr>
      <t>. Stavka obuhvaća sve potrebne spojnice, redukcije, T-komade i potrebni pričvrsni i ovjesni materijal. Cijevi se isporučuju u palicama bez izolacije. Toplinsku izolaciju izvesti prema potrebi. Sve kao Geberit Mepla.</t>
    </r>
  </si>
  <si>
    <t>2.4.</t>
  </si>
  <si>
    <r>
      <t xml:space="preserve">Dobava i montaža metalnih cijevi izrađenih iz izvana i iznutra pocinčanog C-čelika sukladno HRN EN 10305 E220 (materijal br. EN 1.0215 / AISI 1009)  sa spajanjem ˝press˝ spojnim komadima iz galvanski pocinčanog          C-čelika (materijal EN 1.0034 / AISI 1009),  za </t>
    </r>
    <r>
      <rPr>
        <b/>
        <sz val="10"/>
        <rFont val="Arial"/>
        <family val="2"/>
        <charset val="238"/>
      </rPr>
      <t>glavni hidrantski razvod - mokri</t>
    </r>
    <r>
      <rPr>
        <sz val="10"/>
        <rFont val="Arial"/>
        <family val="2"/>
        <charset val="238"/>
      </rPr>
      <t>. Stavka obuhvaća sve potrebne spojnice, redukcije, T-komade i potrebni pričvrsni i ovjesni materijal. Cijevi se isporučuju u palicama bez izolacije. Toplinsku izolaciju izvesti prema potrebi. Sve kao Geberit Mapress C-čelik.</t>
    </r>
  </si>
  <si>
    <t>U cijenu su uključeni i svi potrebni fazonski komadi.</t>
  </si>
  <si>
    <t xml:space="preserve">d  54x1,5 mm (DN 50) </t>
  </si>
  <si>
    <t xml:space="preserve">d  76,1x2 mm (DN 75) </t>
  </si>
  <si>
    <t>m1</t>
  </si>
  <si>
    <t xml:space="preserve">d  108x2 mm (DN 100) </t>
  </si>
  <si>
    <t>2.5.</t>
  </si>
  <si>
    <r>
      <t xml:space="preserve">Dobava i montaža troslojnih aluminijsko - plastičnih cijevi  sa spajanjem pripadajućim ˝press˝ spojnim komadima za </t>
    </r>
    <r>
      <rPr>
        <b/>
        <sz val="10"/>
        <rFont val="Arial"/>
        <family val="2"/>
        <charset val="238"/>
      </rPr>
      <t>vanjski vodovod</t>
    </r>
    <r>
      <rPr>
        <sz val="10"/>
        <rFont val="Arial"/>
        <family val="2"/>
        <charset val="238"/>
      </rPr>
      <t>. Stavka obuhvaća sve potrebne spojnice, redukcije, T-komade i potrebni pričvrsni i ovjesni materijal. Cijevi se isporučuju u palicama bez izolacije. Toplinsku izolaciju izvesti prema potrebi. Sve kao Geberit Mepla.</t>
    </r>
  </si>
  <si>
    <t>2.6.</t>
  </si>
  <si>
    <r>
      <t xml:space="preserve">Dobava i montaža </t>
    </r>
    <r>
      <rPr>
        <b/>
        <sz val="10"/>
        <rFont val="Arial CE"/>
        <family val="2"/>
        <charset val="238"/>
      </rPr>
      <t>slobodno</t>
    </r>
    <r>
      <rPr>
        <sz val="10"/>
        <rFont val="Arial CE"/>
        <family val="2"/>
        <charset val="238"/>
      </rPr>
      <t xml:space="preserve"> </t>
    </r>
    <r>
      <rPr>
        <b/>
        <sz val="10"/>
        <rFont val="Arial CE"/>
        <family val="2"/>
        <charset val="238"/>
      </rPr>
      <t>protočnih kuglastih ventila</t>
    </r>
    <r>
      <rPr>
        <sz val="10"/>
        <rFont val="Arial CE"/>
        <family val="2"/>
        <charset val="238"/>
      </rPr>
      <t>.</t>
    </r>
  </si>
  <si>
    <r>
      <t xml:space="preserve">f </t>
    </r>
    <r>
      <rPr>
        <sz val="10"/>
        <rFont val="Arial"/>
        <family val="2"/>
        <charset val="238"/>
      </rPr>
      <t>25 mm</t>
    </r>
  </si>
  <si>
    <r>
      <t xml:space="preserve">f </t>
    </r>
    <r>
      <rPr>
        <sz val="10"/>
        <rFont val="Arial"/>
        <family val="2"/>
        <charset val="238"/>
      </rPr>
      <t>20 mm</t>
    </r>
  </si>
  <si>
    <r>
      <t xml:space="preserve">f </t>
    </r>
    <r>
      <rPr>
        <sz val="10"/>
        <rFont val="Arial"/>
        <family val="2"/>
        <charset val="238"/>
      </rPr>
      <t>15 mm</t>
    </r>
  </si>
  <si>
    <t>2.7.</t>
  </si>
  <si>
    <r>
      <t xml:space="preserve">Dobava i montaža </t>
    </r>
    <r>
      <rPr>
        <b/>
        <sz val="10"/>
        <rFont val="Arial CE"/>
        <family val="2"/>
        <charset val="238"/>
      </rPr>
      <t>slobodno protočnih kuglastih ventila s ispusnom slavinom</t>
    </r>
    <r>
      <rPr>
        <sz val="10"/>
        <rFont val="Arial CE"/>
        <family val="2"/>
        <charset val="238"/>
      </rPr>
      <t>.</t>
    </r>
  </si>
  <si>
    <r>
      <t xml:space="preserve">f </t>
    </r>
    <r>
      <rPr>
        <sz val="10"/>
        <rFont val="Arial"/>
        <family val="2"/>
        <charset val="238"/>
      </rPr>
      <t>32 mm</t>
    </r>
  </si>
  <si>
    <t>2.8.</t>
  </si>
  <si>
    <r>
      <t xml:space="preserve">Dobava i montaža </t>
    </r>
    <r>
      <rPr>
        <b/>
        <sz val="10"/>
        <rFont val="Arial CE"/>
        <family val="2"/>
        <charset val="238"/>
      </rPr>
      <t>slobodno protočnih uzidnih kuglastih ventila s kromiranom kapom i rozetom</t>
    </r>
    <r>
      <rPr>
        <sz val="10"/>
        <rFont val="Arial CE"/>
        <family val="2"/>
        <charset val="238"/>
      </rPr>
      <t>.</t>
    </r>
  </si>
  <si>
    <t>2.9.</t>
  </si>
  <si>
    <t>Zidni hidrant 50 x 50 x 15 cm</t>
  </si>
  <si>
    <t>2.10.</t>
  </si>
  <si>
    <r>
      <t xml:space="preserve">Dobava i montaža </t>
    </r>
    <r>
      <rPr>
        <b/>
        <sz val="10"/>
        <rFont val="Arial CE"/>
        <family val="2"/>
        <charset val="238"/>
      </rPr>
      <t>vatrogasnog ručnog aparata</t>
    </r>
    <r>
      <rPr>
        <sz val="10"/>
        <rFont val="Arial CE"/>
        <family val="2"/>
        <charset val="238"/>
      </rPr>
      <t xml:space="preserve"> za gašenje požara prahom ABC s pripadajućom naljepnicom za obilježavanje položaja aparata. </t>
    </r>
  </si>
  <si>
    <t>tip S-9</t>
  </si>
  <si>
    <t>2.11.</t>
  </si>
  <si>
    <r>
      <t>Izvedba</t>
    </r>
    <r>
      <rPr>
        <b/>
        <sz val="10"/>
        <rFont val="Arial CE"/>
        <family val="2"/>
        <charset val="238"/>
      </rPr>
      <t xml:space="preserve"> priključka projektirane građevine na ulični vodovod</t>
    </r>
    <r>
      <rPr>
        <sz val="10"/>
        <rFont val="Arial CE"/>
        <family val="2"/>
        <charset val="238"/>
      </rPr>
      <t xml:space="preserve"> s vodovodnom PEHD cijevi DN 65 mm u dužini l = 7,0 m. Cijena sadrži sve komplet gotovo s potrebnim iskopima, zatrpavanjem, ugradnjom ogrlice sa ventilom i ugradbenom garniturom, dobavom i polaganjem cijevi, izvedbom priključka, dobavom i montažom fazonskih komada, ventila, hvatača nečistoće, vodomjera, te stavljanje površina kojima prolazi trasa vodovodnog priključka u prvobitno stanje. Sve radove vezane na priključak vodovoda izvesti prema uvjetima i u suglasnosti sa nadležnim komunalnim poduzećem. Izvedba vodomjernog okna predviđena je u zasebnoj stavci.</t>
    </r>
  </si>
  <si>
    <t>prema ponudi</t>
  </si>
  <si>
    <t>2.12.</t>
  </si>
  <si>
    <r>
      <t>Ispitivanje</t>
    </r>
    <r>
      <rPr>
        <sz val="10"/>
        <rFont val="Arial CE"/>
        <family val="2"/>
        <charset val="238"/>
      </rPr>
      <t xml:space="preserve"> vodovodne mreže pod tlakom od 15 bara.</t>
    </r>
  </si>
  <si>
    <t>paušal</t>
  </si>
  <si>
    <t>2.13.</t>
  </si>
  <si>
    <r>
      <t>Dezinfekcija</t>
    </r>
    <r>
      <rPr>
        <sz val="10"/>
        <rFont val="Arial CE"/>
        <family val="2"/>
        <charset val="238"/>
      </rPr>
      <t xml:space="preserve"> vodovodne mreže sredstvom za dezinfekciju.</t>
    </r>
  </si>
  <si>
    <t>2.14.</t>
  </si>
  <si>
    <r>
      <t>Ispitivanje vode radi utvrđivanja kvalitete</t>
    </r>
    <r>
      <rPr>
        <sz val="10"/>
        <rFont val="Arial CE"/>
        <family val="2"/>
        <charset val="238"/>
      </rPr>
      <t xml:space="preserve"> koja mora biti zdrava za piće sa svim propisanim karakteristikama, prema pravilniku o zdravstvenoj ispravnosti vode za piće NN br.47/08. Ispitivanje vrši nadležna medicinska ustanova koja daje i odgovarajući atest.</t>
    </r>
  </si>
  <si>
    <t>2.16.</t>
  </si>
  <si>
    <r>
      <t>Izvedba priključaka hladne, tople i cirkulacijske vode na hidro blok i spremnik tople vode</t>
    </r>
    <r>
      <rPr>
        <sz val="10"/>
        <rFont val="Arial CE"/>
        <family val="2"/>
        <charset val="238"/>
      </rPr>
      <t>. Ovaj posao se izvodi prema strojarskom projektu centralne pripreme tople vode (obrađene strojarskim projektom) uz usku suradnju s monterom bojlera. Cijena sadrži sve komplet gotovo s potrebnim fazonskim komadima, spojnim i brtvenim materijalom i priborom.</t>
    </r>
  </si>
  <si>
    <t>UKUPNO VODOVOD:</t>
  </si>
  <si>
    <t>III.</t>
  </si>
  <si>
    <t>KANALIZACIJA</t>
  </si>
  <si>
    <t>3.1.</t>
  </si>
  <si>
    <r>
      <t>Dobava, prijenos i montaža</t>
    </r>
    <r>
      <rPr>
        <sz val="10"/>
        <rFont val="Arial"/>
        <family val="2"/>
        <charset val="238"/>
      </rPr>
      <t xml:space="preserve"> </t>
    </r>
    <r>
      <rPr>
        <b/>
        <sz val="10"/>
        <rFont val="Arial"/>
        <family val="2"/>
        <charset val="238"/>
      </rPr>
      <t>zvučno optimiranih troslojnih polipropilenskih (PP-MD) odvodnih cijevi za fekalnu kanalizaciju</t>
    </r>
    <r>
      <rPr>
        <sz val="10"/>
        <rFont val="Arial"/>
        <family val="2"/>
        <charset val="238"/>
      </rPr>
      <t xml:space="preserve"> izrađenih sukladno HRN EN 1451-1:2000, SN4 (S16), za vertikalne i horizontalne razvode te priključke sanitarnih predmeta u podu i/ili zidu, s vodotijesnim natičnim spajanjem, za zvučno poboljšani sistem odvodnje. Stavka uključuje i fazonske komade te potreban pričvrsni pribor i originalne obujmice s gumenim uloškom. Sve kao Geberit PE-HD (70 %) i Geberit SilentPP (30 %). Stavkom je obrađena i izvedba instalacije za odvodnju kondenzata.</t>
    </r>
  </si>
  <si>
    <r>
      <t>Obračun po m</t>
    </r>
    <r>
      <rPr>
        <vertAlign val="superscript"/>
        <sz val="10"/>
        <rFont val="Arial"/>
        <family val="2"/>
        <charset val="238"/>
      </rPr>
      <t>1</t>
    </r>
    <r>
      <rPr>
        <sz val="10"/>
        <rFont val="Arial"/>
        <family val="2"/>
        <charset val="238"/>
      </rPr>
      <t>.</t>
    </r>
  </si>
  <si>
    <t xml:space="preserve">d 32mm (DN30)           </t>
  </si>
  <si>
    <t xml:space="preserve">d 50mm (DN50)      </t>
  </si>
  <si>
    <t xml:space="preserve">d 75mm (DN70)      </t>
  </si>
  <si>
    <t xml:space="preserve">d 110mm (DN100)      </t>
  </si>
  <si>
    <t xml:space="preserve">d 125mm (DN125)      </t>
  </si>
  <si>
    <t xml:space="preserve">d 200mm (DN200)      </t>
  </si>
  <si>
    <t>3.2.</t>
  </si>
  <si>
    <r>
      <t>Dobava, prijenos i montaža prolaznog</t>
    </r>
    <r>
      <rPr>
        <sz val="10"/>
        <rFont val="Arial"/>
        <family val="2"/>
        <charset val="238"/>
      </rPr>
      <t xml:space="preserve"> </t>
    </r>
    <r>
      <rPr>
        <b/>
        <sz val="10"/>
        <rFont val="Arial"/>
        <family val="2"/>
        <charset val="238"/>
      </rPr>
      <t>podnog sifona</t>
    </r>
    <r>
      <rPr>
        <sz val="10"/>
        <rFont val="Arial"/>
        <family val="2"/>
        <charset val="238"/>
      </rPr>
      <t xml:space="preserve"> od PE-HD s kromiranom rešetkom 100x100mm s dodatnim fiksiranjem i zaokretnim priključkom d50mm/±135º, razina vode u sifonu ≥50mm, horizontalni izlaz d56mm kapaciteta 1 l/s.</t>
    </r>
  </si>
  <si>
    <t>Obračun po kompletu.</t>
  </si>
  <si>
    <t>3.3.</t>
  </si>
  <si>
    <r>
      <t>Nabava, doprema i montaža</t>
    </r>
    <r>
      <rPr>
        <sz val="10"/>
        <rFont val="Arial"/>
        <family val="2"/>
        <charset val="238"/>
      </rPr>
      <t xml:space="preserve">  </t>
    </r>
    <r>
      <rPr>
        <b/>
        <sz val="10"/>
        <rFont val="Arial"/>
        <family val="2"/>
        <charset val="238"/>
      </rPr>
      <t xml:space="preserve">protupožarnih obujmica EI90 </t>
    </r>
    <r>
      <rPr>
        <sz val="10"/>
        <rFont val="Arial"/>
        <family val="2"/>
        <charset val="238"/>
      </rPr>
      <t xml:space="preserve"> prema HRN EN 13501-2 kao protupožarni brtveni element za gorive plastične cijevi koje prolaze kroz granice požarnih zona veće od 0,01 m2, odnosno sprečavanje širenja plamena i dima u ostale požarne sektore.
Brtvljene vršiti masom atestiranom na vatrootpornost od 90 minuta, a prema važećim normama i općom dozvolom građevnog nadzora. </t>
    </r>
  </si>
  <si>
    <t>Obračun se vrši po  komadu kompletno montirane i pričvršćene protupožarne obujmice na prodore cijevi kroz požarne zone. U stavku uračunati sav potrebni pribor i spojni materijal. Sve kao Geberit RS90.</t>
  </si>
  <si>
    <t>Napomena:</t>
  </si>
  <si>
    <t>Za provode cijevi kroz knauf zidove potrebne su dvije obujmice (sa obje strane zida).</t>
  </si>
  <si>
    <t>Obračun po komadu:</t>
  </si>
  <si>
    <t xml:space="preserve"> d 110</t>
  </si>
  <si>
    <t>3.4.</t>
  </si>
  <si>
    <r>
      <t>Ispitivanje kanalizacije na vodonepropusnost i funkcionalnost</t>
    </r>
    <r>
      <rPr>
        <sz val="10"/>
        <rFont val="Arial CE"/>
        <family val="2"/>
        <charset val="238"/>
      </rPr>
      <t>.</t>
    </r>
  </si>
  <si>
    <t>3.5.</t>
  </si>
  <si>
    <r>
      <t>Izvedba priključaka opreme kondenzata i rashladnih uređaja na predviđene odvode vode</t>
    </r>
    <r>
      <rPr>
        <sz val="10"/>
        <rFont val="Arial CE"/>
        <family val="2"/>
        <charset val="238"/>
      </rPr>
      <t xml:space="preserve">. Svi priključci uključuju i sifon. U cijenu uračunati potreban rad i pribor, te spojni i brtveni materijal. </t>
    </r>
  </si>
  <si>
    <t>3.6.</t>
  </si>
  <si>
    <r>
      <t>Dobava i montaža odvoda od sudopera</t>
    </r>
    <r>
      <rPr>
        <sz val="10"/>
        <rFont val="Arial CE"/>
        <family val="2"/>
        <charset val="238"/>
      </rPr>
      <t>. Sve komplet gotovo i spojeno.</t>
    </r>
  </si>
  <si>
    <t>3.7.</t>
  </si>
  <si>
    <r>
      <t>Dobava i montaža kromiranog odvoda od perilice rublja</t>
    </r>
    <r>
      <rPr>
        <sz val="10"/>
        <rFont val="Arial CE"/>
        <family val="2"/>
        <charset val="238"/>
      </rPr>
      <t>. Sve komplet</t>
    </r>
  </si>
  <si>
    <t>3.8.</t>
  </si>
  <si>
    <t>3.9.</t>
  </si>
  <si>
    <t>3.10.</t>
  </si>
  <si>
    <t>3.11.</t>
  </si>
  <si>
    <t>Separator mora imati:
- ugrađeno revizijsko staklo sa brisačem na desnom/lijevom boku tijela, čime se korisniku omogućava kontrola separatora i njegovo učinkovitu i rentabilnu upotrebu;
- integriranu cijevi za pražnjenje sadržaja separatora profila DN65 kako bi se omogučilo pražnjenje sadržaja otpada bez otvaranja separatora.</t>
  </si>
  <si>
    <t>MJERE:
- kanalizacijski priključci uljev / izljev DN 100 prema HRN EN 1451 - PP cijevi;
- priključak za ventilaciju DN100;
- vanjske mjere uređaja D x Š x V = 2000 x 770 x 1700mm;
- masa praznog separatora: 100 kg
- masa separatora u pogonu: 930 kg
Strana posluživanja je desna.</t>
  </si>
  <si>
    <r>
      <t xml:space="preserve">Dobava i ugradnja PVC teleskopskog zasuna DN100 za montažu na doljevu u separator ili prepumpni uređaj, </t>
    </r>
    <r>
      <rPr>
        <sz val="10"/>
        <rFont val="Arial CE"/>
        <family val="2"/>
        <charset val="238"/>
      </rPr>
      <t>za omogućavanje prekida dotoka u uređaj za vrijeme obavljanja servisa ili izvanredne situacije. Tijelo zasuna treba biti iz PE-a, zasun iz nehrđajučeg čelika s gumenom brtvom, osovinom iz nehrđajućeg čelika. Zasun treba imati mehanizam za osiguranje od pomicanja. Zasun mora imati obostrani utični spoj s kliznom jednostrukom brtvom koja osigurava vodotjesnost spoja. Cijev prije i nakon zasuna treba osigurati od pomaka prikladnim cijevnim ovjesom.</t>
    </r>
  </si>
  <si>
    <r>
      <t xml:space="preserve">Dobava i ugradnja nadžbuknog ormara za ugradnju dodatne opreme za separatore masnoća tip ACO Hydrojet/Lipurat/Fapurat.
</t>
    </r>
    <r>
      <rPr>
        <sz val="10"/>
        <rFont val="Arial CE"/>
        <family val="2"/>
        <charset val="238"/>
      </rPr>
      <t>Ormarić je izrađen iz inoxa AISI 304 sa vratima (otvaranje lijevo ili desno). U ormarić se ugrađuje: daljinski upravljač separatora, spojnica za priključak vozila za zbrinjavanje Storz-B, spojnica za priključak odzrake vozila za zbrinjavanje Storz-B i slavina za vodu ½“. Vanjske mjere ormarića Š x V ×D = 500 × 500 × 160mm</t>
    </r>
  </si>
  <si>
    <r>
      <t xml:space="preserve">Dobava i ugradnja kanala za linijsku odvodnju  poput ACO gully EG 150 </t>
    </r>
    <r>
      <rPr>
        <sz val="10"/>
        <rFont val="Arial"/>
        <family val="2"/>
        <charset val="238"/>
      </rPr>
      <t>. Kanal je od nehrđajućeg čelika duljine 1230 mm, a širine 200 mm. U sredini ima spoj na kanalizaciju širine DN 110. Kanal mora biti higijenski oblikovan radi lakšeg čišćenja i protuklizno oblikovan.</t>
    </r>
  </si>
  <si>
    <t>U cijenu uključiti sav potreban rad i materijal potreban za montažu kanala, sve komplet gotovo i montirano prema uputstvu proizvođača. Obračun po komadu. Kanal je predviđen za ugradnju u kuhinju.</t>
  </si>
  <si>
    <t>kanal</t>
  </si>
  <si>
    <t xml:space="preserve">  Odvodnja krovnih oborinskih voda</t>
  </si>
  <si>
    <r>
      <t>Dobava, prijenos i montaža</t>
    </r>
    <r>
      <rPr>
        <sz val="10"/>
        <rFont val="Arial"/>
        <family val="2"/>
        <charset val="238"/>
      </rPr>
      <t xml:space="preserve"> </t>
    </r>
    <r>
      <rPr>
        <b/>
        <sz val="10"/>
        <rFont val="Arial"/>
        <family val="2"/>
        <charset val="238"/>
      </rPr>
      <t>zvučno optimiranih troslojnih polipropilenskih (PP-MD) odvodnih cijevi za oborinsku kanalizaciju</t>
    </r>
    <r>
      <rPr>
        <sz val="10"/>
        <rFont val="Arial"/>
        <family val="2"/>
        <charset val="238"/>
      </rPr>
      <t xml:space="preserve"> izrađenih sukladno HRN EN 1451-1:2000, SN4 (S16), za vertikalne i horizontalne razvode te priljučke na kanale linijske odvodnje, s vodotijesnim natičnim spajanjem, za zvučno poboljšani sistem odvodnje. Stavka uključuje i fazonske komade te potreban pričvrsni pribor i originalne obujmice s gumenim uloškom. Sve kao Geberit PE-HD. </t>
    </r>
  </si>
  <si>
    <t xml:space="preserve">d 110mm (DN100)           </t>
  </si>
  <si>
    <t>3.12.</t>
  </si>
  <si>
    <r>
      <t>Dobava i ugradnja kanala za linijsku odvodnju oborinskih voda</t>
    </r>
    <r>
      <rPr>
        <sz val="10"/>
        <rFont val="Arial"/>
        <family val="2"/>
        <charset val="238"/>
      </rPr>
      <t>. Kanal visinom mora odgovarati slojevima prohodnog ravnog krova na loggiama. Kanal sakuplja voda sa više povezanih loggia da bi se povezao sa podtlačnim sustavom oborinske kanalizacije. Kanal je od pocinčanog čelika. U cijenu uključiti i sva potrebna vodolovna grla za vezu na podtlačni sustav - Pluvia.</t>
    </r>
  </si>
  <si>
    <t>U cijenu uključiti sav potreban rad i materijal potreban za montažu kanala, sve komplet gotovo i montirano prema uputstvu proizvođača. Obračun po m dužnom izvedenog kanala. Kanal je predviđen za ugradnju u loggie.</t>
  </si>
  <si>
    <t>UKUPNO KANALIZACIJA:</t>
  </si>
  <si>
    <t>REKAPITUALCIJA UKUPNO</t>
  </si>
  <si>
    <t xml:space="preserve">II. </t>
  </si>
  <si>
    <t>REKAPITULACIJA UKUPNO:</t>
  </si>
  <si>
    <t xml:space="preserve">Fekalna kanalizacija na prijelazu s etaže prizemlja na etažu prvog kata obavezno je zvučno izolirana s cijevima kao Geberit SilentPP. Uključena ugradnja zvučno -izolirajućih obujmica na proboju ploče. </t>
  </si>
  <si>
    <r>
      <t>Dobava i ugradnja, samostojećeg separatora masnoća.</t>
    </r>
    <r>
      <rPr>
        <sz val="10"/>
        <rFont val="Arial CE"/>
        <family val="2"/>
        <charset val="238"/>
      </rPr>
      <t xml:space="preserve"> Separator mora biti konstruiran, ispitan i proizveden prema HRN EN 1825, ovalnog tlocrtnog presjeka, bez preljeva. Nominalne veličine NS 4 sa integriranom taložnicom zapremine min. 400 litara, min. zapremine izdvojene masti 160 litara, a ukupnog volumena ne većeg od 900 lit.
Separator mora biti predviđen za ugradnju unutar objekta, u prostor  zaštićen od smrzavanja s integriranom cijevi za pražnjenje prikupljenog otpada. Tijelo separatora mora biti izrađeno iz rotaciono lijevanog polietilena, koje na svojem gornjem dijelu treba imati dva otvora za kontrolu i održavanje svijetlog promjera 450mm sa plinotjesnim poklopcima, a na boku tijela mora biti revizijsko staklo sa brisaćem, za kontrolu količine prikupljene masti.
Sve kao ACO ECO-JET OD NS4 ili jednakovrijedan.</t>
    </r>
  </si>
  <si>
    <t>Vertikale sjevernog dodanog volumena građevine ugrađuju se u armiranobetonske zidove .</t>
  </si>
  <si>
    <t xml:space="preserve">  Odvodnja fekalnih otpadnih voda</t>
  </si>
  <si>
    <t>vertikale (d 150mm)</t>
  </si>
  <si>
    <t>horizontale (d 180mm)</t>
  </si>
  <si>
    <r>
      <rPr>
        <b/>
        <sz val="10"/>
        <rFont val="Arial"/>
        <family val="2"/>
        <charset val="238"/>
      </rPr>
      <t>Izrada / dobava i ugradnja bakrenih žlijebova i vertikala</t>
    </r>
    <r>
      <rPr>
        <sz val="10"/>
        <rFont val="Arial"/>
        <family val="2"/>
        <charset val="238"/>
      </rPr>
      <t xml:space="preserve"> za odvodnju oborinske kanalizacije na rekonstruiranim / faksimiliziranom dijelovima zgrade. Žlijebovi i cijevi su promjera 15 i 18 cm. U stavku su uključeni svi prijelazni elementi sa horizontala na vertikale te sve potrebne spone sa zidovima. Boja i stupanj oksidacije bakra po izboru projektanta.</t>
    </r>
  </si>
  <si>
    <t>3.13.</t>
  </si>
  <si>
    <r>
      <t xml:space="preserve">Dobava i ugradnja </t>
    </r>
    <r>
      <rPr>
        <b/>
        <sz val="10"/>
        <rFont val="Arial"/>
        <family val="2"/>
        <charset val="238"/>
      </rPr>
      <t>GEBERIT Pluvia</t>
    </r>
    <r>
      <rPr>
        <sz val="10"/>
        <rFont val="Arial"/>
        <family val="2"/>
        <charset val="238"/>
      </rPr>
      <t xml:space="preserve"> podtlačnog sistema odvodnje krovnih oborinskih voda u skladu s HRN EN 12056-3, i 1253, izvedenog u svemu prema originalnom hidrauličkom izračunu, izvedbenim shemama, uputama i nadzoru proizvođača.</t>
    </r>
  </si>
  <si>
    <t xml:space="preserve">Pluvia grijač 230V/8W </t>
  </si>
  <si>
    <t xml:space="preserve">Geberit PE-HD  prema HRN EN 1519-1:2004 cjevovod s potrebnim fazonskim komadima i spojnim priborom; specifikacijom proizvođača obuhvaćeno tm trase </t>
  </si>
  <si>
    <t>PE-HD cijev, d 75</t>
  </si>
  <si>
    <t>m</t>
  </si>
  <si>
    <t>PE-HD cijev, d 90</t>
  </si>
  <si>
    <t>PE-HD cijev, d 110</t>
  </si>
  <si>
    <t>PE-HD cijev, d 125</t>
  </si>
  <si>
    <t>PE-HD cijev, d 200</t>
  </si>
  <si>
    <t xml:space="preserve">Geberit Pluvia podtlačni sistem odvodnje krovnih oborinskih voda </t>
  </si>
  <si>
    <t>3.14.</t>
  </si>
  <si>
    <t>3.15.</t>
  </si>
  <si>
    <t>NAPOMENA: Instalacije bazena nisu uključene u troškovnik. Također, radovi vezani uz sanitarne uređaje uključeni su u troškovnih zanatskih radova</t>
  </si>
  <si>
    <t>Iskop rova za polaganje vodovodnih i kanalizacijskih cijevi, vodomjernog okna i za revizijska okna u zemljištu sa odbacivanjem zemlje na 1,00 m od ruba rova. Također, uključeni su iskopi za upojne bunare i bio jamu. Nagib i dubina iskopa prema projektu.</t>
  </si>
  <si>
    <t>Dobava materijala (šljunka / kamena), nasipavanje i razastiranje istog u upojne bunare sa najvećom granulacijom na dnu, a najmanjom na vrhu bunara.</t>
  </si>
  <si>
    <t xml:space="preserve">VINSKI HOTEL ROXANICH
</t>
  </si>
  <si>
    <t xml:space="preserve">ROXANICH d.o.o
</t>
  </si>
  <si>
    <t>Kosinožići 26, 52446 Nova Vas</t>
  </si>
  <si>
    <t>OIB: 90993986244</t>
  </si>
  <si>
    <t>ARHITEKTONSKI BIRO TURATO d.o.o.</t>
  </si>
  <si>
    <t>Krešimirova 12</t>
  </si>
  <si>
    <t>51000 Rijeka</t>
  </si>
  <si>
    <t>glavni projektant</t>
  </si>
  <si>
    <t>dr.sc. IDIS TURATO dipl.ing.arh.</t>
  </si>
  <si>
    <t>direktor</t>
  </si>
  <si>
    <t>TROŠKOVNIK VODE I KANALIZACIJE</t>
  </si>
  <si>
    <t>Pluvia uljevni element, s univerzalnom prirubnicom za spoj na hidroizolacijsku foliju, toplinskom izolacijom i zaštitnom košarom</t>
  </si>
  <si>
    <t>Pluvia dodatni prohodni element nosivosti 150 kg</t>
  </si>
  <si>
    <t>PE-HD cijev, d 50</t>
  </si>
  <si>
    <t>PE-HD cijev, d 56</t>
  </si>
  <si>
    <t>PE-HD cijev, d 63</t>
  </si>
  <si>
    <t>PE-HD cijev, d 160</t>
  </si>
  <si>
    <t>Klasični sistem pričvršćenja cjevovoda  na masivnu konstrukciju, s originalnim cijevnim obujmicama, navojnom šipkom, pričvrsnim pločicama i priborom; specifikacijom proizvođača obuhvaćeno tm trase cjevovoda.</t>
  </si>
  <si>
    <t>Pluvia sistem pričvršćenja cjevovoda  na masivnu konstrukciju, s Pluvia cijevnim obujmicama, navojnom šipkom, pričvrsnim pločicama i priborom; specifikacijom proizvođača obuhvaćeno tm trase cjevovoda.</t>
  </si>
  <si>
    <r>
      <t xml:space="preserve">Dobava i ugradnja </t>
    </r>
    <r>
      <rPr>
        <sz val="10"/>
        <color indexed="8"/>
        <rFont val="Arial"/>
        <family val="2"/>
        <charset val="238"/>
      </rPr>
      <t xml:space="preserve">dodatne </t>
    </r>
    <r>
      <rPr>
        <b/>
        <sz val="10"/>
        <color indexed="8"/>
        <rFont val="Arial"/>
        <family val="2"/>
        <charset val="238"/>
      </rPr>
      <t>toplinske</t>
    </r>
    <r>
      <rPr>
        <sz val="10"/>
        <color indexed="8"/>
        <rFont val="Arial"/>
        <family val="2"/>
        <charset val="238"/>
      </rPr>
      <t xml:space="preserve"> izolacije protiv orošenja cjevovoda i fazonskih komada; λ≤ 0,036 (W/mK), d ≥9 mm, predviđeno ukupno m2 toplinski izoliranog cjevovoda.</t>
    </r>
  </si>
  <si>
    <t xml:space="preserve">Izvedba okna iz vodonepropusnog betona C 25/30 u glatkoj oplati za BIO-jamu. Površine dna, stijena i kinete obraditi cementnim mortom do crnog sjaja, rubovi kineta moraju biti zaobljeni. Penjalice su iz betonskog željeza f 20 mm. U okno dubine do 100 cm ne stavljaju se penjalice. Kod betoniranja okna potrebno je ugraditi fazonske komade na spoju plastične cijevi u okno, koji omogućuju vodonepropusnost spoja. Zemljani radovi obračunavaju se posebno, svi ostali radovi, kao i potreban materijal, izrada i montaža armature sadržani su u jediničnoj cijeni okna, sve komplet gotovo.
</t>
  </si>
  <si>
    <t xml:space="preserve">okno svijetle veličine 200 x 400 cm, dubine do 200 cm sa lijevano željeznim poklopcem veličine 60 x 90 cm nosivosti B125 </t>
  </si>
  <si>
    <t>1. / B.6.</t>
  </si>
  <si>
    <t>tip CO2 5</t>
  </si>
  <si>
    <t>tip Pz 6</t>
  </si>
  <si>
    <t xml:space="preserve">d  20x2,50 mm (DN 15) </t>
  </si>
  <si>
    <r>
      <t>m</t>
    </r>
    <r>
      <rPr>
        <vertAlign val="superscript"/>
        <sz val="10"/>
        <rFont val="Arial"/>
        <family val="2"/>
      </rPr>
      <t>1</t>
    </r>
  </si>
  <si>
    <t xml:space="preserve">d  26x3,00 mm (DN 20) </t>
  </si>
  <si>
    <t xml:space="preserve">d  32x3,00 mm (DN 25) </t>
  </si>
  <si>
    <t xml:space="preserve">d  40x3,50 mm (DN 32) </t>
  </si>
  <si>
    <t xml:space="preserve">d  50x4,00 mm (DN 40) </t>
  </si>
  <si>
    <t xml:space="preserve">d  63x4,50 mm (DN 50) </t>
  </si>
  <si>
    <t xml:space="preserve">d  75x4,70 mm (DN 65) </t>
  </si>
  <si>
    <t>Nabava, doprema i ugradba zidnog hidranta komplet sa opremom (ormarić,trevira cijev, mlaznica i zasun ).
Obračun po kompletu ugrađenog zidnog hidranta.</t>
  </si>
  <si>
    <t>2.17.</t>
  </si>
  <si>
    <t>_trošak ugradnje i postavljanja</t>
  </si>
  <si>
    <r>
      <t xml:space="preserve">Dobava i ugradnja uređaja za povišenje tlaka (sustav paralelno spojenih pumpi) </t>
    </r>
    <r>
      <rPr>
        <sz val="10"/>
        <rFont val="Arial CE"/>
        <charset val="238"/>
      </rPr>
      <t>poput Salmson Alti-Nexis-V 403-4-SC-16-T4 sa 4 paralelno spojene crpke. Uređaj podiže pritisak u hidrantskim cijevima sukladno projektu, a mora udovoljavati svim požarnim propisima. U cijenu je uključen sav dodatni spojni i brtveni materijal i pribor, spojna sredstva i priključci na hidrantske cijevi te priključci na električnu energiju.</t>
    </r>
  </si>
  <si>
    <r>
      <t xml:space="preserve">Dobava i ugradnja pumpe za otpadne vode u prepumpnoj stanici </t>
    </r>
    <r>
      <rPr>
        <sz val="10"/>
        <rFont val="Arial CE"/>
        <charset val="238"/>
      </rPr>
      <t>poput Salmson MINI-SVO 204-0.5T. Uređaj prepumpava fekalne otpadne vode u prepumpnoj stanici, a pali se pomoću plovka . U cijenu je uključen sav dodatni spojni i brtveni materijal i pribor, spojna sredstva i priključci na hidrantske cijevi te priključak na elektičnu energiju.</t>
    </r>
  </si>
  <si>
    <t>Separator za ugradnju u prostor zaštićen od plavljenja i smrzavanja. Separator mora imati koalescentni element koji se može za potrebe čišćenja i održavanja jednostavno izvaditi i očistiti. Separator mora imati sigurnosni plovak tariranim na spec. težinu naftnih derivata kao osiguranje od nekontroliranog odljeva izdvojenih derivata iz separatora.  Unutarnji elementi separatora trebaju biti izrađeni iz PEHD-a. Separator treba imati Integriranu taložnicu zapremnine 300 litara. Sve kao ACO garažni separator NS3 ST300 ili jednakovrijedan.</t>
  </si>
  <si>
    <t>Maksimalna zapremnina izdvojenih lakih tekućina mora biti minimalno 30 litara, ukupni kapacitet ne smije biti veći od 400 litara. 
Priključci DN100 utični spoj s kliznom brtvom. Separator se treba isporučivati s dva plinotijesna nenosiva poklopca, svijetlog otvora promjera 415mm.</t>
  </si>
  <si>
    <r>
      <t xml:space="preserve">SEPARATOR LAKIH TEKUĆINA
</t>
    </r>
    <r>
      <rPr>
        <sz val="10"/>
        <color theme="1"/>
        <rFont val="Arial"/>
        <family val="2"/>
        <charset val="238"/>
      </rPr>
      <t>Dobava i ugradnja samostojećeg separatora lakih tekućina iz PEHD-a. Separator mora biti konstruiran, izrađen i testiran prema HRN EN 858, nazivne veličine NS3 (protoka 3l/s). Separator mora imati učinkovitosti izdvajanja lakih tekućina klase I - lakih tekućina u izlaznoj vodi do 5mg/l.</t>
    </r>
  </si>
  <si>
    <t xml:space="preserve">
Utovar, prijevoz, preostale zemlje od iskopa na udaljenost do 5 km na mjesto koje odredi investitor.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</si>
</sst>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n&quot;_-;\-* #,##0.00\ &quot;kn&quot;_-;_-* &quot;-&quot;??\ &quot;kn&quot;_-;_-@_-"/>
    <numFmt numFmtId="43" formatCode="_-* #,##0.00\ _k_n_-;\-* #,##0.00\ _k_n_-;_-* &quot;-&quot;??\ _k_n_-;_-@_-"/>
    <numFmt numFmtId="164" formatCode="#,##0.00&quot; kn&quot;"/>
    <numFmt numFmtId="165" formatCode="mmm/dd"/>
    <numFmt numFmtId="166" formatCode="0.0"/>
    <numFmt numFmtId="167" formatCode="#,##0.00\ &quot;kn&quot;"/>
  </numFmts>
  <fonts count="26" x14ac:knownFonts="1">
    <font>
      <sz val="10"/>
      <name val="Arial"/>
      <family val="2"/>
      <charset val="238"/>
    </font>
    <font>
      <sz val="11"/>
      <color theme="1"/>
      <name val="Calibri"/>
      <family val="2"/>
      <charset val="238"/>
      <scheme val="minor"/>
    </font>
    <font>
      <sz val="11"/>
      <color theme="1"/>
      <name val="Calibri"/>
      <family val="2"/>
      <charset val="238"/>
      <scheme val="minor"/>
    </font>
    <font>
      <sz val="30"/>
      <name val="Arial"/>
      <family val="2"/>
      <charset val="238"/>
    </font>
    <font>
      <b/>
      <sz val="10"/>
      <name val="Arial"/>
      <family val="2"/>
      <charset val="238"/>
    </font>
    <font>
      <sz val="10"/>
      <name val="Arial CE"/>
      <family val="2"/>
      <charset val="238"/>
    </font>
    <font>
      <b/>
      <sz val="10"/>
      <name val="Arial CE"/>
      <family val="2"/>
      <charset val="238"/>
    </font>
    <font>
      <sz val="10"/>
      <color indexed="9"/>
      <name val="Arial CE"/>
      <family val="2"/>
      <charset val="238"/>
    </font>
    <font>
      <vertAlign val="superscript"/>
      <sz val="10"/>
      <name val="Arial CE"/>
      <family val="2"/>
      <charset val="238"/>
    </font>
    <font>
      <vertAlign val="superscript"/>
      <sz val="10"/>
      <name val="Arial"/>
      <family val="2"/>
      <charset val="238"/>
    </font>
    <font>
      <sz val="10"/>
      <name val="Symbol"/>
      <family val="1"/>
      <charset val="2"/>
    </font>
    <font>
      <sz val="11"/>
      <name val="Arial"/>
      <family val="2"/>
      <charset val="238"/>
    </font>
    <font>
      <sz val="11"/>
      <color indexed="20"/>
      <name val="Arial"/>
      <family val="2"/>
      <charset val="238"/>
    </font>
    <font>
      <sz val="10"/>
      <color indexed="8"/>
      <name val="Arial"/>
      <family val="2"/>
      <charset val="238"/>
    </font>
    <font>
      <b/>
      <sz val="10"/>
      <color indexed="8"/>
      <name val="Arial"/>
      <family val="2"/>
      <charset val="238"/>
    </font>
    <font>
      <sz val="25"/>
      <name val="Arial"/>
      <family val="2"/>
      <charset val="238"/>
    </font>
    <font>
      <b/>
      <sz val="12"/>
      <name val="Arial"/>
      <family val="2"/>
      <charset val="238"/>
    </font>
    <font>
      <sz val="10"/>
      <name val="Arial"/>
      <family val="2"/>
      <charset val="238"/>
    </font>
    <font>
      <b/>
      <sz val="11"/>
      <color theme="1"/>
      <name val="Calibri"/>
      <family val="2"/>
      <charset val="238"/>
      <scheme val="minor"/>
    </font>
    <font>
      <sz val="10"/>
      <color theme="1"/>
      <name val="Arial"/>
      <family val="2"/>
      <charset val="238"/>
    </font>
    <font>
      <b/>
      <sz val="10"/>
      <color theme="1"/>
      <name val="Arial"/>
      <family val="2"/>
      <charset val="238"/>
    </font>
    <font>
      <b/>
      <i/>
      <sz val="12"/>
      <name val="Arial"/>
      <family val="2"/>
      <charset val="238"/>
    </font>
    <font>
      <sz val="10"/>
      <color rgb="FF000000"/>
      <name val="Arial"/>
      <family val="2"/>
      <charset val="238"/>
    </font>
    <font>
      <sz val="10"/>
      <name val="Arial"/>
      <family val="2"/>
    </font>
    <font>
      <vertAlign val="superscript"/>
      <sz val="10"/>
      <name val="Arial"/>
      <family val="2"/>
    </font>
    <font>
      <sz val="10"/>
      <name val="Arial CE"/>
      <charset val="238"/>
    </font>
  </fonts>
  <fills count="3">
    <fill>
      <patternFill patternType="none"/>
    </fill>
    <fill>
      <patternFill patternType="gray125"/>
    </fill>
    <fill>
      <patternFill patternType="solid">
        <fgColor indexed="45"/>
        <bgColor indexed="29"/>
      </patternFill>
    </fill>
  </fills>
  <borders count="4">
    <border>
      <left/>
      <right/>
      <top/>
      <bottom/>
      <diagonal/>
    </border>
    <border>
      <left/>
      <right/>
      <top style="thin">
        <color indexed="8"/>
      </top>
      <bottom style="thin">
        <color indexed="8"/>
      </bottom>
      <diagonal/>
    </border>
    <border>
      <left/>
      <right/>
      <top/>
      <bottom style="thin">
        <color indexed="64"/>
      </bottom>
      <diagonal/>
    </border>
    <border>
      <left/>
      <right/>
      <top style="thin">
        <color indexed="64"/>
      </top>
      <bottom style="thin">
        <color indexed="64"/>
      </bottom>
      <diagonal/>
    </border>
  </borders>
  <cellStyleXfs count="15">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2" fillId="2" borderId="0" applyNumberFormat="0" applyBorder="0" applyAlignment="0" applyProtection="0"/>
    <xf numFmtId="43" fontId="17" fillId="0" borderId="0" applyFont="0" applyFill="0" applyBorder="0" applyAlignment="0" applyProtection="0"/>
    <xf numFmtId="0" fontId="2" fillId="0" borderId="0"/>
    <xf numFmtId="0" fontId="17" fillId="0" borderId="0">
      <alignment horizontal="left" vertical="top"/>
    </xf>
    <xf numFmtId="0" fontId="4" fillId="0" borderId="0"/>
    <xf numFmtId="0" fontId="1" fillId="0" borderId="0"/>
  </cellStyleXfs>
  <cellXfs count="214">
    <xf numFmtId="0" fontId="0" fillId="0" borderId="0" xfId="0"/>
    <xf numFmtId="0" fontId="3" fillId="0" borderId="0" xfId="0" applyFont="1" applyAlignment="1">
      <alignment horizontal="center"/>
    </xf>
    <xf numFmtId="0" fontId="0" fillId="0" borderId="0" xfId="0" applyFont="1" applyAlignment="1">
      <alignment horizontal="left" vertical="top" wrapText="1"/>
    </xf>
    <xf numFmtId="0" fontId="0" fillId="0" borderId="0" xfId="0" applyBorder="1"/>
    <xf numFmtId="0" fontId="0" fillId="0" borderId="0" xfId="0" applyFont="1" applyBorder="1" applyAlignment="1">
      <alignment horizontal="center" vertical="center"/>
    </xf>
    <xf numFmtId="0" fontId="5" fillId="0" borderId="0" xfId="0" applyFont="1" applyAlignment="1">
      <alignment horizontal="right"/>
    </xf>
    <xf numFmtId="0" fontId="5" fillId="0" borderId="0" xfId="0" applyFont="1" applyAlignment="1">
      <alignment horizontal="center" vertical="top"/>
    </xf>
    <xf numFmtId="0" fontId="6" fillId="0" borderId="0" xfId="0" applyFont="1" applyAlignment="1">
      <alignment horizontal="justify" vertical="top" wrapText="1"/>
    </xf>
    <xf numFmtId="0" fontId="5" fillId="0" borderId="0" xfId="0" applyFont="1" applyAlignment="1">
      <alignment horizontal="center"/>
    </xf>
    <xf numFmtId="2" fontId="5" fillId="0" borderId="0" xfId="0" applyNumberFormat="1" applyFont="1" applyAlignment="1">
      <alignment horizontal="right"/>
    </xf>
    <xf numFmtId="0" fontId="5" fillId="0" borderId="0" xfId="0" applyFont="1" applyAlignment="1">
      <alignment horizontal="justify" vertical="top" wrapText="1"/>
    </xf>
    <xf numFmtId="0" fontId="6" fillId="0" borderId="0" xfId="2" applyFont="1" applyAlignment="1">
      <alignment horizontal="center" vertical="top"/>
    </xf>
    <xf numFmtId="0" fontId="6" fillId="0" borderId="0" xfId="2" applyFont="1" applyAlignment="1">
      <alignment horizontal="justify" vertical="top" wrapText="1"/>
    </xf>
    <xf numFmtId="0" fontId="5" fillId="0" borderId="0" xfId="2" applyFont="1" applyAlignment="1">
      <alignment horizontal="center"/>
    </xf>
    <xf numFmtId="2" fontId="5" fillId="0" borderId="0" xfId="2" applyNumberFormat="1" applyFont="1" applyAlignment="1">
      <alignment horizontal="right"/>
    </xf>
    <xf numFmtId="0" fontId="7" fillId="0" borderId="0" xfId="2" applyFont="1" applyAlignment="1">
      <alignment horizontal="right"/>
    </xf>
    <xf numFmtId="4" fontId="7" fillId="0" borderId="0" xfId="2" applyNumberFormat="1" applyFont="1" applyAlignment="1">
      <alignment horizontal="right"/>
    </xf>
    <xf numFmtId="0" fontId="5" fillId="0" borderId="0" xfId="2" applyFont="1" applyAlignment="1">
      <alignment horizontal="center" vertical="top"/>
    </xf>
    <xf numFmtId="0" fontId="5" fillId="0" borderId="0" xfId="2" applyFont="1" applyAlignment="1">
      <alignment horizontal="justify" vertical="top" wrapText="1"/>
    </xf>
    <xf numFmtId="4" fontId="5" fillId="0" borderId="0" xfId="2" applyNumberFormat="1" applyFont="1" applyAlignment="1">
      <alignment horizontal="center"/>
    </xf>
    <xf numFmtId="0" fontId="0" fillId="0" borderId="0" xfId="0" applyAlignment="1">
      <alignment horizontal="center"/>
    </xf>
    <xf numFmtId="2" fontId="5" fillId="0" borderId="0" xfId="2" applyNumberFormat="1" applyFont="1" applyAlignment="1">
      <alignment horizontal="center"/>
    </xf>
    <xf numFmtId="0" fontId="6" fillId="0" borderId="1" xfId="2" applyFont="1" applyBorder="1" applyAlignment="1">
      <alignment horizontal="justify" vertical="top" wrapText="1"/>
    </xf>
    <xf numFmtId="0" fontId="0" fillId="0" borderId="1" xfId="0" applyBorder="1"/>
    <xf numFmtId="0" fontId="5" fillId="0" borderId="1" xfId="2" applyFont="1" applyBorder="1" applyAlignment="1">
      <alignment horizontal="center"/>
    </xf>
    <xf numFmtId="2" fontId="5" fillId="0" borderId="1" xfId="2" applyNumberFormat="1" applyFont="1" applyBorder="1" applyAlignment="1">
      <alignment horizontal="center"/>
    </xf>
    <xf numFmtId="0" fontId="6" fillId="0" borderId="0" xfId="2" applyFont="1" applyBorder="1" applyAlignment="1">
      <alignment horizontal="justify" vertical="top" wrapText="1"/>
    </xf>
    <xf numFmtId="0" fontId="5" fillId="0" borderId="0" xfId="2" applyFont="1" applyBorder="1" applyAlignment="1">
      <alignment horizontal="center"/>
    </xf>
    <xf numFmtId="2" fontId="5" fillId="0" borderId="0" xfId="2" applyNumberFormat="1" applyFont="1" applyBorder="1" applyAlignment="1">
      <alignment horizontal="right"/>
    </xf>
    <xf numFmtId="0" fontId="5" fillId="0" borderId="0" xfId="2" applyNumberFormat="1" applyFont="1" applyAlignment="1">
      <alignment horizontal="right"/>
    </xf>
    <xf numFmtId="0" fontId="5" fillId="0" borderId="0" xfId="2" applyNumberFormat="1" applyFont="1" applyAlignment="1">
      <alignment horizontal="center"/>
    </xf>
    <xf numFmtId="0" fontId="5" fillId="0" borderId="0" xfId="2" applyFont="1" applyAlignment="1">
      <alignment horizontal="center" vertical="center"/>
    </xf>
    <xf numFmtId="4" fontId="5" fillId="0" borderId="0" xfId="2" applyNumberFormat="1" applyFont="1" applyAlignment="1">
      <alignment horizontal="center" vertical="center"/>
    </xf>
    <xf numFmtId="0" fontId="5" fillId="0" borderId="1" xfId="2" applyNumberFormat="1" applyFont="1" applyBorder="1" applyAlignment="1">
      <alignment horizontal="center"/>
    </xf>
    <xf numFmtId="0" fontId="7" fillId="0" borderId="0" xfId="2" applyFont="1" applyAlignment="1">
      <alignment horizontal="center"/>
    </xf>
    <xf numFmtId="0" fontId="0" fillId="0" borderId="0" xfId="1" applyFont="1" applyAlignment="1">
      <alignment horizontal="center" vertical="top"/>
    </xf>
    <xf numFmtId="0" fontId="0" fillId="0" borderId="0" xfId="1" applyFont="1" applyAlignment="1">
      <alignment vertical="center"/>
    </xf>
    <xf numFmtId="0" fontId="0" fillId="0" borderId="0" xfId="1" applyFont="1"/>
    <xf numFmtId="0" fontId="0" fillId="0" borderId="0" xfId="1" applyFont="1" applyAlignment="1">
      <alignment horizontal="right"/>
    </xf>
    <xf numFmtId="4" fontId="0" fillId="0" borderId="0" xfId="1" applyNumberFormat="1" applyFont="1"/>
    <xf numFmtId="0" fontId="4" fillId="0" borderId="0" xfId="1" applyFont="1" applyAlignment="1">
      <alignment horizontal="center" vertical="top"/>
    </xf>
    <xf numFmtId="0" fontId="4" fillId="0" borderId="0" xfId="1" applyFont="1" applyAlignment="1">
      <alignment horizontal="justify" vertical="center"/>
    </xf>
    <xf numFmtId="0" fontId="4" fillId="0" borderId="0" xfId="1" applyFont="1" applyAlignment="1">
      <alignment horizontal="justify"/>
    </xf>
    <xf numFmtId="0" fontId="0" fillId="0" borderId="0" xfId="1" applyFont="1" applyAlignment="1">
      <alignment horizontal="center"/>
    </xf>
    <xf numFmtId="4" fontId="0" fillId="0" borderId="0" xfId="1" applyNumberFormat="1" applyFont="1" applyAlignment="1">
      <alignment horizontal="right"/>
    </xf>
    <xf numFmtId="0" fontId="4" fillId="0" borderId="0" xfId="1" applyFont="1" applyAlignment="1">
      <alignment vertical="center"/>
    </xf>
    <xf numFmtId="0" fontId="4" fillId="0" borderId="0" xfId="1" applyFont="1"/>
    <xf numFmtId="0" fontId="0" fillId="0" borderId="0" xfId="1" applyFont="1" applyAlignment="1">
      <alignment horizontal="justify" vertical="center"/>
    </xf>
    <xf numFmtId="0" fontId="0" fillId="0" borderId="0" xfId="1" applyFont="1" applyAlignment="1">
      <alignment horizontal="justify"/>
    </xf>
    <xf numFmtId="0" fontId="0" fillId="0" borderId="0" xfId="1" applyFont="1" applyAlignment="1">
      <alignment horizontal="center" wrapText="1"/>
    </xf>
    <xf numFmtId="4" fontId="0" fillId="0" borderId="0" xfId="1" applyNumberFormat="1" applyFont="1" applyBorder="1" applyAlignment="1">
      <alignment horizontal="center" vertical="center"/>
    </xf>
    <xf numFmtId="4" fontId="0" fillId="0" borderId="0" xfId="1" applyNumberFormat="1" applyFont="1" applyBorder="1"/>
    <xf numFmtId="0" fontId="0" fillId="0" borderId="0" xfId="1" applyFont="1" applyFill="1" applyAlignment="1">
      <alignment horizontal="justify" vertical="top"/>
    </xf>
    <xf numFmtId="164" fontId="0" fillId="0" borderId="0" xfId="1" applyNumberFormat="1" applyFont="1" applyBorder="1" applyAlignment="1">
      <alignment horizontal="center" vertical="center"/>
    </xf>
    <xf numFmtId="0" fontId="0" fillId="0" borderId="0" xfId="1" applyFont="1" applyAlignment="1">
      <alignment horizontal="justify" vertical="top"/>
    </xf>
    <xf numFmtId="0" fontId="5" fillId="0" borderId="0" xfId="2" applyFont="1" applyAlignment="1">
      <alignment horizontal="right"/>
    </xf>
    <xf numFmtId="4" fontId="5" fillId="0" borderId="0" xfId="2" applyNumberFormat="1" applyFont="1" applyAlignment="1">
      <alignment horizontal="right"/>
    </xf>
    <xf numFmtId="2" fontId="0" fillId="0" borderId="0" xfId="1" applyNumberFormat="1" applyFont="1" applyFill="1" applyAlignment="1">
      <alignment vertical="center"/>
    </xf>
    <xf numFmtId="0" fontId="0" fillId="0" borderId="0" xfId="1" applyFont="1" applyAlignment="1"/>
    <xf numFmtId="0" fontId="10" fillId="0" borderId="0" xfId="2" applyFont="1" applyAlignment="1">
      <alignment horizontal="justify" vertical="top" wrapText="1"/>
    </xf>
    <xf numFmtId="0" fontId="10" fillId="0" borderId="0" xfId="2" applyFont="1" applyAlignment="1">
      <alignment horizontal="left" vertical="center" wrapText="1"/>
    </xf>
    <xf numFmtId="0" fontId="0" fillId="0" borderId="0" xfId="1" applyFont="1" applyAlignment="1">
      <alignment horizontal="left" vertical="center"/>
    </xf>
    <xf numFmtId="2" fontId="5" fillId="0" borderId="0" xfId="2" applyNumberFormat="1" applyFont="1" applyAlignment="1">
      <alignment horizontal="right" vertical="center"/>
    </xf>
    <xf numFmtId="0" fontId="11" fillId="0" borderId="0" xfId="9" applyNumberFormat="1" applyFont="1" applyFill="1" applyBorder="1" applyAlignment="1" applyProtection="1">
      <alignment horizontal="center" vertical="top"/>
    </xf>
    <xf numFmtId="0" fontId="0" fillId="0" borderId="0" xfId="1" applyFont="1" applyAlignment="1">
      <alignment horizontal="justify" vertical="top" wrapText="1"/>
    </xf>
    <xf numFmtId="0" fontId="11" fillId="0" borderId="0" xfId="9" applyNumberFormat="1" applyFont="1" applyFill="1" applyBorder="1" applyAlignment="1" applyProtection="1">
      <alignment horizontal="left" vertical="center"/>
    </xf>
    <xf numFmtId="0" fontId="11" fillId="0" borderId="0" xfId="9" applyNumberFormat="1" applyFont="1" applyFill="1" applyBorder="1" applyAlignment="1" applyProtection="1">
      <alignment horizontal="center" vertical="center"/>
    </xf>
    <xf numFmtId="2" fontId="11" fillId="0" borderId="0" xfId="9" applyNumberFormat="1" applyFont="1" applyFill="1" applyBorder="1" applyAlignment="1" applyProtection="1">
      <alignment horizontal="right" vertical="center"/>
    </xf>
    <xf numFmtId="4" fontId="11" fillId="0" borderId="0" xfId="9" applyNumberFormat="1" applyFont="1" applyFill="1" applyBorder="1" applyAlignment="1" applyProtection="1">
      <alignment horizontal="center" vertical="center"/>
    </xf>
    <xf numFmtId="0" fontId="11" fillId="0" borderId="0" xfId="9" applyNumberFormat="1" applyFont="1" applyFill="1" applyBorder="1" applyAlignment="1" applyProtection="1"/>
    <xf numFmtId="2" fontId="7" fillId="0" borderId="0" xfId="2" applyNumberFormat="1" applyFont="1" applyAlignment="1">
      <alignment horizontal="right"/>
    </xf>
    <xf numFmtId="2" fontId="0" fillId="0" borderId="0" xfId="1" applyNumberFormat="1" applyFont="1" applyAlignment="1"/>
    <xf numFmtId="2" fontId="5" fillId="0" borderId="1" xfId="2" applyNumberFormat="1" applyFont="1" applyBorder="1" applyAlignment="1">
      <alignment horizontal="right"/>
    </xf>
    <xf numFmtId="0" fontId="5" fillId="0" borderId="1" xfId="2" applyFont="1" applyBorder="1" applyAlignment="1">
      <alignment horizontal="right"/>
    </xf>
    <xf numFmtId="4" fontId="5" fillId="0" borderId="1" xfId="2" applyNumberFormat="1" applyFont="1" applyBorder="1" applyAlignment="1">
      <alignment horizontal="right"/>
    </xf>
    <xf numFmtId="0" fontId="4" fillId="0" borderId="0" xfId="1" applyFont="1" applyAlignment="1">
      <alignment horizontal="center" vertical="center"/>
    </xf>
    <xf numFmtId="0" fontId="0" fillId="0" borderId="0" xfId="1" applyFont="1" applyAlignment="1">
      <alignment horizontal="left" indent="2"/>
    </xf>
    <xf numFmtId="0" fontId="0" fillId="0" borderId="0" xfId="1" applyFont="1" applyBorder="1" applyAlignment="1">
      <alignment horizontal="center" vertical="top"/>
    </xf>
    <xf numFmtId="0" fontId="0" fillId="0" borderId="0" xfId="1" applyFont="1" applyBorder="1" applyAlignment="1">
      <alignment horizontal="left" vertical="center"/>
    </xf>
    <xf numFmtId="0" fontId="0" fillId="0" borderId="0" xfId="1" applyFont="1" applyBorder="1" applyAlignment="1">
      <alignment horizontal="left" indent="2"/>
    </xf>
    <xf numFmtId="0" fontId="0" fillId="0" borderId="0" xfId="1" applyFont="1" applyBorder="1" applyAlignment="1">
      <alignment horizontal="center" wrapText="1"/>
    </xf>
    <xf numFmtId="165" fontId="0" fillId="0" borderId="0" xfId="1" applyNumberFormat="1" applyFont="1" applyAlignment="1">
      <alignment horizontal="center" vertical="top"/>
    </xf>
    <xf numFmtId="0" fontId="4" fillId="0" borderId="0" xfId="0" applyFont="1" applyFill="1" applyAlignment="1">
      <alignment horizontal="justify" vertical="center" wrapText="1"/>
    </xf>
    <xf numFmtId="164" fontId="0" fillId="0" borderId="0" xfId="1" applyNumberFormat="1" applyFont="1" applyBorder="1" applyAlignment="1"/>
    <xf numFmtId="0" fontId="0" fillId="0" borderId="0" xfId="0" applyFont="1" applyFill="1" applyAlignment="1">
      <alignment horizontal="justify" vertical="center" wrapText="1"/>
    </xf>
    <xf numFmtId="164" fontId="0" fillId="0" borderId="0" xfId="1" applyNumberFormat="1" applyFont="1" applyBorder="1"/>
    <xf numFmtId="49" fontId="0" fillId="0" borderId="0" xfId="0" applyNumberFormat="1" applyFont="1" applyBorder="1" applyAlignment="1">
      <alignment horizontal="left" vertical="center" wrapText="1"/>
    </xf>
    <xf numFmtId="0" fontId="4" fillId="0" borderId="0" xfId="1" applyFont="1" applyFill="1" applyBorder="1" applyAlignment="1">
      <alignment horizontal="center" vertical="center"/>
    </xf>
    <xf numFmtId="49" fontId="0" fillId="0" borderId="0" xfId="1" applyNumberFormat="1" applyFont="1" applyAlignment="1">
      <alignment horizontal="left" vertical="center"/>
    </xf>
    <xf numFmtId="164" fontId="5" fillId="0" borderId="0" xfId="2" applyNumberFormat="1" applyFont="1" applyBorder="1" applyAlignment="1">
      <alignment horizontal="right"/>
    </xf>
    <xf numFmtId="0" fontId="6" fillId="0" borderId="0" xfId="2" applyFont="1" applyAlignment="1">
      <alignment horizontal="justify" wrapText="1"/>
    </xf>
    <xf numFmtId="164" fontId="5" fillId="0" borderId="0" xfId="2" applyNumberFormat="1" applyFont="1" applyBorder="1" applyAlignment="1">
      <alignment horizontal="right" vertical="center"/>
    </xf>
    <xf numFmtId="0" fontId="5" fillId="0" borderId="0" xfId="2" applyFont="1" applyAlignment="1">
      <alignment horizontal="justify" wrapText="1"/>
    </xf>
    <xf numFmtId="0" fontId="6" fillId="0" borderId="0" xfId="2" applyFont="1" applyAlignment="1">
      <alignment horizontal="left" vertical="top" wrapText="1"/>
    </xf>
    <xf numFmtId="0" fontId="5" fillId="0" borderId="0" xfId="2" applyFont="1" applyAlignment="1">
      <alignment horizontal="left" vertical="top" wrapText="1"/>
    </xf>
    <xf numFmtId="0" fontId="4" fillId="0" borderId="0" xfId="2" applyFont="1" applyBorder="1" applyAlignment="1">
      <alignment horizontal="left" vertical="top" wrapText="1"/>
    </xf>
    <xf numFmtId="2" fontId="5" fillId="0" borderId="0" xfId="2" applyNumberFormat="1" applyFont="1" applyAlignment="1">
      <alignment horizontal="right" vertical="top"/>
    </xf>
    <xf numFmtId="0" fontId="0" fillId="0" borderId="0" xfId="0" applyFont="1" applyFill="1" applyBorder="1" applyAlignment="1">
      <alignment horizontal="center" vertical="top"/>
    </xf>
    <xf numFmtId="0" fontId="4" fillId="0" borderId="0" xfId="0" applyFont="1" applyFill="1" applyBorder="1" applyAlignment="1">
      <alignment horizontal="left" vertical="top"/>
    </xf>
    <xf numFmtId="0" fontId="0" fillId="0" borderId="0" xfId="0" applyFont="1" applyBorder="1" applyAlignment="1">
      <alignment horizontal="left" vertical="top"/>
    </xf>
    <xf numFmtId="0" fontId="4" fillId="0" borderId="0" xfId="1" applyFont="1" applyAlignment="1">
      <alignment horizontal="justify" vertical="top"/>
    </xf>
    <xf numFmtId="49" fontId="11" fillId="0" borderId="0" xfId="0" applyNumberFormat="1" applyFont="1" applyBorder="1" applyAlignment="1">
      <alignment vertical="center" wrapText="1"/>
    </xf>
    <xf numFmtId="166" fontId="0" fillId="0" borderId="0" xfId="0" applyNumberFormat="1" applyFont="1" applyBorder="1" applyAlignment="1">
      <alignment horizontal="right" wrapText="1"/>
    </xf>
    <xf numFmtId="164" fontId="0" fillId="0" borderId="0" xfId="0" applyNumberFormat="1" applyBorder="1"/>
    <xf numFmtId="49" fontId="0" fillId="0" borderId="0" xfId="0" applyNumberFormat="1" applyFont="1" applyBorder="1" applyAlignment="1">
      <alignment horizontal="left" vertical="top" wrapText="1"/>
    </xf>
    <xf numFmtId="0" fontId="0" fillId="0" borderId="0" xfId="0" applyFont="1" applyBorder="1" applyAlignment="1">
      <alignment horizontal="center"/>
    </xf>
    <xf numFmtId="49" fontId="4" fillId="0" borderId="0" xfId="0" applyNumberFormat="1" applyFont="1" applyBorder="1" applyAlignment="1">
      <alignment horizontal="left" vertical="top" wrapText="1"/>
    </xf>
    <xf numFmtId="0" fontId="4" fillId="0" borderId="0" xfId="0" applyFont="1" applyBorder="1" applyAlignment="1">
      <alignment horizontal="center"/>
    </xf>
    <xf numFmtId="0" fontId="4" fillId="0" borderId="0" xfId="2" applyFont="1" applyBorder="1" applyAlignment="1">
      <alignment horizontal="justify" wrapText="1"/>
    </xf>
    <xf numFmtId="0" fontId="17" fillId="0" borderId="0" xfId="2"/>
    <xf numFmtId="0" fontId="0" fillId="0" borderId="0" xfId="0" applyFont="1"/>
    <xf numFmtId="0" fontId="16" fillId="0" borderId="1" xfId="0" applyFont="1" applyBorder="1"/>
    <xf numFmtId="0" fontId="0" fillId="0" borderId="0" xfId="0" applyBorder="1"/>
    <xf numFmtId="0" fontId="18" fillId="0" borderId="0" xfId="0" applyFont="1" applyAlignment="1">
      <alignment horizontal="left" vertical="top"/>
    </xf>
    <xf numFmtId="0" fontId="0" fillId="0" borderId="0" xfId="0" applyAlignment="1">
      <alignment vertical="top"/>
    </xf>
    <xf numFmtId="0" fontId="19" fillId="0" borderId="0" xfId="0" applyFont="1" applyAlignment="1">
      <alignment horizontal="center" vertical="top"/>
    </xf>
    <xf numFmtId="0" fontId="0" fillId="0" borderId="3" xfId="0" applyBorder="1"/>
    <xf numFmtId="16" fontId="5" fillId="0" borderId="0" xfId="2" applyNumberFormat="1" applyFont="1" applyAlignment="1">
      <alignment horizontal="center" vertical="top"/>
    </xf>
    <xf numFmtId="49" fontId="17" fillId="0" borderId="0" xfId="0" applyNumberFormat="1" applyFont="1" applyBorder="1" applyAlignment="1">
      <alignment horizontal="left" vertical="top" wrapText="1"/>
    </xf>
    <xf numFmtId="0" fontId="17" fillId="0" borderId="0" xfId="0" applyFont="1" applyBorder="1" applyAlignment="1">
      <alignment horizontal="left" vertical="top"/>
    </xf>
    <xf numFmtId="0" fontId="17" fillId="0" borderId="0" xfId="0" applyFont="1" applyFill="1" applyBorder="1" applyAlignment="1">
      <alignment horizontal="center"/>
    </xf>
    <xf numFmtId="0" fontId="5" fillId="0" borderId="0" xfId="2" applyFont="1" applyBorder="1" applyAlignment="1">
      <alignment horizontal="right"/>
    </xf>
    <xf numFmtId="0" fontId="0" fillId="0" borderId="0" xfId="0" applyBorder="1" applyAlignment="1">
      <alignment horizontal="center"/>
    </xf>
    <xf numFmtId="0" fontId="17" fillId="0" borderId="0" xfId="0" applyFont="1" applyBorder="1" applyAlignment="1">
      <alignment horizontal="center" vertical="center"/>
    </xf>
    <xf numFmtId="166" fontId="17" fillId="0" borderId="0" xfId="0" applyNumberFormat="1" applyFont="1" applyBorder="1" applyAlignment="1">
      <alignment horizontal="right" wrapText="1"/>
    </xf>
    <xf numFmtId="0" fontId="17" fillId="0" borderId="0" xfId="0" applyFont="1" applyBorder="1" applyAlignment="1">
      <alignment horizontal="center"/>
    </xf>
    <xf numFmtId="167" fontId="19" fillId="0" borderId="0" xfId="0" applyNumberFormat="1" applyFont="1" applyAlignment="1">
      <alignment horizontal="center"/>
    </xf>
    <xf numFmtId="0" fontId="0" fillId="0" borderId="0" xfId="1" applyFont="1" applyFill="1" applyBorder="1" applyAlignment="1">
      <alignment horizontal="center" vertical="top"/>
    </xf>
    <xf numFmtId="0" fontId="17" fillId="0" borderId="0" xfId="9" applyNumberFormat="1" applyFont="1" applyFill="1" applyBorder="1" applyAlignment="1" applyProtection="1">
      <alignment horizontal="justify" vertical="top" wrapText="1"/>
    </xf>
    <xf numFmtId="0" fontId="17" fillId="0" borderId="0" xfId="9" applyNumberFormat="1" applyFont="1" applyFill="1" applyBorder="1" applyAlignment="1" applyProtection="1">
      <alignment horizontal="left" vertical="center"/>
    </xf>
    <xf numFmtId="0" fontId="17" fillId="0" borderId="0" xfId="9" applyNumberFormat="1" applyFont="1" applyFill="1" applyBorder="1" applyAlignment="1" applyProtection="1">
      <alignment horizontal="center" vertical="center"/>
    </xf>
    <xf numFmtId="2" fontId="17" fillId="0" borderId="0" xfId="9" applyNumberFormat="1" applyFont="1" applyFill="1" applyBorder="1" applyAlignment="1" applyProtection="1">
      <alignment horizontal="right" vertical="center"/>
    </xf>
    <xf numFmtId="4" fontId="17" fillId="0" borderId="0" xfId="9" applyNumberFormat="1" applyFont="1" applyFill="1" applyBorder="1" applyAlignment="1" applyProtection="1">
      <alignment horizontal="center" vertical="center"/>
    </xf>
    <xf numFmtId="167" fontId="0" fillId="0" borderId="0" xfId="0" applyNumberFormat="1"/>
    <xf numFmtId="0" fontId="2" fillId="0" borderId="2" xfId="11" applyBorder="1" applyAlignment="1">
      <alignment wrapText="1"/>
    </xf>
    <xf numFmtId="0" fontId="2" fillId="0" borderId="0" xfId="11" applyAlignment="1">
      <alignment wrapText="1"/>
    </xf>
    <xf numFmtId="0" fontId="17" fillId="0" borderId="0" xfId="12" applyAlignment="1">
      <alignment horizontal="left" vertical="top" wrapText="1"/>
    </xf>
    <xf numFmtId="0" fontId="21" fillId="0" borderId="0" xfId="13" applyFont="1" applyAlignment="1">
      <alignment wrapText="1"/>
    </xf>
    <xf numFmtId="0" fontId="4" fillId="0" borderId="0" xfId="13" applyAlignment="1">
      <alignment vertical="top"/>
    </xf>
    <xf numFmtId="0" fontId="17" fillId="0" borderId="2" xfId="12" applyBorder="1" applyAlignment="1">
      <alignment horizontal="left" vertical="top" wrapText="1"/>
    </xf>
    <xf numFmtId="0" fontId="20" fillId="0" borderId="0" xfId="11" applyFont="1" applyAlignment="1">
      <alignment vertical="top" wrapText="1"/>
    </xf>
    <xf numFmtId="0" fontId="19" fillId="0" borderId="0" xfId="11" applyFont="1"/>
    <xf numFmtId="0" fontId="19" fillId="0" borderId="0" xfId="11" applyFont="1" applyAlignment="1">
      <alignment horizontal="justify" vertical="center"/>
    </xf>
    <xf numFmtId="0" fontId="4" fillId="0" borderId="0" xfId="13"/>
    <xf numFmtId="0" fontId="2" fillId="0" borderId="2" xfId="11" applyFont="1" applyBorder="1" applyAlignment="1">
      <alignment wrapText="1"/>
    </xf>
    <xf numFmtId="0" fontId="17" fillId="0" borderId="2" xfId="12" applyFont="1" applyBorder="1" applyAlignment="1">
      <alignment horizontal="left" vertical="top" wrapText="1"/>
    </xf>
    <xf numFmtId="0" fontId="2" fillId="0" borderId="0" xfId="11" applyBorder="1" applyAlignment="1">
      <alignment wrapText="1"/>
    </xf>
    <xf numFmtId="0" fontId="17" fillId="0" borderId="0" xfId="12" applyBorder="1" applyAlignment="1">
      <alignment horizontal="left" vertical="top" wrapText="1"/>
    </xf>
    <xf numFmtId="0" fontId="4" fillId="0" borderId="0" xfId="13" applyBorder="1"/>
    <xf numFmtId="49" fontId="0" fillId="0" borderId="0" xfId="0" applyNumberFormat="1" applyFont="1" applyBorder="1" applyAlignment="1">
      <alignment wrapText="1"/>
    </xf>
    <xf numFmtId="49" fontId="0" fillId="0" borderId="0" xfId="0" applyNumberFormat="1" applyFont="1" applyBorder="1" applyAlignment="1">
      <alignment vertical="center" wrapText="1"/>
    </xf>
    <xf numFmtId="49" fontId="0" fillId="0" borderId="0" xfId="0" applyNumberFormat="1" applyFont="1" applyBorder="1" applyAlignment="1">
      <alignment vertical="top" wrapText="1"/>
    </xf>
    <xf numFmtId="0" fontId="0" fillId="0" borderId="0" xfId="0" applyBorder="1" applyAlignment="1">
      <alignment horizontal="center" vertical="center"/>
    </xf>
    <xf numFmtId="0" fontId="17" fillId="0" borderId="0" xfId="1"/>
    <xf numFmtId="167" fontId="5" fillId="0" borderId="0" xfId="2" applyNumberFormat="1" applyFont="1" applyAlignment="1">
      <alignment horizontal="center" vertical="center"/>
    </xf>
    <xf numFmtId="44" fontId="17" fillId="0" borderId="0" xfId="10" applyNumberFormat="1" applyFont="1" applyAlignment="1">
      <alignment horizontal="right" vertical="top"/>
    </xf>
    <xf numFmtId="0" fontId="23" fillId="0" borderId="0" xfId="1" applyFont="1" applyAlignment="1">
      <alignment horizontal="center" vertical="top"/>
    </xf>
    <xf numFmtId="0" fontId="23" fillId="0" borderId="0" xfId="1" applyFont="1" applyAlignment="1">
      <alignment horizontal="justify" vertical="center"/>
    </xf>
    <xf numFmtId="0" fontId="23" fillId="0" borderId="0" xfId="1" applyFont="1" applyAlignment="1">
      <alignment horizontal="justify"/>
    </xf>
    <xf numFmtId="0" fontId="23" fillId="0" borderId="0" xfId="1" applyFont="1" applyAlignment="1">
      <alignment horizontal="center" wrapText="1"/>
    </xf>
    <xf numFmtId="0" fontId="17" fillId="0" borderId="0" xfId="1" applyFont="1"/>
    <xf numFmtId="2" fontId="17" fillId="0" borderId="0" xfId="1" applyNumberFormat="1" applyFont="1" applyFill="1" applyAlignment="1">
      <alignment vertical="center"/>
    </xf>
    <xf numFmtId="167" fontId="0" fillId="0" borderId="0" xfId="1" applyNumberFormat="1" applyFont="1" applyBorder="1" applyAlignment="1">
      <alignment horizontal="center" vertical="center"/>
    </xf>
    <xf numFmtId="167" fontId="17" fillId="0" borderId="0" xfId="1" applyNumberFormat="1" applyFont="1" applyBorder="1" applyAlignment="1">
      <alignment horizontal="center" vertical="center"/>
    </xf>
    <xf numFmtId="0" fontId="0" fillId="0" borderId="0" xfId="0" applyFont="1" applyFill="1" applyBorder="1" applyAlignment="1">
      <alignment horizontal="left" vertical="top" wrapText="1"/>
    </xf>
    <xf numFmtId="2" fontId="0" fillId="0" borderId="0" xfId="1" applyNumberFormat="1" applyFont="1" applyAlignment="1">
      <alignment horizontal="right"/>
    </xf>
    <xf numFmtId="2" fontId="0" fillId="0" borderId="0" xfId="1" applyNumberFormat="1" applyFont="1" applyBorder="1" applyAlignment="1">
      <alignment horizontal="right"/>
    </xf>
    <xf numFmtId="2" fontId="4" fillId="0" borderId="0" xfId="1" applyNumberFormat="1" applyFont="1" applyFill="1" applyBorder="1" applyAlignment="1">
      <alignment horizontal="right"/>
    </xf>
    <xf numFmtId="2" fontId="0" fillId="0" borderId="0" xfId="0" applyNumberFormat="1" applyAlignment="1">
      <alignment horizontal="right" vertical="top"/>
    </xf>
    <xf numFmtId="2" fontId="17" fillId="0" borderId="0" xfId="1" applyNumberFormat="1" applyFont="1" applyFill="1" applyAlignment="1">
      <alignment horizontal="right" vertical="center"/>
    </xf>
    <xf numFmtId="2" fontId="0" fillId="0" borderId="0" xfId="0" applyNumberFormat="1" applyFont="1" applyBorder="1" applyAlignment="1">
      <alignment horizontal="right"/>
    </xf>
    <xf numFmtId="2" fontId="17" fillId="0" borderId="0" xfId="2" applyNumberFormat="1" applyAlignment="1">
      <alignment horizontal="right"/>
    </xf>
    <xf numFmtId="2" fontId="0" fillId="0" borderId="0" xfId="0" applyNumberFormat="1" applyBorder="1" applyAlignment="1">
      <alignment horizontal="right"/>
    </xf>
    <xf numFmtId="2" fontId="17" fillId="0" borderId="0" xfId="0" applyNumberFormat="1" applyFont="1" applyFill="1" applyBorder="1" applyAlignment="1">
      <alignment horizontal="right"/>
    </xf>
    <xf numFmtId="2" fontId="17" fillId="0" borderId="0" xfId="0" applyNumberFormat="1" applyFont="1" applyBorder="1" applyAlignment="1">
      <alignment horizontal="right"/>
    </xf>
    <xf numFmtId="2" fontId="0" fillId="0" borderId="0" xfId="0" applyNumberFormat="1" applyBorder="1" applyAlignment="1">
      <alignment horizontal="right" vertical="center"/>
    </xf>
    <xf numFmtId="2" fontId="17" fillId="0" borderId="0" xfId="0" applyNumberFormat="1" applyFont="1" applyBorder="1" applyAlignment="1">
      <alignment horizontal="right" vertical="center"/>
    </xf>
    <xf numFmtId="2" fontId="4" fillId="0" borderId="0" xfId="0" applyNumberFormat="1" applyFont="1" applyBorder="1" applyAlignment="1">
      <alignment horizontal="right"/>
    </xf>
    <xf numFmtId="2" fontId="0" fillId="0" borderId="0" xfId="0" applyNumberFormat="1" applyAlignment="1">
      <alignment horizontal="right"/>
    </xf>
    <xf numFmtId="2" fontId="0" fillId="0" borderId="1" xfId="0" applyNumberFormat="1" applyBorder="1" applyAlignment="1">
      <alignment horizontal="right"/>
    </xf>
    <xf numFmtId="2" fontId="22" fillId="0" borderId="0" xfId="0" applyNumberFormat="1" applyFont="1" applyBorder="1" applyAlignment="1">
      <alignment vertical="center"/>
    </xf>
    <xf numFmtId="0" fontId="19" fillId="0" borderId="0" xfId="14" applyFont="1" applyFill="1" applyAlignment="1">
      <alignment horizontal="left" vertical="top" wrapText="1"/>
    </xf>
    <xf numFmtId="167" fontId="0" fillId="0" borderId="0" xfId="1" applyNumberFormat="1" applyFont="1"/>
    <xf numFmtId="167" fontId="17" fillId="0" borderId="0" xfId="1" applyNumberFormat="1" applyFont="1"/>
    <xf numFmtId="0" fontId="6" fillId="0" borderId="0" xfId="2" applyFont="1" applyFill="1" applyAlignment="1">
      <alignment horizontal="left" vertical="top" wrapText="1"/>
    </xf>
    <xf numFmtId="0" fontId="20" fillId="0" borderId="0" xfId="14" applyFont="1" applyFill="1" applyAlignment="1">
      <alignment horizontal="left" vertical="top" wrapText="1"/>
    </xf>
    <xf numFmtId="167" fontId="5" fillId="0" borderId="0" xfId="2" applyNumberFormat="1" applyFont="1" applyAlignment="1">
      <alignment horizontal="center"/>
    </xf>
    <xf numFmtId="167" fontId="5" fillId="0" borderId="1" xfId="2" applyNumberFormat="1" applyFont="1" applyBorder="1" applyAlignment="1">
      <alignment horizontal="center"/>
    </xf>
    <xf numFmtId="167" fontId="7" fillId="0" borderId="0" xfId="2" applyNumberFormat="1" applyFont="1" applyBorder="1" applyAlignment="1">
      <alignment horizontal="right"/>
    </xf>
    <xf numFmtId="167" fontId="7" fillId="0" borderId="0" xfId="2" applyNumberFormat="1" applyFont="1" applyAlignment="1">
      <alignment horizontal="right"/>
    </xf>
    <xf numFmtId="167" fontId="7" fillId="0" borderId="0" xfId="2" applyNumberFormat="1" applyFont="1" applyAlignment="1">
      <alignment horizontal="center"/>
    </xf>
    <xf numFmtId="44" fontId="0" fillId="0" borderId="0" xfId="0" applyNumberFormat="1"/>
    <xf numFmtId="44" fontId="16" fillId="0" borderId="1" xfId="0" applyNumberFormat="1" applyFont="1" applyBorder="1"/>
    <xf numFmtId="44" fontId="0" fillId="0" borderId="0" xfId="0" applyNumberFormat="1" applyAlignment="1">
      <alignment horizontal="center"/>
    </xf>
    <xf numFmtId="44" fontId="5" fillId="0" borderId="0" xfId="2" applyNumberFormat="1" applyFont="1" applyAlignment="1">
      <alignment horizontal="center"/>
    </xf>
    <xf numFmtId="44" fontId="5" fillId="0" borderId="1" xfId="2" applyNumberFormat="1" applyFont="1" applyBorder="1" applyAlignment="1">
      <alignment horizontal="center"/>
    </xf>
    <xf numFmtId="44" fontId="7" fillId="0" borderId="0" xfId="2" applyNumberFormat="1" applyFont="1" applyBorder="1" applyAlignment="1">
      <alignment horizontal="right"/>
    </xf>
    <xf numFmtId="44" fontId="7" fillId="0" borderId="0" xfId="2" applyNumberFormat="1" applyFont="1" applyAlignment="1">
      <alignment horizontal="right"/>
    </xf>
    <xf numFmtId="44" fontId="7" fillId="0" borderId="0" xfId="2" applyNumberFormat="1" applyFont="1" applyAlignment="1">
      <alignment horizontal="center"/>
    </xf>
    <xf numFmtId="44" fontId="5" fillId="0" borderId="0" xfId="2" applyNumberFormat="1" applyFont="1" applyAlignment="1">
      <alignment horizontal="center" vertical="center"/>
    </xf>
    <xf numFmtId="44" fontId="0" fillId="0" borderId="0" xfId="1" applyNumberFormat="1" applyFont="1" applyAlignment="1">
      <alignment horizontal="right" vertical="center"/>
    </xf>
    <xf numFmtId="44" fontId="0" fillId="0" borderId="0" xfId="1" applyNumberFormat="1" applyFont="1" applyBorder="1" applyAlignment="1">
      <alignment horizontal="center" vertical="center"/>
    </xf>
    <xf numFmtId="44" fontId="0" fillId="0" borderId="0" xfId="1" applyNumberFormat="1" applyFont="1" applyBorder="1" applyAlignment="1">
      <alignment horizontal="right" vertical="center"/>
    </xf>
    <xf numFmtId="44" fontId="0" fillId="0" borderId="0" xfId="1" applyNumberFormat="1" applyFont="1" applyAlignment="1"/>
    <xf numFmtId="44" fontId="11" fillId="0" borderId="0" xfId="9" applyNumberFormat="1" applyFont="1" applyFill="1" applyBorder="1" applyAlignment="1" applyProtection="1">
      <alignment horizontal="center" vertical="center"/>
    </xf>
    <xf numFmtId="44" fontId="0" fillId="0" borderId="1" xfId="1" applyNumberFormat="1" applyFont="1" applyBorder="1" applyAlignment="1">
      <alignment horizontal="right" vertical="center"/>
    </xf>
    <xf numFmtId="44" fontId="0" fillId="0" borderId="0" xfId="1" applyNumberFormat="1" applyFont="1" applyBorder="1" applyAlignment="1">
      <alignment horizontal="right"/>
    </xf>
    <xf numFmtId="44" fontId="0" fillId="0" borderId="0" xfId="0" applyNumberFormat="1" applyBorder="1" applyAlignment="1">
      <alignment horizontal="right"/>
    </xf>
    <xf numFmtId="44" fontId="5" fillId="0" borderId="0" xfId="2" applyNumberFormat="1" applyFont="1" applyBorder="1" applyAlignment="1">
      <alignment horizontal="right"/>
    </xf>
    <xf numFmtId="44" fontId="17" fillId="0" borderId="0" xfId="2" applyNumberFormat="1" applyAlignment="1">
      <alignment horizontal="right"/>
    </xf>
    <xf numFmtId="44" fontId="0" fillId="0" borderId="0" xfId="1" applyNumberFormat="1" applyFont="1" applyAlignment="1">
      <alignment horizontal="right"/>
    </xf>
    <xf numFmtId="44" fontId="0" fillId="0" borderId="0" xfId="0" applyNumberFormat="1" applyAlignment="1">
      <alignment horizontal="right"/>
    </xf>
    <xf numFmtId="44" fontId="0" fillId="0" borderId="3" xfId="0" applyNumberFormat="1" applyBorder="1" applyAlignment="1">
      <alignment horizontal="right"/>
    </xf>
    <xf numFmtId="0" fontId="15" fillId="0" borderId="0" xfId="0" applyFont="1" applyBorder="1" applyAlignment="1">
      <alignment horizontal="center" vertical="center"/>
    </xf>
  </cellXfs>
  <cellStyles count="15">
    <cellStyle name="Comma_troskovnik_dramalj_01" xfId="10"/>
    <cellStyle name="Excel_BuiltIn_Bad" xfId="9"/>
    <cellStyle name="Naslov2" xfId="13"/>
    <cellStyle name="Normal" xfId="0" builtinId="0"/>
    <cellStyle name="Normal 2" xfId="1"/>
    <cellStyle name="Normal 3" xfId="2"/>
    <cellStyle name="Normal 4" xfId="11"/>
    <cellStyle name="Normal 5" xfId="14"/>
    <cellStyle name="Obično 2" xfId="3"/>
    <cellStyle name="Obično 3" xfId="4"/>
    <cellStyle name="Obično 4" xfId="5"/>
    <cellStyle name="Obično 5" xfId="6"/>
    <cellStyle name="Obično 7" xfId="7"/>
    <cellStyle name="Obično 8" xfId="8"/>
    <cellStyle name="Standard" xfId="12"/>
  </cellStyles>
  <dxfs count="77">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b val="0"/>
        <condense val="0"/>
        <extend val="0"/>
        <color indexed="8"/>
      </font>
    </dxf>
    <dxf>
      <font>
        <b val="0"/>
        <condense val="0"/>
        <extend val="0"/>
        <color indexed="8"/>
      </font>
    </dxf>
    <dxf>
      <font>
        <condense val="0"/>
        <extend val="0"/>
        <color auto="1"/>
      </font>
    </dxf>
    <dxf>
      <font>
        <condense val="0"/>
        <extend val="0"/>
        <color auto="1"/>
      </font>
    </dxf>
    <dxf>
      <font>
        <condense val="0"/>
        <extend val="0"/>
        <color auto="1"/>
      </font>
    </dxf>
    <dxf>
      <font>
        <b val="0"/>
        <condense val="0"/>
        <extend val="0"/>
        <color indexed="8"/>
      </font>
    </dxf>
    <dxf>
      <font>
        <condense val="0"/>
        <extend val="0"/>
        <color auto="1"/>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
      <font>
        <b val="0"/>
        <condense val="0"/>
        <extend val="0"/>
        <color indexed="8"/>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iff"/><Relationship Id="rId2" Type="http://schemas.openxmlformats.org/officeDocument/2006/relationships/image" Target="../media/image2.jpg"/><Relationship Id="rId1" Type="http://schemas.openxmlformats.org/officeDocument/2006/relationships/image" Target="../media/image1.tif"/></Relationships>
</file>

<file path=xl/drawings/drawing1.xml><?xml version="1.0" encoding="utf-8"?>
<xdr:wsDr xmlns:xdr="http://schemas.openxmlformats.org/drawingml/2006/spreadsheetDrawing" xmlns:a="http://schemas.openxmlformats.org/drawingml/2006/main">
  <xdr:twoCellAnchor editAs="oneCell">
    <xdr:from>
      <xdr:col>1</xdr:col>
      <xdr:colOff>1102179</xdr:colOff>
      <xdr:row>28</xdr:row>
      <xdr:rowOff>655865</xdr:rowOff>
    </xdr:from>
    <xdr:to>
      <xdr:col>2</xdr:col>
      <xdr:colOff>2737050</xdr:colOff>
      <xdr:row>28</xdr:row>
      <xdr:rowOff>1576361</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59404" y="7428140"/>
          <a:ext cx="3511296" cy="920496"/>
        </a:xfrm>
        <a:prstGeom prst="rect">
          <a:avLst/>
        </a:prstGeom>
      </xdr:spPr>
    </xdr:pic>
    <xdr:clientData/>
  </xdr:twoCellAnchor>
  <xdr:twoCellAnchor editAs="oneCell">
    <xdr:from>
      <xdr:col>2</xdr:col>
      <xdr:colOff>38100</xdr:colOff>
      <xdr:row>23</xdr:row>
      <xdr:rowOff>104775</xdr:rowOff>
    </xdr:from>
    <xdr:to>
      <xdr:col>2</xdr:col>
      <xdr:colOff>3083052</xdr:colOff>
      <xdr:row>25</xdr:row>
      <xdr:rowOff>107061</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71750" y="4762500"/>
          <a:ext cx="3044952" cy="1545336"/>
        </a:xfrm>
        <a:prstGeom prst="rect">
          <a:avLst/>
        </a:prstGeom>
      </xdr:spPr>
    </xdr:pic>
    <xdr:clientData/>
  </xdr:twoCellAnchor>
  <xdr:twoCellAnchor editAs="oneCell">
    <xdr:from>
      <xdr:col>2</xdr:col>
      <xdr:colOff>311604</xdr:colOff>
      <xdr:row>28</xdr:row>
      <xdr:rowOff>522515</xdr:rowOff>
    </xdr:from>
    <xdr:to>
      <xdr:col>2</xdr:col>
      <xdr:colOff>2836354</xdr:colOff>
      <xdr:row>28</xdr:row>
      <xdr:rowOff>817932</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845254" y="7294790"/>
          <a:ext cx="2524750" cy="2954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22</xdr:row>
      <xdr:rowOff>38100</xdr:rowOff>
    </xdr:from>
    <xdr:to>
      <xdr:col>6</xdr:col>
      <xdr:colOff>200025</xdr:colOff>
      <xdr:row>23</xdr:row>
      <xdr:rowOff>142875</xdr:rowOff>
    </xdr:to>
    <xdr:sp macro="" textlink="">
      <xdr:nvSpPr>
        <xdr:cNvPr id="6145" name="TextBox 1"/>
        <xdr:cNvSpPr txBox="1">
          <a:spLocks noChangeArrowheads="1"/>
        </xdr:cNvSpPr>
      </xdr:nvSpPr>
      <xdr:spPr bwMode="auto">
        <a:xfrm>
          <a:off x="3676650" y="3819525"/>
          <a:ext cx="180975"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F"/>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tserver\Documents%20and%20Settings\Administrator\My%20Documents\dokumenti\2007\CJENICI\u%20kunama\CIJENIK20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33"/>
  <sheetViews>
    <sheetView view="pageBreakPreview" zoomScale="60" zoomScaleNormal="100" zoomScalePageLayoutView="70" workbookViewId="0">
      <selection activeCell="C10" sqref="C10"/>
    </sheetView>
  </sheetViews>
  <sheetFormatPr defaultRowHeight="15" x14ac:dyDescent="0.25"/>
  <cols>
    <col min="1" max="1" width="9.140625" style="135"/>
    <col min="2" max="2" width="26.28515625" style="135" customWidth="1"/>
    <col min="3" max="3" width="48.85546875" style="135" customWidth="1"/>
    <col min="4" max="16384" width="9.140625" style="135"/>
  </cols>
  <sheetData>
    <row r="3" spans="1:4" x14ac:dyDescent="0.25">
      <c r="A3" s="134"/>
      <c r="B3" s="134"/>
      <c r="C3" s="134"/>
      <c r="D3" s="134"/>
    </row>
    <row r="5" spans="1:4" ht="30.75" x14ac:dyDescent="0.25">
      <c r="B5" s="136" t="s">
        <v>0</v>
      </c>
      <c r="C5" s="137" t="s">
        <v>171</v>
      </c>
    </row>
    <row r="6" spans="1:4" x14ac:dyDescent="0.25">
      <c r="B6" s="136"/>
      <c r="C6" s="136"/>
    </row>
    <row r="7" spans="1:4" x14ac:dyDescent="0.25">
      <c r="B7" s="136"/>
      <c r="C7" s="136"/>
    </row>
    <row r="8" spans="1:4" x14ac:dyDescent="0.25">
      <c r="B8" s="136"/>
      <c r="C8" s="136"/>
    </row>
    <row r="9" spans="1:4" ht="19.5" customHeight="1" x14ac:dyDescent="0.25">
      <c r="B9" s="136" t="s">
        <v>1</v>
      </c>
      <c r="C9" s="138" t="s">
        <v>181</v>
      </c>
    </row>
    <row r="10" spans="1:4" x14ac:dyDescent="0.25">
      <c r="B10" s="136"/>
      <c r="C10" s="136"/>
    </row>
    <row r="11" spans="1:4" x14ac:dyDescent="0.25">
      <c r="B11" s="136"/>
      <c r="C11" s="136"/>
    </row>
    <row r="12" spans="1:4" x14ac:dyDescent="0.25">
      <c r="A12" s="134"/>
      <c r="B12" s="139"/>
      <c r="C12" s="139"/>
      <c r="D12" s="134"/>
    </row>
    <row r="13" spans="1:4" x14ac:dyDescent="0.25">
      <c r="B13" s="136"/>
      <c r="C13" s="136"/>
    </row>
    <row r="14" spans="1:4" ht="16.5" customHeight="1" x14ac:dyDescent="0.25">
      <c r="B14" s="136" t="s">
        <v>2</v>
      </c>
      <c r="C14" s="140" t="s">
        <v>172</v>
      </c>
    </row>
    <row r="15" spans="1:4" x14ac:dyDescent="0.25">
      <c r="B15" s="136"/>
      <c r="C15" s="141" t="s">
        <v>173</v>
      </c>
    </row>
    <row r="16" spans="1:4" x14ac:dyDescent="0.25">
      <c r="B16" s="136"/>
      <c r="C16" s="142" t="s">
        <v>174</v>
      </c>
    </row>
    <row r="17" spans="1:4" x14ac:dyDescent="0.25">
      <c r="B17" s="136"/>
      <c r="C17" s="136"/>
    </row>
    <row r="18" spans="1:4" x14ac:dyDescent="0.25">
      <c r="B18" s="136" t="s">
        <v>3</v>
      </c>
      <c r="C18" s="143" t="s">
        <v>175</v>
      </c>
    </row>
    <row r="19" spans="1:4" x14ac:dyDescent="0.25">
      <c r="B19" s="136"/>
      <c r="C19" s="136" t="s">
        <v>176</v>
      </c>
    </row>
    <row r="20" spans="1:4" x14ac:dyDescent="0.25">
      <c r="B20" s="136"/>
      <c r="C20" s="136" t="s">
        <v>177</v>
      </c>
    </row>
    <row r="21" spans="1:4" x14ac:dyDescent="0.25">
      <c r="A21" s="144"/>
      <c r="B21" s="145"/>
      <c r="C21" s="145"/>
      <c r="D21" s="144"/>
    </row>
    <row r="22" spans="1:4" x14ac:dyDescent="0.25">
      <c r="B22" s="136"/>
      <c r="C22" s="136"/>
    </row>
    <row r="23" spans="1:4" x14ac:dyDescent="0.25">
      <c r="B23" s="136" t="s">
        <v>178</v>
      </c>
      <c r="C23" s="143" t="s">
        <v>179</v>
      </c>
    </row>
    <row r="24" spans="1:4" x14ac:dyDescent="0.25">
      <c r="B24" s="136"/>
      <c r="C24" s="143"/>
    </row>
    <row r="25" spans="1:4" ht="106.5" customHeight="1" x14ac:dyDescent="0.25">
      <c r="B25" s="136"/>
      <c r="C25" s="143"/>
    </row>
    <row r="26" spans="1:4" x14ac:dyDescent="0.25">
      <c r="B26" s="136"/>
      <c r="C26" s="136"/>
    </row>
    <row r="27" spans="1:4" x14ac:dyDescent="0.25">
      <c r="B27" s="136" t="s">
        <v>180</v>
      </c>
      <c r="C27" s="143" t="s">
        <v>179</v>
      </c>
    </row>
    <row r="28" spans="1:4" x14ac:dyDescent="0.25">
      <c r="B28" s="136"/>
      <c r="C28" s="143"/>
    </row>
    <row r="29" spans="1:4" ht="217.5" customHeight="1" x14ac:dyDescent="0.25">
      <c r="B29" s="136"/>
      <c r="C29" s="143"/>
    </row>
    <row r="30" spans="1:4" x14ac:dyDescent="0.25">
      <c r="A30" s="146"/>
      <c r="B30" s="147"/>
      <c r="C30" s="148"/>
      <c r="D30" s="146"/>
    </row>
    <row r="31" spans="1:4" x14ac:dyDescent="0.25">
      <c r="B31" s="136"/>
      <c r="C31" s="136"/>
    </row>
    <row r="32" spans="1:4" x14ac:dyDescent="0.25">
      <c r="B32" s="136"/>
      <c r="C32" s="136"/>
    </row>
    <row r="33" spans="2:3" x14ac:dyDescent="0.25">
      <c r="B33" s="136"/>
      <c r="C33" s="136"/>
    </row>
  </sheetData>
  <pageMargins left="0.7" right="0.7" top="0.75" bottom="0.75" header="0.3" footer="0.3"/>
  <pageSetup paperSize="9" scale="80" orientation="portrait" r:id="rId1"/>
  <headerFooter>
    <oddHeader xml:space="preserve">&amp;R&amp;"Arial Narrow,Regular"&amp;8HOTEL ROŽANIĆ, MOTOVUN
</oddHeader>
    <oddFooter>&amp;C&amp;9Rijeka, studeni 2016.</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3:F15"/>
  <sheetViews>
    <sheetView view="pageBreakPreview" topLeftCell="A4" zoomScaleNormal="100" zoomScaleSheetLayoutView="100" workbookViewId="0">
      <selection activeCell="E13" sqref="E13"/>
    </sheetView>
  </sheetViews>
  <sheetFormatPr defaultRowHeight="12.75" x14ac:dyDescent="0.2"/>
  <cols>
    <col min="2" max="2" width="55" customWidth="1"/>
  </cols>
  <sheetData>
    <row r="3" spans="1:6" x14ac:dyDescent="0.2">
      <c r="E3" s="5"/>
      <c r="F3" s="5"/>
    </row>
    <row r="4" spans="1:6" x14ac:dyDescent="0.2">
      <c r="E4" s="5"/>
      <c r="F4" s="5"/>
    </row>
    <row r="5" spans="1:6" ht="18" customHeight="1" x14ac:dyDescent="0.2">
      <c r="E5" s="5"/>
      <c r="F5" s="5"/>
    </row>
    <row r="11" spans="1:6" x14ac:dyDescent="0.2">
      <c r="A11" s="6"/>
      <c r="B11" s="7" t="s">
        <v>4</v>
      </c>
      <c r="C11" s="8"/>
      <c r="D11" s="9"/>
    </row>
    <row r="12" spans="1:6" x14ac:dyDescent="0.2">
      <c r="A12" s="6"/>
      <c r="B12" s="10"/>
      <c r="C12" s="8"/>
      <c r="D12" s="9"/>
    </row>
    <row r="13" spans="1:6" ht="153" x14ac:dyDescent="0.2">
      <c r="A13" s="6"/>
      <c r="B13" s="10" t="s">
        <v>5</v>
      </c>
      <c r="C13" s="8"/>
      <c r="D13" s="9"/>
    </row>
    <row r="15" spans="1:6" ht="42" customHeight="1" x14ac:dyDescent="0.2">
      <c r="B15" s="2" t="s">
        <v>168</v>
      </c>
    </row>
  </sheetData>
  <sheetProtection selectLockedCells="1" selectUnlockedCells="1"/>
  <pageMargins left="0.7" right="0.7" top="0.75" bottom="0.75" header="0.3" footer="0.51180555555555551"/>
  <pageSetup paperSize="9" scale="80" firstPageNumber="0" orientation="portrait" horizontalDpi="300" verticalDpi="300" r:id="rId1"/>
  <headerFooter alignWithMargins="0">
    <oddHeader xml:space="preserve">&amp;R&amp;8HOTEL ROŽANIĆ, MOTOVUN
</oddHeader>
    <oddFooter>&amp;CRijeka, studeni 2016.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G65"/>
  <sheetViews>
    <sheetView tabSelected="1" view="pageBreakPreview" topLeftCell="A47" zoomScale="85" zoomScaleNormal="100" zoomScaleSheetLayoutView="85" workbookViewId="0">
      <selection activeCell="B75" sqref="B75"/>
    </sheetView>
  </sheetViews>
  <sheetFormatPr defaultRowHeight="12.75" x14ac:dyDescent="0.2"/>
  <cols>
    <col min="2" max="2" width="49.28515625" customWidth="1"/>
    <col min="4" max="4" width="7" customWidth="1"/>
    <col min="5" max="5" width="8.140625" customWidth="1"/>
    <col min="6" max="6" width="7.5703125" customWidth="1"/>
    <col min="7" max="7" width="12.7109375" style="191" customWidth="1"/>
  </cols>
  <sheetData>
    <row r="1" spans="1:7" ht="18" customHeight="1" x14ac:dyDescent="0.2">
      <c r="A1" s="11" t="s">
        <v>6</v>
      </c>
      <c r="B1" s="12" t="s">
        <v>7</v>
      </c>
      <c r="C1" s="13"/>
      <c r="D1" s="14"/>
      <c r="E1" s="15"/>
      <c r="F1" s="16"/>
    </row>
    <row r="2" spans="1:7" x14ac:dyDescent="0.2">
      <c r="A2" s="17"/>
      <c r="B2" s="18"/>
      <c r="C2" s="13"/>
      <c r="D2" s="14"/>
      <c r="E2" s="13"/>
      <c r="F2" s="19"/>
      <c r="G2" s="193"/>
    </row>
    <row r="3" spans="1:7" x14ac:dyDescent="0.2">
      <c r="A3" s="11" t="s">
        <v>8</v>
      </c>
      <c r="B3" s="12" t="s">
        <v>9</v>
      </c>
      <c r="C3" s="13"/>
      <c r="D3" s="14"/>
      <c r="E3" s="13"/>
      <c r="F3" s="19"/>
      <c r="G3" s="193"/>
    </row>
    <row r="4" spans="1:7" x14ac:dyDescent="0.2">
      <c r="A4" s="17"/>
      <c r="B4" s="18"/>
      <c r="C4" s="13"/>
      <c r="D4" s="14"/>
      <c r="E4" s="13"/>
      <c r="F4" s="19"/>
      <c r="G4" s="193"/>
    </row>
    <row r="5" spans="1:7" ht="67.5" customHeight="1" x14ac:dyDescent="0.2">
      <c r="A5" s="17" t="s">
        <v>10</v>
      </c>
      <c r="B5" s="18" t="s">
        <v>169</v>
      </c>
      <c r="C5" s="13"/>
      <c r="D5" s="14"/>
      <c r="E5" s="13"/>
      <c r="F5" s="186"/>
      <c r="G5" s="193"/>
    </row>
    <row r="6" spans="1:7" ht="14.25" x14ac:dyDescent="0.2">
      <c r="A6" s="17"/>
      <c r="B6" s="18"/>
      <c r="D6" s="13" t="s">
        <v>11</v>
      </c>
      <c r="E6" s="21">
        <v>420</v>
      </c>
      <c r="F6" s="186"/>
      <c r="G6" s="194">
        <f>PRODUCT(E6,F6)</f>
        <v>420</v>
      </c>
    </row>
    <row r="7" spans="1:7" x14ac:dyDescent="0.2">
      <c r="A7" s="17"/>
      <c r="B7" s="18"/>
      <c r="D7" s="13"/>
      <c r="E7" s="21"/>
      <c r="F7" s="186"/>
      <c r="G7" s="194"/>
    </row>
    <row r="8" spans="1:7" x14ac:dyDescent="0.2">
      <c r="A8" s="17" t="s">
        <v>12</v>
      </c>
      <c r="B8" s="18" t="s">
        <v>13</v>
      </c>
      <c r="D8" s="13"/>
      <c r="E8" s="21"/>
      <c r="F8" s="186"/>
      <c r="G8" s="194"/>
    </row>
    <row r="9" spans="1:7" ht="14.25" x14ac:dyDescent="0.2">
      <c r="A9" s="17"/>
      <c r="B9" s="18"/>
      <c r="D9" s="13" t="s">
        <v>14</v>
      </c>
      <c r="E9" s="21">
        <v>150</v>
      </c>
      <c r="F9" s="186"/>
      <c r="G9" s="194">
        <f>PRODUCT(E9,F9)</f>
        <v>150</v>
      </c>
    </row>
    <row r="10" spans="1:7" x14ac:dyDescent="0.2">
      <c r="A10" s="17"/>
      <c r="B10" s="18"/>
      <c r="D10" s="13"/>
      <c r="E10" s="21"/>
      <c r="F10" s="186"/>
      <c r="G10" s="194"/>
    </row>
    <row r="11" spans="1:7" ht="63.75" x14ac:dyDescent="0.2">
      <c r="A11" s="17" t="s">
        <v>15</v>
      </c>
      <c r="B11" s="18" t="s">
        <v>16</v>
      </c>
      <c r="D11" s="13"/>
      <c r="E11" s="21"/>
      <c r="F11" s="186"/>
      <c r="G11" s="194"/>
    </row>
    <row r="12" spans="1:7" ht="14.25" x14ac:dyDescent="0.2">
      <c r="A12" s="17"/>
      <c r="B12" s="18"/>
      <c r="D12" s="13" t="s">
        <v>11</v>
      </c>
      <c r="E12" s="21">
        <v>25</v>
      </c>
      <c r="F12" s="186"/>
      <c r="G12" s="194">
        <f>PRODUCT(E12,F12)</f>
        <v>25</v>
      </c>
    </row>
    <row r="13" spans="1:7" x14ac:dyDescent="0.2">
      <c r="A13" s="17"/>
      <c r="B13" s="18"/>
      <c r="D13" s="13"/>
      <c r="E13" s="21"/>
      <c r="F13" s="186"/>
      <c r="G13" s="194"/>
    </row>
    <row r="14" spans="1:7" ht="89.25" x14ac:dyDescent="0.2">
      <c r="A14" s="17" t="s">
        <v>17</v>
      </c>
      <c r="B14" s="18" t="s">
        <v>18</v>
      </c>
      <c r="D14" s="13"/>
      <c r="E14" s="21"/>
      <c r="F14" s="186"/>
      <c r="G14" s="194"/>
    </row>
    <row r="15" spans="1:7" ht="14.25" x14ac:dyDescent="0.2">
      <c r="A15" s="17"/>
      <c r="B15" s="18"/>
      <c r="D15" s="13" t="s">
        <v>11</v>
      </c>
      <c r="E15" s="21">
        <v>65</v>
      </c>
      <c r="F15" s="186"/>
      <c r="G15" s="194">
        <f>PRODUCT(E15,F15)</f>
        <v>65</v>
      </c>
    </row>
    <row r="16" spans="1:7" x14ac:dyDescent="0.2">
      <c r="A16" s="17"/>
      <c r="B16" s="18"/>
      <c r="D16" s="13"/>
      <c r="E16" s="21"/>
      <c r="F16" s="186"/>
      <c r="G16" s="194"/>
    </row>
    <row r="17" spans="1:7" ht="51" x14ac:dyDescent="0.2">
      <c r="A17" s="17" t="s">
        <v>19</v>
      </c>
      <c r="B17" s="18" t="s">
        <v>212</v>
      </c>
      <c r="D17" s="13"/>
      <c r="E17" s="21"/>
      <c r="F17" s="186"/>
      <c r="G17" s="194"/>
    </row>
    <row r="18" spans="1:7" ht="14.25" x14ac:dyDescent="0.2">
      <c r="A18" s="17"/>
      <c r="B18" s="18"/>
      <c r="D18" s="13" t="s">
        <v>11</v>
      </c>
      <c r="E18" s="21">
        <v>33</v>
      </c>
      <c r="F18" s="186"/>
      <c r="G18" s="194">
        <f>PRODUCT(E18,F18)</f>
        <v>33</v>
      </c>
    </row>
    <row r="19" spans="1:7" x14ac:dyDescent="0.2">
      <c r="A19" s="17"/>
      <c r="B19" s="18"/>
      <c r="D19" s="13"/>
      <c r="E19" s="21"/>
      <c r="F19" s="186"/>
      <c r="G19" s="194"/>
    </row>
    <row r="20" spans="1:7" ht="40.5" customHeight="1" x14ac:dyDescent="0.2">
      <c r="A20" s="17" t="s">
        <v>19</v>
      </c>
      <c r="B20" s="18" t="s">
        <v>170</v>
      </c>
      <c r="D20" s="13"/>
      <c r="E20" s="21"/>
      <c r="F20" s="186"/>
      <c r="G20" s="194"/>
    </row>
    <row r="21" spans="1:7" ht="14.25" x14ac:dyDescent="0.2">
      <c r="A21" s="17"/>
      <c r="B21" s="18"/>
      <c r="D21" s="13" t="s">
        <v>11</v>
      </c>
      <c r="E21" s="21">
        <v>80</v>
      </c>
      <c r="F21" s="186"/>
      <c r="G21" s="194">
        <f>PRODUCT(E21,F21)</f>
        <v>80</v>
      </c>
    </row>
    <row r="22" spans="1:7" x14ac:dyDescent="0.2">
      <c r="A22" s="17"/>
      <c r="B22" s="18"/>
      <c r="D22" s="13"/>
      <c r="E22" s="21"/>
      <c r="F22" s="186"/>
      <c r="G22" s="194"/>
    </row>
    <row r="23" spans="1:7" x14ac:dyDescent="0.2">
      <c r="A23" s="17"/>
      <c r="B23" s="22" t="s">
        <v>20</v>
      </c>
      <c r="C23" s="23"/>
      <c r="D23" s="24"/>
      <c r="E23" s="25"/>
      <c r="F23" s="187"/>
      <c r="G23" s="195"/>
    </row>
    <row r="24" spans="1:7" x14ac:dyDescent="0.2">
      <c r="A24" s="17"/>
      <c r="B24" s="26"/>
      <c r="D24" s="27"/>
      <c r="E24" s="28"/>
      <c r="F24" s="188"/>
      <c r="G24" s="196"/>
    </row>
    <row r="25" spans="1:7" x14ac:dyDescent="0.2">
      <c r="A25" s="17"/>
      <c r="B25" s="18"/>
      <c r="D25" s="13"/>
      <c r="E25" s="14"/>
      <c r="F25" s="189"/>
      <c r="G25" s="197"/>
    </row>
    <row r="26" spans="1:7" x14ac:dyDescent="0.2">
      <c r="A26" s="11" t="s">
        <v>21</v>
      </c>
      <c r="B26" s="12" t="s">
        <v>22</v>
      </c>
      <c r="D26" s="13"/>
      <c r="E26" s="14"/>
      <c r="F26" s="189"/>
      <c r="G26" s="197"/>
    </row>
    <row r="27" spans="1:7" x14ac:dyDescent="0.2">
      <c r="A27" s="17"/>
      <c r="B27" s="18"/>
      <c r="D27" s="13"/>
      <c r="E27" s="14"/>
      <c r="F27" s="189"/>
      <c r="G27" s="197"/>
    </row>
    <row r="28" spans="1:7" ht="165.75" x14ac:dyDescent="0.2">
      <c r="A28" s="17" t="s">
        <v>23</v>
      </c>
      <c r="B28" s="18" t="s">
        <v>24</v>
      </c>
      <c r="D28" s="13"/>
      <c r="E28" s="29"/>
      <c r="F28" s="189"/>
      <c r="G28" s="197"/>
    </row>
    <row r="29" spans="1:7" ht="38.25" x14ac:dyDescent="0.2">
      <c r="A29" s="17" t="s">
        <v>25</v>
      </c>
      <c r="B29" s="18" t="s">
        <v>26</v>
      </c>
      <c r="D29" s="13"/>
      <c r="E29" s="30"/>
      <c r="F29" s="186"/>
      <c r="G29" s="194"/>
    </row>
    <row r="30" spans="1:7" x14ac:dyDescent="0.2">
      <c r="A30" s="17"/>
      <c r="B30" s="18"/>
      <c r="D30" s="13" t="s">
        <v>27</v>
      </c>
      <c r="E30" s="30">
        <v>10</v>
      </c>
      <c r="F30" s="186"/>
      <c r="G30" s="194">
        <f>E30*F30</f>
        <v>0</v>
      </c>
    </row>
    <row r="31" spans="1:7" x14ac:dyDescent="0.2">
      <c r="A31" s="17" t="s">
        <v>28</v>
      </c>
      <c r="B31" s="18" t="s">
        <v>29</v>
      </c>
      <c r="D31" s="13"/>
      <c r="E31" s="30"/>
      <c r="F31" s="186"/>
      <c r="G31" s="194"/>
    </row>
    <row r="32" spans="1:7" x14ac:dyDescent="0.2">
      <c r="A32" s="17"/>
      <c r="B32" s="18"/>
      <c r="D32" s="13" t="s">
        <v>27</v>
      </c>
      <c r="E32" s="30">
        <v>70</v>
      </c>
      <c r="F32" s="186"/>
      <c r="G32" s="194">
        <f>E32*F32</f>
        <v>0</v>
      </c>
    </row>
    <row r="33" spans="1:7" x14ac:dyDescent="0.2">
      <c r="A33" s="17"/>
      <c r="B33" s="18"/>
      <c r="D33" s="13"/>
      <c r="E33" s="30"/>
      <c r="F33" s="186"/>
      <c r="G33" s="194"/>
    </row>
    <row r="34" spans="1:7" ht="204" x14ac:dyDescent="0.2">
      <c r="A34" s="17" t="s">
        <v>30</v>
      </c>
      <c r="B34" s="18" t="s">
        <v>31</v>
      </c>
      <c r="D34" s="13"/>
      <c r="E34" s="30"/>
      <c r="F34" s="186"/>
      <c r="G34" s="198"/>
    </row>
    <row r="35" spans="1:7" x14ac:dyDescent="0.2">
      <c r="A35" s="17"/>
      <c r="B35" s="18"/>
      <c r="D35" s="13" t="s">
        <v>27</v>
      </c>
      <c r="E35" s="30">
        <v>1</v>
      </c>
      <c r="F35" s="186"/>
      <c r="G35" s="194">
        <f>E35*F35</f>
        <v>0</v>
      </c>
    </row>
    <row r="36" spans="1:7" x14ac:dyDescent="0.2">
      <c r="A36" s="17"/>
      <c r="B36" s="18"/>
      <c r="D36" s="13"/>
      <c r="E36" s="30"/>
      <c r="F36" s="186"/>
      <c r="G36" s="194"/>
    </row>
    <row r="37" spans="1:7" ht="39.75" customHeight="1" x14ac:dyDescent="0.2">
      <c r="A37" s="17" t="s">
        <v>32</v>
      </c>
      <c r="B37" s="18" t="s">
        <v>33</v>
      </c>
      <c r="D37" s="13"/>
      <c r="E37" s="30"/>
      <c r="F37" s="186"/>
      <c r="G37" s="194"/>
    </row>
    <row r="38" spans="1:7" x14ac:dyDescent="0.2">
      <c r="A38" s="17"/>
      <c r="B38" s="18" t="s">
        <v>34</v>
      </c>
      <c r="D38" s="13" t="s">
        <v>27</v>
      </c>
      <c r="E38" s="30">
        <v>4</v>
      </c>
      <c r="F38" s="186"/>
      <c r="G38" s="194">
        <f>E38*F38</f>
        <v>0</v>
      </c>
    </row>
    <row r="39" spans="1:7" x14ac:dyDescent="0.2">
      <c r="A39" s="17"/>
      <c r="B39" s="18"/>
      <c r="D39" s="13"/>
      <c r="E39" s="30"/>
      <c r="F39" s="154"/>
      <c r="G39" s="199"/>
    </row>
    <row r="40" spans="1:7" ht="151.5" customHeight="1" x14ac:dyDescent="0.2">
      <c r="A40" s="17" t="s">
        <v>35</v>
      </c>
      <c r="B40" s="18" t="s">
        <v>36</v>
      </c>
      <c r="D40" s="13"/>
      <c r="E40" s="29"/>
      <c r="F40" s="154"/>
      <c r="G40" s="199"/>
    </row>
    <row r="41" spans="1:7" ht="42" customHeight="1" x14ac:dyDescent="0.2">
      <c r="A41" s="17"/>
      <c r="B41" s="18" t="s">
        <v>37</v>
      </c>
      <c r="D41" s="13"/>
      <c r="E41" s="30"/>
      <c r="F41" s="154"/>
      <c r="G41" s="199"/>
    </row>
    <row r="42" spans="1:7" ht="14.25" customHeight="1" x14ac:dyDescent="0.2">
      <c r="A42" s="17"/>
      <c r="B42" s="18"/>
      <c r="D42" s="13" t="s">
        <v>27</v>
      </c>
      <c r="E42" s="30">
        <v>2</v>
      </c>
      <c r="F42" s="186"/>
      <c r="G42" s="194">
        <f>E42*F42</f>
        <v>0</v>
      </c>
    </row>
    <row r="43" spans="1:7" ht="14.25" customHeight="1" x14ac:dyDescent="0.2">
      <c r="A43" s="17"/>
      <c r="B43" s="18"/>
      <c r="D43" s="13"/>
      <c r="E43" s="30"/>
      <c r="F43" s="154"/>
      <c r="G43" s="199"/>
    </row>
    <row r="44" spans="1:7" ht="114.75" x14ac:dyDescent="0.2">
      <c r="A44" s="17" t="s">
        <v>38</v>
      </c>
      <c r="B44" s="18" t="s">
        <v>39</v>
      </c>
      <c r="D44" s="13"/>
      <c r="E44" s="30"/>
      <c r="F44" s="154"/>
      <c r="G44" s="199"/>
    </row>
    <row r="45" spans="1:7" x14ac:dyDescent="0.2">
      <c r="A45" s="17"/>
      <c r="B45" s="18"/>
      <c r="D45" s="13" t="s">
        <v>27</v>
      </c>
      <c r="E45" s="30">
        <v>2</v>
      </c>
      <c r="F45" s="154"/>
      <c r="G45" s="194">
        <f>E45*F45</f>
        <v>0</v>
      </c>
    </row>
    <row r="46" spans="1:7" x14ac:dyDescent="0.2">
      <c r="A46" s="17"/>
      <c r="B46" s="18"/>
      <c r="D46" s="13"/>
      <c r="E46" s="30"/>
      <c r="F46" s="154"/>
      <c r="G46" s="194"/>
    </row>
    <row r="47" spans="1:7" ht="144.75" customHeight="1" x14ac:dyDescent="0.2">
      <c r="A47" s="17" t="s">
        <v>193</v>
      </c>
      <c r="B47" s="18" t="s">
        <v>191</v>
      </c>
      <c r="C47" s="153"/>
      <c r="D47" s="13"/>
      <c r="E47" s="29"/>
      <c r="F47" s="154"/>
      <c r="G47" s="199"/>
    </row>
    <row r="48" spans="1:7" ht="38.25" x14ac:dyDescent="0.2">
      <c r="A48" s="17"/>
      <c r="B48" s="18" t="s">
        <v>192</v>
      </c>
      <c r="C48" s="153"/>
      <c r="D48" s="13"/>
      <c r="E48" s="30"/>
      <c r="F48" s="154"/>
      <c r="G48" s="199"/>
    </row>
    <row r="49" spans="1:7" x14ac:dyDescent="0.2">
      <c r="A49" s="17"/>
      <c r="B49" s="18"/>
      <c r="C49" s="153"/>
      <c r="D49" s="13" t="s">
        <v>27</v>
      </c>
      <c r="E49" s="30">
        <v>1</v>
      </c>
      <c r="F49" s="154"/>
      <c r="G49" s="155">
        <f>SUM(E49*F49)</f>
        <v>0</v>
      </c>
    </row>
    <row r="50" spans="1:7" x14ac:dyDescent="0.2">
      <c r="A50" s="17"/>
      <c r="B50" s="18"/>
      <c r="D50" s="13"/>
      <c r="E50" s="30"/>
      <c r="F50" s="154"/>
      <c r="G50" s="199"/>
    </row>
    <row r="51" spans="1:7" x14ac:dyDescent="0.2">
      <c r="A51" s="17"/>
      <c r="B51" s="22" t="s">
        <v>40</v>
      </c>
      <c r="C51" s="23"/>
      <c r="D51" s="24"/>
      <c r="E51" s="33"/>
      <c r="F51" s="187"/>
      <c r="G51" s="195">
        <f>SUM(G30:G49)</f>
        <v>0</v>
      </c>
    </row>
    <row r="52" spans="1:7" x14ac:dyDescent="0.2">
      <c r="A52" s="17"/>
      <c r="B52" s="18"/>
      <c r="D52" s="13"/>
      <c r="E52" s="30"/>
      <c r="F52" s="190"/>
      <c r="G52" s="198"/>
    </row>
    <row r="53" spans="1:7" x14ac:dyDescent="0.2">
      <c r="A53" s="17"/>
      <c r="B53" s="18"/>
      <c r="D53" s="13"/>
      <c r="E53" s="30"/>
      <c r="F53" s="190"/>
      <c r="G53" s="198"/>
    </row>
    <row r="54" spans="1:7" x14ac:dyDescent="0.2">
      <c r="A54" s="11" t="s">
        <v>41</v>
      </c>
      <c r="B54" s="12" t="s">
        <v>42</v>
      </c>
      <c r="D54" s="13"/>
      <c r="E54" s="30"/>
      <c r="F54" s="190"/>
      <c r="G54" s="198"/>
    </row>
    <row r="55" spans="1:7" x14ac:dyDescent="0.2">
      <c r="A55" s="11"/>
      <c r="B55" s="12"/>
      <c r="D55" s="13"/>
      <c r="E55" s="30"/>
      <c r="F55" s="190"/>
      <c r="G55" s="198"/>
    </row>
    <row r="56" spans="1:7" ht="38.25" x14ac:dyDescent="0.2">
      <c r="A56" s="17" t="s">
        <v>43</v>
      </c>
      <c r="B56" s="18" t="s">
        <v>44</v>
      </c>
      <c r="D56" s="13"/>
      <c r="E56" s="30"/>
      <c r="F56" s="186"/>
      <c r="G56" s="194"/>
    </row>
    <row r="57" spans="1:7" x14ac:dyDescent="0.2">
      <c r="A57" s="17"/>
      <c r="B57" s="18"/>
      <c r="D57" s="13" t="s">
        <v>27</v>
      </c>
      <c r="E57" s="30">
        <v>60</v>
      </c>
      <c r="F57" s="186"/>
      <c r="G57" s="194">
        <f>E57*F57</f>
        <v>0</v>
      </c>
    </row>
    <row r="58" spans="1:7" x14ac:dyDescent="0.2">
      <c r="A58" s="17"/>
      <c r="B58" s="18"/>
      <c r="D58" s="13"/>
      <c r="E58" s="30"/>
      <c r="F58" s="186"/>
      <c r="G58" s="194"/>
    </row>
    <row r="59" spans="1:7" ht="89.25" x14ac:dyDescent="0.2">
      <c r="A59" s="17" t="s">
        <v>45</v>
      </c>
      <c r="B59" s="18" t="s">
        <v>46</v>
      </c>
      <c r="D59" s="13"/>
      <c r="E59" s="21"/>
      <c r="F59" s="186"/>
      <c r="G59" s="194"/>
    </row>
    <row r="60" spans="1:7" x14ac:dyDescent="0.2">
      <c r="A60" s="17"/>
      <c r="B60" s="18"/>
      <c r="D60" s="13" t="s">
        <v>47</v>
      </c>
      <c r="E60" s="30">
        <v>1</v>
      </c>
      <c r="F60" s="186"/>
      <c r="G60" s="194">
        <f>E60*F60</f>
        <v>0</v>
      </c>
    </row>
    <row r="61" spans="1:7" x14ac:dyDescent="0.2">
      <c r="A61" s="17"/>
      <c r="B61" s="18"/>
      <c r="D61" s="13"/>
      <c r="E61" s="21"/>
      <c r="F61" s="186"/>
      <c r="G61" s="194"/>
    </row>
    <row r="62" spans="1:7" x14ac:dyDescent="0.2">
      <c r="A62" s="17"/>
      <c r="B62" s="22" t="s">
        <v>48</v>
      </c>
      <c r="C62" s="23"/>
      <c r="D62" s="24"/>
      <c r="E62" s="25"/>
      <c r="F62" s="24"/>
      <c r="G62" s="195"/>
    </row>
    <row r="65" spans="1:7" x14ac:dyDescent="0.2">
      <c r="A65" s="17"/>
      <c r="B65" s="22" t="s">
        <v>49</v>
      </c>
      <c r="C65" s="23"/>
      <c r="D65" s="24"/>
      <c r="E65" s="25"/>
      <c r="F65" s="24"/>
      <c r="G65" s="195"/>
    </row>
  </sheetData>
  <sheetProtection selectLockedCells="1" selectUnlockedCells="1"/>
  <pageMargins left="0.7" right="0.7" top="0.75" bottom="0.75" header="0.3" footer="0.51180555555555551"/>
  <pageSetup paperSize="9" scale="80" firstPageNumber="0" orientation="portrait" horizontalDpi="300" verticalDpi="300" r:id="rId1"/>
  <headerFooter alignWithMargins="0">
    <oddHeader xml:space="preserve">&amp;R&amp;8HOTEL ROŽANIĆ, MOTOVUN
</oddHeader>
    <oddFooter>&amp;CRijeka, studeni 2016.</oddFooter>
  </headerFooter>
  <rowBreaks count="2" manualBreakCount="2">
    <brk id="32" max="16383" man="1"/>
    <brk id="5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L95"/>
  <sheetViews>
    <sheetView view="pageBreakPreview" topLeftCell="A82" zoomScale="115" zoomScaleNormal="100" zoomScaleSheetLayoutView="115" workbookViewId="0">
      <selection activeCell="B111" sqref="B111"/>
    </sheetView>
  </sheetViews>
  <sheetFormatPr defaultColWidth="8.85546875" defaultRowHeight="12.75" x14ac:dyDescent="0.2"/>
  <cols>
    <col min="1" max="1" width="5.85546875" style="35" customWidth="1"/>
    <col min="2" max="2" width="48.5703125" style="36" customWidth="1"/>
    <col min="3" max="3" width="4.85546875" style="37" customWidth="1"/>
    <col min="4" max="4" width="8" style="37" customWidth="1"/>
    <col min="5" max="5" width="9.140625" style="38" customWidth="1"/>
    <col min="6" max="6" width="11.42578125" style="39" customWidth="1"/>
    <col min="7" max="7" width="12.85546875" style="200" customWidth="1"/>
    <col min="8" max="8" width="11.5703125" style="37" customWidth="1"/>
    <col min="9" max="9" width="13.140625" style="37" customWidth="1"/>
    <col min="10" max="16384" width="8.85546875" style="37"/>
  </cols>
  <sheetData>
    <row r="1" spans="1:12" x14ac:dyDescent="0.2">
      <c r="A1" s="40" t="s">
        <v>50</v>
      </c>
      <c r="B1" s="41" t="s">
        <v>51</v>
      </c>
      <c r="C1" s="42"/>
      <c r="D1" s="43"/>
      <c r="E1" s="44"/>
    </row>
    <row r="2" spans="1:12" x14ac:dyDescent="0.2">
      <c r="A2" s="40"/>
      <c r="B2" s="45"/>
      <c r="C2" s="46"/>
      <c r="D2" s="43"/>
      <c r="E2" s="44"/>
    </row>
    <row r="3" spans="1:12" x14ac:dyDescent="0.2">
      <c r="B3" s="47"/>
      <c r="C3" s="48"/>
      <c r="D3" s="49"/>
      <c r="E3" s="44"/>
      <c r="F3" s="50"/>
      <c r="G3" s="201"/>
    </row>
    <row r="4" spans="1:12" ht="92.25" customHeight="1" x14ac:dyDescent="0.2">
      <c r="A4" s="35" t="s">
        <v>52</v>
      </c>
      <c r="B4" s="52" t="s">
        <v>53</v>
      </c>
      <c r="C4" s="48"/>
      <c r="D4" s="43"/>
      <c r="E4" s="44"/>
      <c r="F4" s="51"/>
      <c r="G4" s="202"/>
    </row>
    <row r="5" spans="1:12" ht="39.75" customHeight="1" x14ac:dyDescent="0.2">
      <c r="B5" s="52" t="s">
        <v>54</v>
      </c>
      <c r="C5" s="48"/>
      <c r="D5" s="43"/>
      <c r="E5" s="44"/>
      <c r="F5" s="51"/>
      <c r="G5" s="202"/>
    </row>
    <row r="6" spans="1:12" ht="14.25" x14ac:dyDescent="0.2">
      <c r="B6" s="47" t="s">
        <v>55</v>
      </c>
      <c r="C6" s="48"/>
      <c r="D6" s="43"/>
      <c r="E6" s="44"/>
      <c r="F6" s="51"/>
      <c r="G6" s="202"/>
    </row>
    <row r="7" spans="1:12" ht="14.25" x14ac:dyDescent="0.2">
      <c r="A7" s="156"/>
      <c r="B7" s="157" t="s">
        <v>196</v>
      </c>
      <c r="C7" s="158"/>
      <c r="D7" s="159" t="s">
        <v>197</v>
      </c>
      <c r="E7" s="161">
        <v>165</v>
      </c>
      <c r="F7" s="162"/>
      <c r="G7" s="201">
        <f>E7*F7</f>
        <v>0</v>
      </c>
      <c r="H7" s="182"/>
      <c r="I7" s="183"/>
      <c r="J7" s="160"/>
      <c r="K7" s="160"/>
      <c r="L7" s="160"/>
    </row>
    <row r="8" spans="1:12" ht="14.25" x14ac:dyDescent="0.2">
      <c r="A8" s="156"/>
      <c r="B8" s="157" t="s">
        <v>198</v>
      </c>
      <c r="C8" s="158"/>
      <c r="D8" s="159" t="s">
        <v>197</v>
      </c>
      <c r="E8" s="161">
        <v>120</v>
      </c>
      <c r="F8" s="162"/>
      <c r="G8" s="201">
        <f t="shared" ref="G8:G14" si="0">E8*F8</f>
        <v>0</v>
      </c>
      <c r="H8" s="182"/>
      <c r="I8" s="183"/>
      <c r="J8" s="160"/>
      <c r="K8" s="160"/>
      <c r="L8" s="160"/>
    </row>
    <row r="9" spans="1:12" ht="14.25" x14ac:dyDescent="0.2">
      <c r="A9" s="156"/>
      <c r="B9" s="157" t="s">
        <v>199</v>
      </c>
      <c r="C9" s="158"/>
      <c r="D9" s="159" t="s">
        <v>197</v>
      </c>
      <c r="E9" s="161">
        <v>125</v>
      </c>
      <c r="F9" s="162"/>
      <c r="G9" s="201">
        <f t="shared" si="0"/>
        <v>0</v>
      </c>
      <c r="H9" s="182"/>
      <c r="I9" s="183"/>
      <c r="J9" s="160"/>
      <c r="K9" s="160"/>
      <c r="L9" s="160"/>
    </row>
    <row r="10" spans="1:12" ht="14.25" x14ac:dyDescent="0.2">
      <c r="A10" s="156"/>
      <c r="B10" s="157" t="s">
        <v>200</v>
      </c>
      <c r="C10" s="158"/>
      <c r="D10" s="159" t="s">
        <v>197</v>
      </c>
      <c r="E10" s="161">
        <v>15</v>
      </c>
      <c r="F10" s="162"/>
      <c r="G10" s="201">
        <f t="shared" si="0"/>
        <v>0</v>
      </c>
      <c r="H10" s="182"/>
      <c r="I10" s="183"/>
      <c r="J10" s="160"/>
      <c r="K10" s="160"/>
      <c r="L10" s="160"/>
    </row>
    <row r="11" spans="1:12" ht="14.25" x14ac:dyDescent="0.2">
      <c r="A11" s="156"/>
      <c r="B11" s="157" t="s">
        <v>201</v>
      </c>
      <c r="C11" s="158"/>
      <c r="D11" s="159" t="s">
        <v>197</v>
      </c>
      <c r="E11" s="161">
        <v>80</v>
      </c>
      <c r="F11" s="163"/>
      <c r="G11" s="201">
        <f t="shared" si="0"/>
        <v>0</v>
      </c>
      <c r="H11" s="182"/>
      <c r="I11" s="183"/>
      <c r="J11" s="160"/>
      <c r="K11" s="160"/>
      <c r="L11" s="160"/>
    </row>
    <row r="12" spans="1:12" ht="14.25" x14ac:dyDescent="0.2">
      <c r="A12" s="156"/>
      <c r="B12" s="157" t="s">
        <v>202</v>
      </c>
      <c r="C12" s="158"/>
      <c r="D12" s="159" t="s">
        <v>197</v>
      </c>
      <c r="E12" s="161">
        <v>100</v>
      </c>
      <c r="F12" s="163"/>
      <c r="G12" s="201">
        <f t="shared" si="0"/>
        <v>0</v>
      </c>
      <c r="H12" s="182"/>
      <c r="I12" s="183"/>
      <c r="J12" s="160"/>
      <c r="K12" s="160"/>
      <c r="L12" s="160"/>
    </row>
    <row r="13" spans="1:12" ht="14.25" x14ac:dyDescent="0.2">
      <c r="A13" s="156"/>
      <c r="B13" s="157" t="s">
        <v>203</v>
      </c>
      <c r="C13" s="158"/>
      <c r="D13" s="159" t="s">
        <v>197</v>
      </c>
      <c r="E13" s="161">
        <v>55</v>
      </c>
      <c r="F13" s="163"/>
      <c r="G13" s="201">
        <f t="shared" si="0"/>
        <v>0</v>
      </c>
      <c r="H13" s="182"/>
      <c r="I13" s="183"/>
      <c r="J13" s="160"/>
      <c r="K13" s="160"/>
      <c r="L13" s="160"/>
    </row>
    <row r="14" spans="1:12" ht="14.25" x14ac:dyDescent="0.2">
      <c r="A14" s="156"/>
      <c r="B14" s="164" t="s">
        <v>206</v>
      </c>
      <c r="C14" s="158"/>
      <c r="D14" s="159" t="s">
        <v>197</v>
      </c>
      <c r="E14" s="161">
        <f>SUM(E7:E13)</f>
        <v>660</v>
      </c>
      <c r="F14" s="163"/>
      <c r="G14" s="201">
        <f t="shared" si="0"/>
        <v>0</v>
      </c>
      <c r="I14" s="160"/>
      <c r="J14" s="160"/>
      <c r="K14" s="160"/>
      <c r="L14" s="160"/>
    </row>
    <row r="15" spans="1:12" x14ac:dyDescent="0.2">
      <c r="B15" s="47"/>
      <c r="C15" s="48"/>
      <c r="D15" s="49"/>
      <c r="E15" s="44"/>
      <c r="F15" s="50"/>
      <c r="G15" s="201"/>
    </row>
    <row r="16" spans="1:12" ht="94.5" customHeight="1" x14ac:dyDescent="0.2">
      <c r="A16" s="35" t="s">
        <v>57</v>
      </c>
      <c r="B16" s="52" t="s">
        <v>58</v>
      </c>
      <c r="C16" s="48"/>
      <c r="D16" s="43"/>
      <c r="E16" s="44"/>
      <c r="F16" s="51"/>
      <c r="G16" s="202"/>
    </row>
    <row r="17" spans="1:9" ht="38.25" x14ac:dyDescent="0.2">
      <c r="B17" s="52" t="s">
        <v>54</v>
      </c>
      <c r="C17" s="48"/>
      <c r="D17" s="43"/>
      <c r="E17" s="44"/>
      <c r="F17" s="51"/>
      <c r="G17" s="202"/>
    </row>
    <row r="18" spans="1:9" ht="14.25" customHeight="1" x14ac:dyDescent="0.2">
      <c r="B18" s="47" t="s">
        <v>55</v>
      </c>
      <c r="C18" s="48"/>
      <c r="D18" s="43"/>
      <c r="E18" s="44"/>
      <c r="F18" s="51"/>
      <c r="G18" s="202"/>
    </row>
    <row r="19" spans="1:9" ht="14.25" customHeight="1" x14ac:dyDescent="0.2">
      <c r="A19" s="156"/>
      <c r="B19" s="157" t="s">
        <v>196</v>
      </c>
      <c r="C19" s="158"/>
      <c r="D19" s="159" t="s">
        <v>197</v>
      </c>
      <c r="E19" s="161">
        <v>80</v>
      </c>
      <c r="F19" s="162"/>
      <c r="G19" s="201">
        <f>E19*F19</f>
        <v>0</v>
      </c>
      <c r="H19" s="182"/>
      <c r="I19" s="183"/>
    </row>
    <row r="20" spans="1:9" ht="14.25" x14ac:dyDescent="0.2">
      <c r="A20" s="156"/>
      <c r="B20" s="157" t="s">
        <v>198</v>
      </c>
      <c r="C20" s="158"/>
      <c r="D20" s="159" t="s">
        <v>197</v>
      </c>
      <c r="E20" s="161">
        <v>160</v>
      </c>
      <c r="F20" s="162"/>
      <c r="G20" s="201">
        <f t="shared" ref="G20:G26" si="1">E20*F20</f>
        <v>0</v>
      </c>
      <c r="H20" s="182"/>
      <c r="I20" s="183"/>
    </row>
    <row r="21" spans="1:9" ht="14.25" x14ac:dyDescent="0.2">
      <c r="A21" s="156"/>
      <c r="B21" s="157" t="s">
        <v>199</v>
      </c>
      <c r="C21" s="158"/>
      <c r="D21" s="159" t="s">
        <v>197</v>
      </c>
      <c r="E21" s="161">
        <v>170</v>
      </c>
      <c r="F21" s="162"/>
      <c r="G21" s="201">
        <f t="shared" si="1"/>
        <v>0</v>
      </c>
      <c r="H21" s="182"/>
      <c r="I21" s="183"/>
    </row>
    <row r="22" spans="1:9" ht="14.25" x14ac:dyDescent="0.2">
      <c r="A22" s="156"/>
      <c r="B22" s="157" t="s">
        <v>200</v>
      </c>
      <c r="C22" s="158"/>
      <c r="D22" s="159" t="s">
        <v>197</v>
      </c>
      <c r="E22" s="161">
        <v>20</v>
      </c>
      <c r="F22" s="162"/>
      <c r="G22" s="201">
        <f t="shared" si="1"/>
        <v>0</v>
      </c>
      <c r="H22" s="182"/>
      <c r="I22" s="183"/>
    </row>
    <row r="23" spans="1:9" ht="14.25" x14ac:dyDescent="0.2">
      <c r="A23" s="156"/>
      <c r="B23" s="157" t="s">
        <v>201</v>
      </c>
      <c r="C23" s="158"/>
      <c r="D23" s="159" t="s">
        <v>197</v>
      </c>
      <c r="E23" s="161">
        <v>80</v>
      </c>
      <c r="F23" s="163"/>
      <c r="G23" s="201">
        <f t="shared" si="1"/>
        <v>0</v>
      </c>
      <c r="H23" s="182"/>
      <c r="I23" s="183"/>
    </row>
    <row r="24" spans="1:9" ht="14.25" x14ac:dyDescent="0.2">
      <c r="A24" s="156"/>
      <c r="B24" s="157" t="s">
        <v>202</v>
      </c>
      <c r="C24" s="158"/>
      <c r="D24" s="159" t="s">
        <v>197</v>
      </c>
      <c r="E24" s="161">
        <v>100</v>
      </c>
      <c r="F24" s="163"/>
      <c r="G24" s="201">
        <f t="shared" si="1"/>
        <v>0</v>
      </c>
      <c r="H24" s="182"/>
      <c r="I24" s="183"/>
    </row>
    <row r="25" spans="1:9" ht="14.25" x14ac:dyDescent="0.2">
      <c r="A25" s="156"/>
      <c r="B25" s="157" t="s">
        <v>203</v>
      </c>
      <c r="C25" s="158"/>
      <c r="D25" s="159" t="s">
        <v>197</v>
      </c>
      <c r="E25" s="161">
        <v>55</v>
      </c>
      <c r="F25" s="163"/>
      <c r="G25" s="201">
        <f t="shared" si="1"/>
        <v>0</v>
      </c>
      <c r="H25" s="182"/>
      <c r="I25" s="183"/>
    </row>
    <row r="26" spans="1:9" ht="14.25" x14ac:dyDescent="0.2">
      <c r="A26" s="156"/>
      <c r="B26" s="164" t="s">
        <v>206</v>
      </c>
      <c r="C26" s="158"/>
      <c r="D26" s="159" t="s">
        <v>197</v>
      </c>
      <c r="E26" s="161">
        <f>SUM(E19:E25)</f>
        <v>665</v>
      </c>
      <c r="F26" s="163"/>
      <c r="G26" s="201">
        <f t="shared" si="1"/>
        <v>0</v>
      </c>
    </row>
    <row r="27" spans="1:9" x14ac:dyDescent="0.2">
      <c r="B27" s="47"/>
      <c r="C27" s="48"/>
      <c r="D27" s="49"/>
      <c r="E27" s="44"/>
      <c r="F27" s="50"/>
      <c r="G27" s="201"/>
    </row>
    <row r="28" spans="1:9" ht="93" customHeight="1" x14ac:dyDescent="0.2">
      <c r="A28" s="35" t="s">
        <v>59</v>
      </c>
      <c r="B28" s="52" t="s">
        <v>60</v>
      </c>
      <c r="C28" s="48"/>
      <c r="D28" s="43"/>
      <c r="E28" s="44"/>
      <c r="F28" s="51"/>
      <c r="G28" s="202"/>
    </row>
    <row r="29" spans="1:9" ht="38.25" x14ac:dyDescent="0.2">
      <c r="B29" s="52" t="s">
        <v>54</v>
      </c>
      <c r="C29" s="48"/>
      <c r="D29" s="43"/>
      <c r="E29" s="44"/>
      <c r="F29" s="51"/>
      <c r="G29" s="202"/>
    </row>
    <row r="30" spans="1:9" ht="14.25" customHeight="1" x14ac:dyDescent="0.2">
      <c r="B30" s="47" t="s">
        <v>55</v>
      </c>
      <c r="C30" s="48"/>
      <c r="D30" s="43"/>
      <c r="E30" s="44"/>
      <c r="F30" s="51"/>
      <c r="G30" s="202"/>
    </row>
    <row r="31" spans="1:9" ht="14.25" x14ac:dyDescent="0.2">
      <c r="A31" s="156"/>
      <c r="B31" s="157" t="s">
        <v>199</v>
      </c>
      <c r="C31" s="158"/>
      <c r="D31" s="159" t="s">
        <v>197</v>
      </c>
      <c r="E31" s="161">
        <v>150</v>
      </c>
      <c r="F31" s="162"/>
      <c r="G31" s="201">
        <f t="shared" ref="G31:G36" si="2">E31*F31</f>
        <v>0</v>
      </c>
      <c r="H31" s="182"/>
      <c r="I31" s="183"/>
    </row>
    <row r="32" spans="1:9" ht="14.25" x14ac:dyDescent="0.2">
      <c r="A32" s="156"/>
      <c r="B32" s="157" t="s">
        <v>200</v>
      </c>
      <c r="C32" s="158"/>
      <c r="D32" s="159" t="s">
        <v>197</v>
      </c>
      <c r="E32" s="161">
        <v>30</v>
      </c>
      <c r="F32" s="162"/>
      <c r="G32" s="201">
        <f t="shared" si="2"/>
        <v>0</v>
      </c>
      <c r="H32" s="182"/>
      <c r="I32" s="183"/>
    </row>
    <row r="33" spans="1:12" ht="14.25" x14ac:dyDescent="0.2">
      <c r="A33" s="156"/>
      <c r="B33" s="157" t="s">
        <v>201</v>
      </c>
      <c r="C33" s="158"/>
      <c r="D33" s="159" t="s">
        <v>197</v>
      </c>
      <c r="E33" s="161">
        <v>80</v>
      </c>
      <c r="F33" s="163"/>
      <c r="G33" s="201">
        <f t="shared" si="2"/>
        <v>0</v>
      </c>
      <c r="H33" s="182"/>
      <c r="I33" s="183"/>
    </row>
    <row r="34" spans="1:12" ht="14.25" x14ac:dyDescent="0.2">
      <c r="A34" s="156"/>
      <c r="B34" s="157" t="s">
        <v>202</v>
      </c>
      <c r="C34" s="158"/>
      <c r="D34" s="159" t="s">
        <v>197</v>
      </c>
      <c r="E34" s="161">
        <v>90</v>
      </c>
      <c r="F34" s="163"/>
      <c r="G34" s="201">
        <f t="shared" si="2"/>
        <v>0</v>
      </c>
      <c r="H34" s="182"/>
      <c r="I34" s="183"/>
    </row>
    <row r="35" spans="1:12" ht="14.25" x14ac:dyDescent="0.2">
      <c r="A35" s="156"/>
      <c r="B35" s="157" t="s">
        <v>203</v>
      </c>
      <c r="C35" s="158"/>
      <c r="D35" s="159" t="s">
        <v>197</v>
      </c>
      <c r="E35" s="161">
        <v>50</v>
      </c>
      <c r="F35" s="163"/>
      <c r="G35" s="201">
        <f t="shared" si="2"/>
        <v>0</v>
      </c>
      <c r="H35" s="182"/>
      <c r="I35" s="183"/>
    </row>
    <row r="36" spans="1:12" ht="14.25" x14ac:dyDescent="0.2">
      <c r="A36" s="156"/>
      <c r="B36" s="164" t="s">
        <v>206</v>
      </c>
      <c r="C36" s="158"/>
      <c r="D36" s="159" t="s">
        <v>197</v>
      </c>
      <c r="E36" s="161">
        <f>SUM(E31:E35)</f>
        <v>400</v>
      </c>
      <c r="F36" s="163"/>
      <c r="G36" s="201">
        <f t="shared" si="2"/>
        <v>0</v>
      </c>
      <c r="H36" s="182"/>
      <c r="I36" s="183"/>
    </row>
    <row r="37" spans="1:12" x14ac:dyDescent="0.2">
      <c r="B37" s="47"/>
      <c r="C37" s="48"/>
      <c r="D37" s="49"/>
      <c r="E37" s="44"/>
      <c r="F37" s="53"/>
      <c r="G37" s="201"/>
      <c r="H37" s="182"/>
      <c r="I37" s="183"/>
    </row>
    <row r="38" spans="1:12" ht="129" customHeight="1" x14ac:dyDescent="0.2">
      <c r="A38" s="35" t="s">
        <v>61</v>
      </c>
      <c r="B38" s="52" t="s">
        <v>62</v>
      </c>
      <c r="C38" s="48"/>
      <c r="D38" s="49"/>
      <c r="E38" s="44"/>
      <c r="F38" s="50"/>
      <c r="G38" s="201"/>
      <c r="I38" s="183"/>
    </row>
    <row r="39" spans="1:12" ht="15" customHeight="1" x14ac:dyDescent="0.2">
      <c r="B39" s="52" t="s">
        <v>63</v>
      </c>
      <c r="C39" s="48"/>
      <c r="D39" s="43"/>
      <c r="E39" s="44"/>
      <c r="F39" s="51"/>
      <c r="G39" s="202"/>
      <c r="I39" s="183"/>
    </row>
    <row r="40" spans="1:12" ht="12.75" customHeight="1" x14ac:dyDescent="0.2">
      <c r="B40" s="47" t="s">
        <v>55</v>
      </c>
      <c r="C40" s="48"/>
      <c r="D40" s="43"/>
      <c r="E40" s="44"/>
      <c r="F40" s="51"/>
      <c r="G40" s="202"/>
      <c r="I40" s="183"/>
    </row>
    <row r="41" spans="1:12" ht="14.25" x14ac:dyDescent="0.2">
      <c r="B41" s="47" t="s">
        <v>64</v>
      </c>
      <c r="C41" s="48"/>
      <c r="D41" s="49" t="s">
        <v>56</v>
      </c>
      <c r="E41" s="44">
        <v>160</v>
      </c>
      <c r="F41" s="162"/>
      <c r="G41" s="201">
        <f t="shared" ref="G41:G44" si="3">E41*F41</f>
        <v>0</v>
      </c>
      <c r="H41" s="182"/>
      <c r="I41" s="183"/>
    </row>
    <row r="42" spans="1:12" ht="16.5" customHeight="1" x14ac:dyDescent="0.2">
      <c r="B42" s="47" t="s">
        <v>65</v>
      </c>
      <c r="C42" s="48"/>
      <c r="D42" s="49" t="s">
        <v>66</v>
      </c>
      <c r="E42" s="44">
        <v>50</v>
      </c>
      <c r="F42" s="162"/>
      <c r="G42" s="201">
        <f t="shared" si="3"/>
        <v>0</v>
      </c>
      <c r="H42" s="182"/>
      <c r="I42" s="183"/>
    </row>
    <row r="43" spans="1:12" s="58" customFormat="1" x14ac:dyDescent="0.2">
      <c r="A43" s="35"/>
      <c r="B43" s="47" t="s">
        <v>67</v>
      </c>
      <c r="C43" s="48"/>
      <c r="D43" s="49" t="s">
        <v>66</v>
      </c>
      <c r="E43" s="44">
        <v>125</v>
      </c>
      <c r="F43" s="162"/>
      <c r="G43" s="201">
        <f t="shared" si="3"/>
        <v>0</v>
      </c>
      <c r="H43" s="182"/>
      <c r="I43" s="183"/>
      <c r="J43" s="37"/>
      <c r="K43" s="37"/>
      <c r="L43" s="37"/>
    </row>
    <row r="44" spans="1:12" s="58" customFormat="1" ht="14.25" x14ac:dyDescent="0.2">
      <c r="A44" s="156"/>
      <c r="B44" s="164" t="s">
        <v>206</v>
      </c>
      <c r="C44" s="158"/>
      <c r="D44" s="159" t="s">
        <v>197</v>
      </c>
      <c r="E44" s="161">
        <f>SUM(E41:E43)</f>
        <v>335</v>
      </c>
      <c r="F44" s="163"/>
      <c r="G44" s="201">
        <f t="shared" si="3"/>
        <v>0</v>
      </c>
      <c r="H44" s="182"/>
      <c r="I44" s="183"/>
      <c r="J44" s="37"/>
      <c r="K44" s="37"/>
      <c r="L44" s="37"/>
    </row>
    <row r="45" spans="1:12" s="58" customFormat="1" x14ac:dyDescent="0.2">
      <c r="A45" s="35"/>
      <c r="B45" s="47"/>
      <c r="C45" s="48"/>
      <c r="D45" s="49"/>
      <c r="E45" s="44"/>
      <c r="F45" s="50"/>
      <c r="G45" s="201"/>
      <c r="H45" s="182"/>
      <c r="I45" s="183"/>
      <c r="J45" s="37"/>
      <c r="K45" s="37"/>
      <c r="L45" s="37"/>
    </row>
    <row r="46" spans="1:12" s="58" customFormat="1" ht="89.25" x14ac:dyDescent="0.2">
      <c r="A46" s="17" t="s">
        <v>68</v>
      </c>
      <c r="B46" s="54" t="s">
        <v>69</v>
      </c>
      <c r="C46" s="13"/>
      <c r="D46" s="14"/>
      <c r="E46" s="55"/>
      <c r="F46" s="56"/>
      <c r="G46" s="201"/>
      <c r="H46" s="37"/>
      <c r="I46" s="183"/>
      <c r="J46" s="37"/>
      <c r="K46" s="37"/>
      <c r="L46" s="37"/>
    </row>
    <row r="47" spans="1:12" s="58" customFormat="1" ht="14.25" customHeight="1" x14ac:dyDescent="0.2">
      <c r="A47" s="35"/>
      <c r="B47" s="52" t="s">
        <v>63</v>
      </c>
      <c r="C47" s="48"/>
      <c r="D47" s="43"/>
      <c r="E47" s="44"/>
      <c r="F47" s="51"/>
      <c r="G47" s="202"/>
      <c r="H47" s="37"/>
      <c r="I47" s="183"/>
      <c r="J47" s="37"/>
      <c r="K47" s="37"/>
      <c r="L47" s="37"/>
    </row>
    <row r="48" spans="1:12" s="58" customFormat="1" ht="14.25" x14ac:dyDescent="0.2">
      <c r="A48" s="35"/>
      <c r="B48" s="47" t="s">
        <v>55</v>
      </c>
      <c r="C48" s="48"/>
      <c r="D48" s="43"/>
      <c r="E48" s="44"/>
      <c r="F48" s="51"/>
      <c r="G48" s="202"/>
      <c r="H48" s="37"/>
      <c r="I48" s="37"/>
      <c r="J48" s="37"/>
      <c r="K48" s="37"/>
      <c r="L48" s="37"/>
    </row>
    <row r="49" spans="1:12" s="58" customFormat="1" ht="14.25" x14ac:dyDescent="0.2">
      <c r="A49" s="35"/>
      <c r="B49" s="47" t="s">
        <v>67</v>
      </c>
      <c r="C49" s="48"/>
      <c r="D49" s="49" t="s">
        <v>56</v>
      </c>
      <c r="E49" s="57">
        <v>30</v>
      </c>
      <c r="F49" s="53"/>
      <c r="G49" s="201">
        <f t="shared" ref="G49" si="4">E49*F49</f>
        <v>0</v>
      </c>
      <c r="H49" s="182"/>
      <c r="I49" s="183"/>
      <c r="J49" s="37"/>
      <c r="K49" s="37"/>
      <c r="L49" s="37"/>
    </row>
    <row r="50" spans="1:12" s="58" customFormat="1" ht="14.25" x14ac:dyDescent="0.2">
      <c r="A50" s="156"/>
      <c r="B50" s="164" t="s">
        <v>206</v>
      </c>
      <c r="C50" s="158"/>
      <c r="D50" s="159" t="s">
        <v>197</v>
      </c>
      <c r="E50" s="161">
        <f>SUM(E47:E49)</f>
        <v>30</v>
      </c>
      <c r="F50" s="163"/>
      <c r="G50" s="201"/>
      <c r="H50" s="37"/>
      <c r="I50" s="37"/>
      <c r="J50" s="37"/>
      <c r="K50" s="37"/>
      <c r="L50" s="37"/>
    </row>
    <row r="51" spans="1:12" s="58" customFormat="1" x14ac:dyDescent="0.2">
      <c r="A51" s="17"/>
      <c r="B51" s="18"/>
      <c r="C51" s="13"/>
      <c r="D51" s="14"/>
      <c r="E51" s="14"/>
      <c r="F51" s="56"/>
      <c r="G51" s="200"/>
      <c r="H51" s="37"/>
      <c r="I51" s="37"/>
    </row>
    <row r="52" spans="1:12" s="58" customFormat="1" ht="25.5" x14ac:dyDescent="0.2">
      <c r="A52" s="17" t="s">
        <v>70</v>
      </c>
      <c r="B52" s="18" t="s">
        <v>71</v>
      </c>
      <c r="C52" s="13"/>
      <c r="D52" s="14"/>
      <c r="E52" s="14"/>
      <c r="F52" s="56"/>
      <c r="G52" s="200"/>
      <c r="H52" s="37"/>
      <c r="I52" s="37"/>
    </row>
    <row r="53" spans="1:12" s="58" customFormat="1" x14ac:dyDescent="0.2">
      <c r="A53" s="17"/>
      <c r="B53" s="59" t="s">
        <v>72</v>
      </c>
      <c r="C53" s="37"/>
      <c r="D53" s="13" t="s">
        <v>27</v>
      </c>
      <c r="E53" s="14">
        <v>10</v>
      </c>
      <c r="F53" s="19"/>
      <c r="G53" s="201">
        <f t="shared" ref="G53:G55" si="5">E53*F53</f>
        <v>0</v>
      </c>
      <c r="H53" s="182"/>
      <c r="I53" s="183"/>
    </row>
    <row r="54" spans="1:12" s="58" customFormat="1" ht="16.5" customHeight="1" x14ac:dyDescent="0.2">
      <c r="A54" s="17"/>
      <c r="B54" s="59" t="s">
        <v>73</v>
      </c>
      <c r="C54" s="37"/>
      <c r="D54" s="13" t="s">
        <v>27</v>
      </c>
      <c r="E54" s="14">
        <v>10</v>
      </c>
      <c r="F54" s="19"/>
      <c r="G54" s="201">
        <f t="shared" si="5"/>
        <v>0</v>
      </c>
      <c r="H54" s="182"/>
      <c r="I54" s="183"/>
    </row>
    <row r="55" spans="1:12" s="58" customFormat="1" ht="16.5" customHeight="1" x14ac:dyDescent="0.2">
      <c r="A55" s="17"/>
      <c r="B55" s="59" t="s">
        <v>74</v>
      </c>
      <c r="C55" s="37"/>
      <c r="D55" s="13" t="s">
        <v>27</v>
      </c>
      <c r="E55" s="14">
        <v>10</v>
      </c>
      <c r="F55" s="19"/>
      <c r="G55" s="201">
        <f t="shared" si="5"/>
        <v>0</v>
      </c>
      <c r="H55" s="182"/>
      <c r="I55" s="183"/>
    </row>
    <row r="56" spans="1:12" s="58" customFormat="1" ht="15" customHeight="1" x14ac:dyDescent="0.2">
      <c r="A56" s="156"/>
      <c r="B56" s="164" t="s">
        <v>206</v>
      </c>
      <c r="C56" s="158"/>
      <c r="D56" s="159" t="s">
        <v>27</v>
      </c>
      <c r="E56" s="161">
        <f>SUM(E53:E55)</f>
        <v>30</v>
      </c>
      <c r="F56" s="163"/>
      <c r="G56" s="201"/>
      <c r="H56" s="37"/>
    </row>
    <row r="57" spans="1:12" s="58" customFormat="1" ht="15" customHeight="1" x14ac:dyDescent="0.2">
      <c r="A57" s="17"/>
      <c r="B57" s="18"/>
      <c r="D57" s="13"/>
      <c r="E57" s="14"/>
      <c r="F57" s="34"/>
      <c r="G57" s="198"/>
    </row>
    <row r="58" spans="1:12" s="69" customFormat="1" ht="25.5" x14ac:dyDescent="0.2">
      <c r="A58" s="17" t="s">
        <v>75</v>
      </c>
      <c r="B58" s="18" t="s">
        <v>76</v>
      </c>
      <c r="C58" s="58"/>
      <c r="D58" s="13"/>
      <c r="E58" s="14"/>
      <c r="F58" s="34"/>
      <c r="G58" s="198"/>
      <c r="H58" s="58"/>
      <c r="I58" s="58"/>
      <c r="J58" s="58"/>
      <c r="K58" s="58"/>
      <c r="L58" s="58"/>
    </row>
    <row r="59" spans="1:12" s="69" customFormat="1" ht="15" customHeight="1" x14ac:dyDescent="0.2">
      <c r="A59" s="17"/>
      <c r="B59" s="59" t="s">
        <v>77</v>
      </c>
      <c r="C59" s="58"/>
      <c r="D59" s="13" t="s">
        <v>27</v>
      </c>
      <c r="E59" s="14">
        <v>25</v>
      </c>
      <c r="F59" s="19"/>
      <c r="G59" s="201">
        <f t="shared" ref="G59" si="6">E59*F59</f>
        <v>0</v>
      </c>
      <c r="H59" s="182"/>
      <c r="I59" s="183"/>
      <c r="J59" s="58"/>
      <c r="K59" s="58"/>
      <c r="L59" s="58"/>
    </row>
    <row r="60" spans="1:12" s="69" customFormat="1" ht="15" customHeight="1" x14ac:dyDescent="0.2">
      <c r="A60" s="156"/>
      <c r="B60" s="164" t="s">
        <v>206</v>
      </c>
      <c r="C60" s="158"/>
      <c r="D60" s="159" t="s">
        <v>27</v>
      </c>
      <c r="E60" s="161">
        <f>SUM(E59)</f>
        <v>25</v>
      </c>
      <c r="F60" s="163"/>
      <c r="G60" s="201"/>
      <c r="H60" s="58"/>
      <c r="I60" s="58"/>
      <c r="J60" s="58"/>
      <c r="K60" s="58"/>
      <c r="L60" s="58"/>
    </row>
    <row r="61" spans="1:12" s="58" customFormat="1" x14ac:dyDescent="0.2">
      <c r="A61" s="17"/>
      <c r="B61" s="59"/>
      <c r="C61" s="13"/>
      <c r="D61" s="29"/>
      <c r="E61" s="14"/>
      <c r="F61" s="56"/>
      <c r="G61" s="203"/>
    </row>
    <row r="62" spans="1:12" s="58" customFormat="1" ht="25.5" x14ac:dyDescent="0.2">
      <c r="A62" s="17" t="s">
        <v>78</v>
      </c>
      <c r="B62" s="18" t="s">
        <v>79</v>
      </c>
      <c r="C62" s="13"/>
      <c r="D62" s="29"/>
      <c r="E62" s="14"/>
      <c r="F62" s="56"/>
      <c r="G62" s="203"/>
    </row>
    <row r="63" spans="1:12" s="58" customFormat="1" x14ac:dyDescent="0.2">
      <c r="A63" s="17"/>
      <c r="B63" s="60" t="s">
        <v>73</v>
      </c>
      <c r="C63" s="61"/>
      <c r="D63" s="31" t="s">
        <v>27</v>
      </c>
      <c r="E63" s="62">
        <v>33</v>
      </c>
      <c r="F63" s="32"/>
      <c r="G63" s="201">
        <f t="shared" ref="G63:G64" si="7">E63*F63</f>
        <v>0</v>
      </c>
      <c r="H63" s="182"/>
      <c r="I63" s="183"/>
    </row>
    <row r="64" spans="1:12" s="58" customFormat="1" x14ac:dyDescent="0.2">
      <c r="A64" s="17"/>
      <c r="B64" s="60" t="s">
        <v>74</v>
      </c>
      <c r="C64" s="61"/>
      <c r="D64" s="31" t="s">
        <v>27</v>
      </c>
      <c r="E64" s="62">
        <v>33</v>
      </c>
      <c r="F64" s="32"/>
      <c r="G64" s="201">
        <f t="shared" si="7"/>
        <v>0</v>
      </c>
      <c r="H64" s="182"/>
      <c r="I64" s="183"/>
    </row>
    <row r="65" spans="1:12" s="58" customFormat="1" x14ac:dyDescent="0.2">
      <c r="A65" s="156"/>
      <c r="B65" s="164" t="s">
        <v>206</v>
      </c>
      <c r="C65" s="158"/>
      <c r="D65" s="159" t="s">
        <v>27</v>
      </c>
      <c r="E65" s="161">
        <f>SUM(E63:E64)</f>
        <v>66</v>
      </c>
      <c r="F65" s="163"/>
      <c r="G65" s="201"/>
    </row>
    <row r="66" spans="1:12" s="58" customFormat="1" x14ac:dyDescent="0.2">
      <c r="A66" s="17"/>
      <c r="B66" s="60"/>
      <c r="C66" s="61"/>
      <c r="D66" s="31"/>
      <c r="E66" s="62"/>
      <c r="F66" s="32"/>
      <c r="G66" s="201"/>
    </row>
    <row r="67" spans="1:12" s="58" customFormat="1" ht="42" customHeight="1" x14ac:dyDescent="0.2">
      <c r="A67" s="63" t="s">
        <v>80</v>
      </c>
      <c r="B67" s="64" t="s">
        <v>204</v>
      </c>
      <c r="C67" s="65"/>
      <c r="D67" s="66"/>
      <c r="E67" s="67"/>
      <c r="F67" s="68"/>
      <c r="G67" s="204"/>
      <c r="H67" s="69"/>
      <c r="I67" s="69"/>
      <c r="J67" s="69"/>
      <c r="K67" s="69"/>
      <c r="L67" s="69"/>
    </row>
    <row r="68" spans="1:12" ht="14.25" x14ac:dyDescent="0.2">
      <c r="A68" s="63"/>
      <c r="B68" s="128" t="s">
        <v>81</v>
      </c>
      <c r="C68" s="129"/>
      <c r="D68" s="130" t="s">
        <v>27</v>
      </c>
      <c r="E68" s="131">
        <v>11</v>
      </c>
      <c r="F68" s="132"/>
      <c r="G68" s="201">
        <f t="shared" ref="G68" si="8">E68*F68</f>
        <v>0</v>
      </c>
      <c r="H68" s="132"/>
      <c r="I68" s="183"/>
      <c r="J68" s="69"/>
      <c r="K68" s="69"/>
      <c r="L68" s="69"/>
    </row>
    <row r="69" spans="1:12" x14ac:dyDescent="0.2">
      <c r="A69" s="17"/>
      <c r="B69" s="59"/>
      <c r="C69" s="13"/>
      <c r="D69" s="29"/>
      <c r="E69" s="14"/>
      <c r="F69" s="56"/>
      <c r="G69" s="203"/>
      <c r="H69" s="58"/>
      <c r="I69" s="58"/>
      <c r="J69" s="58"/>
      <c r="K69" s="58"/>
      <c r="L69" s="58"/>
    </row>
    <row r="70" spans="1:12" ht="15.75" customHeight="1" x14ac:dyDescent="0.2">
      <c r="A70" s="17" t="s">
        <v>82</v>
      </c>
      <c r="B70" s="18" t="s">
        <v>83</v>
      </c>
      <c r="C70" s="13"/>
      <c r="D70" s="29"/>
      <c r="E70" s="14"/>
      <c r="F70" s="56"/>
      <c r="G70" s="203"/>
      <c r="H70" s="58"/>
      <c r="I70" s="58"/>
      <c r="J70" s="58"/>
      <c r="K70" s="58"/>
      <c r="L70" s="58"/>
    </row>
    <row r="71" spans="1:12" x14ac:dyDescent="0.2">
      <c r="A71" s="17"/>
      <c r="B71" s="18" t="s">
        <v>84</v>
      </c>
      <c r="C71" s="13"/>
      <c r="D71" s="30" t="s">
        <v>27</v>
      </c>
      <c r="E71" s="14">
        <v>22</v>
      </c>
      <c r="F71" s="19"/>
      <c r="G71" s="201">
        <f t="shared" ref="G71:G74" si="9">E71*F71</f>
        <v>0</v>
      </c>
      <c r="H71" s="182"/>
      <c r="I71" s="183"/>
      <c r="J71" s="58"/>
      <c r="K71" s="58"/>
      <c r="L71" s="58"/>
    </row>
    <row r="72" spans="1:12" x14ac:dyDescent="0.2">
      <c r="A72" s="17"/>
      <c r="B72" s="18" t="s">
        <v>84</v>
      </c>
      <c r="C72" s="58"/>
      <c r="D72" s="13" t="s">
        <v>27</v>
      </c>
      <c r="E72" s="14">
        <v>8</v>
      </c>
      <c r="F72" s="19"/>
      <c r="G72" s="201">
        <f t="shared" si="9"/>
        <v>0</v>
      </c>
      <c r="H72" s="182"/>
      <c r="I72" s="183"/>
      <c r="J72" s="58"/>
      <c r="K72" s="58"/>
      <c r="L72" s="58"/>
    </row>
    <row r="73" spans="1:12" x14ac:dyDescent="0.2">
      <c r="A73" s="17"/>
      <c r="B73" s="18" t="s">
        <v>194</v>
      </c>
      <c r="C73" s="58"/>
      <c r="D73" s="13" t="s">
        <v>27</v>
      </c>
      <c r="E73" s="14">
        <v>1</v>
      </c>
      <c r="F73" s="19"/>
      <c r="G73" s="201">
        <f t="shared" si="9"/>
        <v>0</v>
      </c>
      <c r="H73" s="182"/>
      <c r="I73" s="183"/>
      <c r="J73" s="58"/>
      <c r="K73" s="58"/>
      <c r="L73" s="58"/>
    </row>
    <row r="74" spans="1:12" x14ac:dyDescent="0.2">
      <c r="A74" s="17"/>
      <c r="B74" s="18" t="s">
        <v>195</v>
      </c>
      <c r="C74" s="58"/>
      <c r="D74" s="13" t="s">
        <v>27</v>
      </c>
      <c r="E74" s="14">
        <v>1</v>
      </c>
      <c r="F74" s="19"/>
      <c r="G74" s="201">
        <f t="shared" si="9"/>
        <v>0</v>
      </c>
      <c r="H74" s="182"/>
      <c r="I74" s="183"/>
      <c r="J74" s="58"/>
      <c r="K74" s="58"/>
      <c r="L74" s="58"/>
    </row>
    <row r="75" spans="1:12" x14ac:dyDescent="0.2">
      <c r="A75" s="17"/>
      <c r="B75" s="18"/>
      <c r="C75" s="13"/>
      <c r="D75" s="29"/>
      <c r="E75" s="14"/>
      <c r="F75" s="56"/>
      <c r="G75" s="203"/>
      <c r="H75" s="58"/>
      <c r="I75" s="58"/>
    </row>
    <row r="76" spans="1:12" ht="157.5" customHeight="1" x14ac:dyDescent="0.2">
      <c r="A76" s="17" t="s">
        <v>85</v>
      </c>
      <c r="B76" s="18" t="s">
        <v>86</v>
      </c>
      <c r="C76" s="13"/>
      <c r="D76" s="29"/>
      <c r="E76" s="70"/>
      <c r="F76" s="16"/>
      <c r="G76" s="203"/>
      <c r="H76" s="58"/>
      <c r="I76" s="58"/>
    </row>
    <row r="77" spans="1:12" ht="15" customHeight="1" x14ac:dyDescent="0.2">
      <c r="A77" s="17"/>
      <c r="B77" s="18" t="s">
        <v>87</v>
      </c>
      <c r="C77" s="58"/>
      <c r="D77" s="13" t="s">
        <v>27</v>
      </c>
      <c r="E77" s="14">
        <v>2</v>
      </c>
      <c r="F77" s="56"/>
      <c r="G77" s="201">
        <f t="shared" ref="G77" si="10">E77*F77</f>
        <v>0</v>
      </c>
      <c r="H77" s="56"/>
      <c r="I77" s="183"/>
    </row>
    <row r="78" spans="1:12" x14ac:dyDescent="0.2">
      <c r="A78" s="17"/>
      <c r="B78" s="18"/>
      <c r="C78" s="13"/>
      <c r="D78" s="29"/>
      <c r="E78" s="14"/>
      <c r="F78" s="56"/>
      <c r="G78" s="203"/>
      <c r="H78" s="58"/>
    </row>
    <row r="79" spans="1:12" ht="15.75" customHeight="1" x14ac:dyDescent="0.2">
      <c r="A79" s="17" t="s">
        <v>88</v>
      </c>
      <c r="B79" s="12" t="s">
        <v>89</v>
      </c>
      <c r="C79" s="13"/>
      <c r="D79" s="14"/>
      <c r="E79" s="14"/>
      <c r="F79" s="56"/>
      <c r="G79" s="203"/>
      <c r="H79" s="58"/>
    </row>
    <row r="80" spans="1:12" ht="18.75" customHeight="1" x14ac:dyDescent="0.2">
      <c r="A80" s="17"/>
      <c r="B80" s="18"/>
      <c r="C80" s="58"/>
      <c r="D80" s="13" t="s">
        <v>90</v>
      </c>
      <c r="E80" s="71">
        <v>1</v>
      </c>
      <c r="F80" s="56"/>
      <c r="G80" s="201">
        <f t="shared" ref="G80" si="11">E80*F80</f>
        <v>0</v>
      </c>
      <c r="H80" s="56"/>
      <c r="I80" s="183"/>
    </row>
    <row r="81" spans="1:9" ht="12.75" customHeight="1" x14ac:dyDescent="0.2">
      <c r="A81" s="17"/>
      <c r="B81" s="18"/>
      <c r="C81" s="13"/>
      <c r="D81" s="14"/>
      <c r="E81" s="14"/>
      <c r="F81" s="56"/>
    </row>
    <row r="82" spans="1:9" ht="27" customHeight="1" x14ac:dyDescent="0.2">
      <c r="A82" s="17" t="s">
        <v>91</v>
      </c>
      <c r="B82" s="12" t="s">
        <v>92</v>
      </c>
      <c r="C82" s="13"/>
      <c r="D82" s="14"/>
      <c r="E82" s="14"/>
      <c r="F82" s="56"/>
    </row>
    <row r="83" spans="1:9" x14ac:dyDescent="0.2">
      <c r="A83" s="17"/>
      <c r="B83" s="18"/>
      <c r="C83" s="58"/>
      <c r="D83" s="13" t="s">
        <v>90</v>
      </c>
      <c r="E83" s="71">
        <v>1</v>
      </c>
      <c r="F83" s="56"/>
      <c r="G83" s="201">
        <f t="shared" ref="G83" si="12">E83*F83</f>
        <v>0</v>
      </c>
      <c r="H83" s="56"/>
      <c r="I83" s="183"/>
    </row>
    <row r="84" spans="1:9" x14ac:dyDescent="0.2">
      <c r="A84" s="17"/>
      <c r="B84" s="18"/>
      <c r="C84" s="13"/>
      <c r="D84" s="14"/>
      <c r="E84" s="14"/>
      <c r="F84" s="56"/>
    </row>
    <row r="85" spans="1:9" ht="63.75" x14ac:dyDescent="0.2">
      <c r="A85" s="17" t="s">
        <v>93</v>
      </c>
      <c r="B85" s="12" t="s">
        <v>94</v>
      </c>
      <c r="C85" s="13"/>
      <c r="D85" s="14"/>
      <c r="E85" s="14"/>
      <c r="F85" s="56"/>
    </row>
    <row r="86" spans="1:9" x14ac:dyDescent="0.2">
      <c r="A86" s="17"/>
      <c r="B86" s="18"/>
      <c r="D86" s="13" t="s">
        <v>47</v>
      </c>
      <c r="E86" s="14">
        <v>1</v>
      </c>
      <c r="G86" s="201">
        <f t="shared" ref="G86" si="13">E86*F86</f>
        <v>0</v>
      </c>
      <c r="H86" s="39"/>
      <c r="I86" s="183"/>
    </row>
    <row r="87" spans="1:9" x14ac:dyDescent="0.2">
      <c r="A87" s="17"/>
      <c r="B87" s="18"/>
      <c r="C87" s="13"/>
      <c r="D87" s="14"/>
      <c r="E87" s="14"/>
      <c r="F87" s="56"/>
    </row>
    <row r="88" spans="1:9" ht="89.25" x14ac:dyDescent="0.2">
      <c r="A88" s="17" t="s">
        <v>95</v>
      </c>
      <c r="B88" s="12" t="s">
        <v>96</v>
      </c>
      <c r="C88" s="13"/>
      <c r="D88" s="29"/>
      <c r="E88" s="14"/>
      <c r="F88" s="56"/>
    </row>
    <row r="89" spans="1:9" x14ac:dyDescent="0.2">
      <c r="A89" s="17"/>
      <c r="B89" s="18"/>
      <c r="D89" s="13" t="s">
        <v>47</v>
      </c>
      <c r="E89" s="14">
        <v>12</v>
      </c>
      <c r="F89" s="56"/>
      <c r="G89" s="201">
        <f t="shared" ref="G89" si="14">E89*F89</f>
        <v>0</v>
      </c>
      <c r="H89" s="182"/>
      <c r="I89" s="183"/>
    </row>
    <row r="90" spans="1:9" x14ac:dyDescent="0.2">
      <c r="A90" s="17"/>
      <c r="B90" s="18"/>
      <c r="C90" s="13"/>
      <c r="D90" s="14"/>
      <c r="E90" s="14"/>
      <c r="F90" s="56"/>
    </row>
    <row r="91" spans="1:9" ht="102" x14ac:dyDescent="0.2">
      <c r="A91" s="17" t="s">
        <v>205</v>
      </c>
      <c r="B91" s="12" t="s">
        <v>207</v>
      </c>
      <c r="C91" s="13"/>
      <c r="D91" s="29"/>
      <c r="E91" s="14"/>
      <c r="F91" s="56"/>
    </row>
    <row r="92" spans="1:9" x14ac:dyDescent="0.2">
      <c r="A92" s="17"/>
      <c r="B92" s="18"/>
      <c r="D92" s="13" t="s">
        <v>47</v>
      </c>
      <c r="E92" s="14">
        <v>1</v>
      </c>
      <c r="F92" s="56"/>
      <c r="G92" s="201">
        <f t="shared" ref="G92" si="15">E92*F92</f>
        <v>0</v>
      </c>
      <c r="H92" s="56"/>
      <c r="I92" s="183"/>
    </row>
    <row r="93" spans="1:9" x14ac:dyDescent="0.2">
      <c r="A93" s="156"/>
      <c r="B93" s="164" t="s">
        <v>206</v>
      </c>
      <c r="C93" s="158"/>
      <c r="D93" s="159" t="s">
        <v>47</v>
      </c>
      <c r="E93" s="161">
        <f>SUM(E91:E92)</f>
        <v>1</v>
      </c>
      <c r="F93" s="163"/>
      <c r="G93" s="201"/>
    </row>
    <row r="94" spans="1:9" x14ac:dyDescent="0.2">
      <c r="A94" s="17"/>
      <c r="B94" s="18"/>
      <c r="C94" s="13"/>
      <c r="D94" s="29"/>
      <c r="E94" s="56"/>
      <c r="F94" s="56"/>
    </row>
    <row r="95" spans="1:9" x14ac:dyDescent="0.2">
      <c r="A95" s="17"/>
      <c r="B95" s="22" t="s">
        <v>97</v>
      </c>
      <c r="C95" s="24"/>
      <c r="D95" s="72"/>
      <c r="E95" s="73"/>
      <c r="F95" s="74"/>
      <c r="G95" s="205"/>
      <c r="I95" s="182"/>
    </row>
  </sheetData>
  <sheetProtection selectLockedCells="1" selectUnlockedCells="1"/>
  <conditionalFormatting sqref="F130:G131 F3:G3 F27 F15">
    <cfRule type="cellIs" dxfId="76" priority="29" stopIfTrue="1" operator="greaterThan">
      <formula>0</formula>
    </cfRule>
  </conditionalFormatting>
  <conditionalFormatting sqref="F43 F45:F46">
    <cfRule type="cellIs" dxfId="75" priority="30" stopIfTrue="1" operator="greaterThan">
      <formula>0</formula>
    </cfRule>
  </conditionalFormatting>
  <conditionalFormatting sqref="F42">
    <cfRule type="cellIs" dxfId="74" priority="31" stopIfTrue="1" operator="greaterThan">
      <formula>0</formula>
    </cfRule>
  </conditionalFormatting>
  <conditionalFormatting sqref="F19:F22">
    <cfRule type="cellIs" dxfId="73" priority="24" stopIfTrue="1" operator="greaterThan">
      <formula>0</formula>
    </cfRule>
  </conditionalFormatting>
  <conditionalFormatting sqref="F38">
    <cfRule type="cellIs" dxfId="72" priority="33" stopIfTrue="1" operator="greaterThan">
      <formula>0</formula>
    </cfRule>
  </conditionalFormatting>
  <conditionalFormatting sqref="F41">
    <cfRule type="cellIs" dxfId="71" priority="34" stopIfTrue="1" operator="greaterThan">
      <formula>0</formula>
    </cfRule>
  </conditionalFormatting>
  <conditionalFormatting sqref="F41">
    <cfRule type="cellIs" dxfId="70" priority="35" stopIfTrue="1" operator="greaterThan">
      <formula>0</formula>
    </cfRule>
  </conditionalFormatting>
  <conditionalFormatting sqref="F49">
    <cfRule type="cellIs" dxfId="69" priority="36" stopIfTrue="1" operator="greaterThan">
      <formula>0</formula>
    </cfRule>
  </conditionalFormatting>
  <conditionalFormatting sqref="F49">
    <cfRule type="cellIs" dxfId="68" priority="37" stopIfTrue="1" operator="greaterThan">
      <formula>0</formula>
    </cfRule>
  </conditionalFormatting>
  <conditionalFormatting sqref="F37">
    <cfRule type="cellIs" dxfId="67" priority="38" stopIfTrue="1" operator="greaterThan">
      <formula>0</formula>
    </cfRule>
  </conditionalFormatting>
  <conditionalFormatting sqref="F11:F14">
    <cfRule type="cellIs" dxfId="66" priority="27" stopIfTrue="1" operator="greaterThan">
      <formula>0</formula>
    </cfRule>
  </conditionalFormatting>
  <conditionalFormatting sqref="F7:F10">
    <cfRule type="cellIs" dxfId="65" priority="26" stopIfTrue="1" operator="greaterThan">
      <formula>0</formula>
    </cfRule>
  </conditionalFormatting>
  <conditionalFormatting sqref="F23:F25">
    <cfRule type="cellIs" dxfId="64" priority="25" stopIfTrue="1" operator="greaterThan">
      <formula>0</formula>
    </cfRule>
  </conditionalFormatting>
  <conditionalFormatting sqref="F34">
    <cfRule type="cellIs" dxfId="63" priority="10" stopIfTrue="1" operator="greaterThan">
      <formula>0</formula>
    </cfRule>
  </conditionalFormatting>
  <conditionalFormatting sqref="F33">
    <cfRule type="cellIs" dxfId="62" priority="11" stopIfTrue="1" operator="greaterThan">
      <formula>0</formula>
    </cfRule>
  </conditionalFormatting>
  <conditionalFormatting sqref="F31">
    <cfRule type="cellIs" dxfId="61" priority="13" stopIfTrue="1" operator="greaterThan">
      <formula>0</formula>
    </cfRule>
  </conditionalFormatting>
  <conditionalFormatting sqref="F32">
    <cfRule type="cellIs" dxfId="60" priority="12" stopIfTrue="1" operator="greaterThan">
      <formula>0</formula>
    </cfRule>
  </conditionalFormatting>
  <conditionalFormatting sqref="F35">
    <cfRule type="cellIs" dxfId="59" priority="9" stopIfTrue="1" operator="greaterThan">
      <formula>0</formula>
    </cfRule>
  </conditionalFormatting>
  <conditionalFormatting sqref="F26">
    <cfRule type="cellIs" dxfId="58" priority="8" stopIfTrue="1" operator="greaterThan">
      <formula>0</formula>
    </cfRule>
  </conditionalFormatting>
  <conditionalFormatting sqref="F36">
    <cfRule type="cellIs" dxfId="57" priority="7" stopIfTrue="1" operator="greaterThan">
      <formula>0</formula>
    </cfRule>
  </conditionalFormatting>
  <conditionalFormatting sqref="F44">
    <cfRule type="cellIs" dxfId="56" priority="6" stopIfTrue="1" operator="greaterThan">
      <formula>0</formula>
    </cfRule>
  </conditionalFormatting>
  <conditionalFormatting sqref="F50">
    <cfRule type="cellIs" dxfId="55" priority="5" stopIfTrue="1" operator="greaterThan">
      <formula>0</formula>
    </cfRule>
  </conditionalFormatting>
  <conditionalFormatting sqref="F56">
    <cfRule type="cellIs" dxfId="54" priority="4" stopIfTrue="1" operator="greaterThan">
      <formula>0</formula>
    </cfRule>
  </conditionalFormatting>
  <conditionalFormatting sqref="F60">
    <cfRule type="cellIs" dxfId="53" priority="3" stopIfTrue="1" operator="greaterThan">
      <formula>0</formula>
    </cfRule>
  </conditionalFormatting>
  <conditionalFormatting sqref="F65">
    <cfRule type="cellIs" dxfId="52" priority="2" stopIfTrue="1" operator="greaterThan">
      <formula>0</formula>
    </cfRule>
  </conditionalFormatting>
  <conditionalFormatting sqref="F93">
    <cfRule type="cellIs" dxfId="51" priority="1" stopIfTrue="1" operator="greaterThan">
      <formula>0</formula>
    </cfRule>
  </conditionalFormatting>
  <pageMargins left="0.7" right="0.7" top="0.75" bottom="0.75" header="0.3" footer="0.51180555555555551"/>
  <pageSetup paperSize="9" scale="75" firstPageNumber="0" orientation="portrait" horizontalDpi="300" verticalDpi="300" r:id="rId1"/>
  <headerFooter alignWithMargins="0">
    <oddHeader xml:space="preserve">&amp;R&amp;8HOTEL ROŽANIĆ, MOTOVUN
</oddHeader>
    <oddFooter>&amp;CRijeka, studeni 2016.</oddFooter>
  </headerFooter>
  <rowBreaks count="2" manualBreakCount="2">
    <brk id="36" max="6" man="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H108"/>
  <sheetViews>
    <sheetView view="pageBreakPreview" topLeftCell="A88" zoomScaleNormal="100" zoomScaleSheetLayoutView="100" zoomScalePageLayoutView="130" workbookViewId="0">
      <selection activeCell="J105" sqref="J105"/>
    </sheetView>
  </sheetViews>
  <sheetFormatPr defaultRowHeight="12.75" x14ac:dyDescent="0.2"/>
  <cols>
    <col min="2" max="2" width="46.28515625" customWidth="1"/>
    <col min="3" max="3" width="6.28515625" customWidth="1"/>
    <col min="5" max="5" width="8.5703125" customWidth="1"/>
    <col min="6" max="6" width="12.85546875" customWidth="1"/>
    <col min="7" max="7" width="13.5703125" style="211" customWidth="1"/>
    <col min="8" max="8" width="11.140625" customWidth="1"/>
  </cols>
  <sheetData>
    <row r="1" spans="1:8" ht="22.5" customHeight="1" x14ac:dyDescent="0.2">
      <c r="A1" s="75" t="s">
        <v>98</v>
      </c>
      <c r="B1" s="41" t="s">
        <v>99</v>
      </c>
      <c r="C1" s="42"/>
      <c r="D1" s="43"/>
      <c r="E1" s="165"/>
      <c r="F1" s="51"/>
      <c r="G1" s="206"/>
      <c r="H1" s="3"/>
    </row>
    <row r="2" spans="1:8" x14ac:dyDescent="0.2">
      <c r="A2" s="40"/>
      <c r="B2" s="41"/>
      <c r="C2" s="42"/>
      <c r="D2" s="43"/>
      <c r="E2" s="165"/>
      <c r="F2" s="51"/>
      <c r="G2" s="206"/>
      <c r="H2" s="3"/>
    </row>
    <row r="3" spans="1:8" x14ac:dyDescent="0.2">
      <c r="A3" s="40"/>
      <c r="B3" s="98" t="s">
        <v>151</v>
      </c>
      <c r="C3" s="42"/>
      <c r="D3" s="43"/>
      <c r="E3" s="165"/>
      <c r="F3" s="51"/>
      <c r="G3" s="206"/>
      <c r="H3" s="112"/>
    </row>
    <row r="4" spans="1:8" x14ac:dyDescent="0.2">
      <c r="A4" s="40"/>
      <c r="B4" s="41"/>
      <c r="C4" s="42"/>
      <c r="D4" s="43"/>
      <c r="E4" s="165"/>
      <c r="F4" s="51"/>
      <c r="G4" s="206"/>
      <c r="H4" s="3"/>
    </row>
    <row r="5" spans="1:8" ht="155.25" customHeight="1" x14ac:dyDescent="0.2">
      <c r="A5" s="35" t="s">
        <v>100</v>
      </c>
      <c r="B5" s="41" t="s">
        <v>101</v>
      </c>
      <c r="C5" s="48"/>
      <c r="D5" s="43"/>
      <c r="E5" s="165"/>
      <c r="F5" s="51"/>
      <c r="G5" s="206"/>
      <c r="H5" s="3"/>
    </row>
    <row r="6" spans="1:8" ht="53.25" customHeight="1" x14ac:dyDescent="0.2">
      <c r="A6" s="35"/>
      <c r="B6" s="54" t="s">
        <v>148</v>
      </c>
      <c r="C6" s="48"/>
      <c r="D6" s="43"/>
      <c r="E6" s="165"/>
      <c r="F6" s="51"/>
      <c r="G6" s="206"/>
      <c r="H6" s="3"/>
    </row>
    <row r="7" spans="1:8" ht="14.25" x14ac:dyDescent="0.2">
      <c r="A7" s="35"/>
      <c r="B7" s="61" t="s">
        <v>102</v>
      </c>
      <c r="C7" s="76"/>
      <c r="D7" s="43"/>
      <c r="E7" s="165"/>
      <c r="F7" s="51"/>
      <c r="G7" s="206"/>
      <c r="H7" s="3"/>
    </row>
    <row r="8" spans="1:8" ht="14.25" x14ac:dyDescent="0.2">
      <c r="A8" s="35"/>
      <c r="B8" s="61" t="s">
        <v>103</v>
      </c>
      <c r="C8" s="76"/>
      <c r="D8" s="43" t="s">
        <v>56</v>
      </c>
      <c r="E8" s="165">
        <v>175</v>
      </c>
      <c r="F8" s="53"/>
      <c r="G8" s="206">
        <f>E8*F8</f>
        <v>0</v>
      </c>
      <c r="H8" s="103"/>
    </row>
    <row r="9" spans="1:8" ht="14.25" x14ac:dyDescent="0.2">
      <c r="A9" s="35"/>
      <c r="B9" s="61" t="s">
        <v>104</v>
      </c>
      <c r="C9" s="76"/>
      <c r="D9" s="43" t="s">
        <v>56</v>
      </c>
      <c r="E9" s="165">
        <v>190</v>
      </c>
      <c r="F9" s="53"/>
      <c r="G9" s="206">
        <f t="shared" ref="G9:G16" si="0">E9*F9</f>
        <v>0</v>
      </c>
      <c r="H9" s="103"/>
    </row>
    <row r="10" spans="1:8" ht="14.25" x14ac:dyDescent="0.2">
      <c r="A10" s="35"/>
      <c r="B10" s="61" t="s">
        <v>105</v>
      </c>
      <c r="C10" s="76"/>
      <c r="D10" s="49" t="s">
        <v>56</v>
      </c>
      <c r="E10" s="165">
        <v>50</v>
      </c>
      <c r="F10" s="53"/>
      <c r="G10" s="206">
        <f t="shared" si="0"/>
        <v>0</v>
      </c>
      <c r="H10" s="103"/>
    </row>
    <row r="11" spans="1:8" ht="14.25" x14ac:dyDescent="0.2">
      <c r="A11" s="35"/>
      <c r="B11" s="61" t="s">
        <v>106</v>
      </c>
      <c r="C11" s="76"/>
      <c r="D11" s="49" t="s">
        <v>56</v>
      </c>
      <c r="E11" s="165">
        <v>400</v>
      </c>
      <c r="F11" s="53"/>
      <c r="G11" s="206">
        <f t="shared" si="0"/>
        <v>0</v>
      </c>
      <c r="H11" s="103"/>
    </row>
    <row r="12" spans="1:8" ht="14.25" x14ac:dyDescent="0.2">
      <c r="A12" s="35"/>
      <c r="B12" s="61" t="s">
        <v>107</v>
      </c>
      <c r="C12" s="76"/>
      <c r="D12" s="49" t="s">
        <v>56</v>
      </c>
      <c r="E12" s="165">
        <v>70</v>
      </c>
      <c r="F12" s="53"/>
      <c r="G12" s="206">
        <f t="shared" si="0"/>
        <v>0</v>
      </c>
      <c r="H12" s="103"/>
    </row>
    <row r="13" spans="1:8" ht="14.25" x14ac:dyDescent="0.2">
      <c r="A13" s="35"/>
      <c r="B13" s="61" t="s">
        <v>108</v>
      </c>
      <c r="C13" s="76"/>
      <c r="D13" s="49" t="s">
        <v>56</v>
      </c>
      <c r="E13" s="165">
        <v>30</v>
      </c>
      <c r="F13" s="53"/>
      <c r="G13" s="206">
        <f t="shared" si="0"/>
        <v>0</v>
      </c>
      <c r="H13" s="103"/>
    </row>
    <row r="14" spans="1:8" ht="14.25" x14ac:dyDescent="0.2">
      <c r="A14" s="35"/>
      <c r="B14" s="61" t="s">
        <v>107</v>
      </c>
      <c r="C14" s="76"/>
      <c r="D14" s="49" t="s">
        <v>56</v>
      </c>
      <c r="E14" s="165">
        <v>50</v>
      </c>
      <c r="F14" s="53"/>
      <c r="G14" s="206">
        <f t="shared" si="0"/>
        <v>0</v>
      </c>
      <c r="H14" s="103"/>
    </row>
    <row r="15" spans="1:8" ht="14.25" x14ac:dyDescent="0.2">
      <c r="A15" s="35"/>
      <c r="B15" s="61" t="s">
        <v>108</v>
      </c>
      <c r="C15" s="76"/>
      <c r="D15" s="49" t="s">
        <v>56</v>
      </c>
      <c r="E15" s="165">
        <v>25</v>
      </c>
      <c r="F15" s="53"/>
      <c r="G15" s="206">
        <f t="shared" si="0"/>
        <v>0</v>
      </c>
      <c r="H15" s="103"/>
    </row>
    <row r="16" spans="1:8" ht="14.25" x14ac:dyDescent="0.2">
      <c r="A16" s="156"/>
      <c r="B16" s="164" t="s">
        <v>206</v>
      </c>
      <c r="C16" s="158"/>
      <c r="D16" s="159" t="s">
        <v>197</v>
      </c>
      <c r="E16" s="169">
        <f>SUM(E8:E15)</f>
        <v>990</v>
      </c>
      <c r="F16" s="163"/>
      <c r="G16" s="206">
        <f t="shared" si="0"/>
        <v>0</v>
      </c>
      <c r="H16" s="112"/>
    </row>
    <row r="17" spans="1:8" x14ac:dyDescent="0.2">
      <c r="A17" s="35"/>
      <c r="B17" s="61"/>
      <c r="C17" s="76"/>
      <c r="D17" s="49"/>
      <c r="E17" s="165"/>
      <c r="F17" s="50"/>
      <c r="G17" s="206"/>
      <c r="H17" s="3"/>
    </row>
    <row r="18" spans="1:8" ht="70.5" customHeight="1" x14ac:dyDescent="0.2">
      <c r="A18" s="35" t="s">
        <v>109</v>
      </c>
      <c r="B18" s="41" t="s">
        <v>110</v>
      </c>
      <c r="C18" s="48"/>
      <c r="D18" s="43"/>
      <c r="E18" s="165"/>
      <c r="F18" s="51"/>
      <c r="G18" s="206"/>
      <c r="H18" s="3"/>
    </row>
    <row r="19" spans="1:8" x14ac:dyDescent="0.2">
      <c r="A19" s="77"/>
      <c r="B19" s="78" t="s">
        <v>111</v>
      </c>
      <c r="C19" s="79"/>
      <c r="D19" s="80" t="s">
        <v>47</v>
      </c>
      <c r="E19" s="166">
        <v>55</v>
      </c>
      <c r="F19" s="53"/>
      <c r="G19" s="206">
        <f t="shared" ref="G19:G20" si="1">E19*F19</f>
        <v>0</v>
      </c>
      <c r="H19" s="103"/>
    </row>
    <row r="20" spans="1:8" x14ac:dyDescent="0.2">
      <c r="A20" s="156"/>
      <c r="B20" s="164" t="s">
        <v>206</v>
      </c>
      <c r="C20" s="158"/>
      <c r="D20" s="80" t="s">
        <v>47</v>
      </c>
      <c r="E20" s="169">
        <f>SUM(E19)</f>
        <v>55</v>
      </c>
      <c r="F20" s="163"/>
      <c r="G20" s="206">
        <f t="shared" si="1"/>
        <v>0</v>
      </c>
      <c r="H20" s="112"/>
    </row>
    <row r="21" spans="1:8" x14ac:dyDescent="0.2">
      <c r="A21" s="77"/>
      <c r="B21" s="78"/>
      <c r="C21" s="79"/>
      <c r="D21" s="80"/>
      <c r="E21" s="166"/>
      <c r="F21" s="53"/>
      <c r="G21" s="206"/>
      <c r="H21" s="3"/>
    </row>
    <row r="22" spans="1:8" ht="120.75" customHeight="1" x14ac:dyDescent="0.2">
      <c r="A22" s="81" t="s">
        <v>112</v>
      </c>
      <c r="B22" s="82" t="s">
        <v>113</v>
      </c>
      <c r="C22" s="37"/>
      <c r="D22" s="43"/>
      <c r="E22" s="165"/>
      <c r="F22" s="83"/>
      <c r="G22" s="206"/>
      <c r="H22" s="3"/>
    </row>
    <row r="23" spans="1:8" ht="55.5" customHeight="1" x14ac:dyDescent="0.2">
      <c r="A23" s="35"/>
      <c r="B23" s="84" t="s">
        <v>114</v>
      </c>
      <c r="C23" s="37"/>
      <c r="D23" s="43"/>
      <c r="E23" s="165"/>
      <c r="F23" s="85"/>
      <c r="G23" s="206"/>
      <c r="H23" s="3"/>
    </row>
    <row r="24" spans="1:8" ht="18" customHeight="1" x14ac:dyDescent="0.2">
      <c r="A24" s="35"/>
      <c r="B24" s="86" t="s">
        <v>115</v>
      </c>
      <c r="C24" s="87"/>
      <c r="D24" s="87"/>
      <c r="E24" s="167"/>
      <c r="F24" s="53"/>
      <c r="G24" s="206"/>
      <c r="H24" s="3"/>
    </row>
    <row r="25" spans="1:8" ht="33" customHeight="1" x14ac:dyDescent="0.2">
      <c r="A25" s="35"/>
      <c r="B25" s="86" t="s">
        <v>116</v>
      </c>
      <c r="C25" s="46"/>
      <c r="D25" s="43"/>
      <c r="E25" s="165"/>
      <c r="F25" s="85"/>
      <c r="G25" s="206"/>
      <c r="H25" s="3"/>
    </row>
    <row r="26" spans="1:8" x14ac:dyDescent="0.2">
      <c r="A26" s="35"/>
      <c r="B26" s="88" t="s">
        <v>117</v>
      </c>
      <c r="C26" s="37"/>
      <c r="D26" s="87"/>
      <c r="E26" s="167"/>
      <c r="F26" s="53"/>
      <c r="G26" s="206"/>
      <c r="H26" s="3"/>
    </row>
    <row r="27" spans="1:8" x14ac:dyDescent="0.2">
      <c r="A27" s="35"/>
      <c r="B27" s="88" t="s">
        <v>118</v>
      </c>
      <c r="C27" s="37"/>
      <c r="D27" s="43" t="s">
        <v>47</v>
      </c>
      <c r="E27" s="165">
        <v>25</v>
      </c>
      <c r="F27" s="53"/>
      <c r="G27" s="206">
        <f t="shared" ref="G27:G28" si="2">E27*F27</f>
        <v>0</v>
      </c>
      <c r="H27" s="103"/>
    </row>
    <row r="28" spans="1:8" x14ac:dyDescent="0.2">
      <c r="A28" s="156"/>
      <c r="B28" s="164" t="s">
        <v>206</v>
      </c>
      <c r="C28" s="158"/>
      <c r="D28" s="80" t="s">
        <v>47</v>
      </c>
      <c r="E28" s="169">
        <f>SUM(E27)</f>
        <v>25</v>
      </c>
      <c r="F28" s="163"/>
      <c r="G28" s="206">
        <f t="shared" si="2"/>
        <v>0</v>
      </c>
      <c r="H28" s="112"/>
    </row>
    <row r="29" spans="1:8" x14ac:dyDescent="0.2">
      <c r="A29" s="77"/>
      <c r="B29" s="78"/>
      <c r="C29" s="79"/>
      <c r="D29" s="80"/>
      <c r="E29" s="166"/>
      <c r="F29" s="85"/>
      <c r="G29" s="206"/>
      <c r="H29" s="3"/>
    </row>
    <row r="30" spans="1:8" ht="25.5" x14ac:dyDescent="0.2">
      <c r="A30" s="17" t="s">
        <v>119</v>
      </c>
      <c r="B30" s="12" t="s">
        <v>120</v>
      </c>
      <c r="C30" s="13"/>
      <c r="D30" s="14"/>
      <c r="E30" s="14"/>
      <c r="F30" s="89"/>
      <c r="G30" s="207"/>
      <c r="H30" s="3"/>
    </row>
    <row r="31" spans="1:8" x14ac:dyDescent="0.2">
      <c r="A31" s="17"/>
      <c r="B31" s="18"/>
      <c r="D31" s="49" t="s">
        <v>90</v>
      </c>
      <c r="E31" s="14">
        <v>1</v>
      </c>
      <c r="F31" s="89"/>
      <c r="G31" s="206">
        <f t="shared" ref="G31" si="3">E31*F31</f>
        <v>0</v>
      </c>
      <c r="H31" s="3"/>
    </row>
    <row r="32" spans="1:8" x14ac:dyDescent="0.2">
      <c r="A32" s="17"/>
      <c r="B32" s="18"/>
      <c r="D32" s="13"/>
      <c r="E32" s="14"/>
      <c r="F32" s="89"/>
      <c r="G32" s="208"/>
      <c r="H32" s="3"/>
    </row>
    <row r="33" spans="1:8" ht="51.75" customHeight="1" x14ac:dyDescent="0.2">
      <c r="A33" s="17" t="s">
        <v>121</v>
      </c>
      <c r="B33" s="90" t="s">
        <v>122</v>
      </c>
      <c r="D33" s="31"/>
      <c r="E33" s="14"/>
      <c r="F33" s="91"/>
      <c r="G33" s="208"/>
      <c r="H33" s="3"/>
    </row>
    <row r="34" spans="1:8" x14ac:dyDescent="0.2">
      <c r="A34" s="17"/>
      <c r="B34" s="92"/>
      <c r="D34" s="31" t="s">
        <v>27</v>
      </c>
      <c r="E34" s="14">
        <v>55</v>
      </c>
      <c r="F34" s="91"/>
      <c r="G34" s="206">
        <f t="shared" ref="G34" si="4">E34*F34</f>
        <v>0</v>
      </c>
      <c r="H34" s="103"/>
    </row>
    <row r="35" spans="1:8" x14ac:dyDescent="0.2">
      <c r="A35" s="17"/>
      <c r="B35" s="92"/>
      <c r="D35" s="31"/>
      <c r="E35" s="14"/>
      <c r="F35" s="91"/>
      <c r="G35" s="206"/>
      <c r="H35" s="112"/>
    </row>
    <row r="36" spans="1:8" ht="25.5" x14ac:dyDescent="0.2">
      <c r="A36" s="17" t="s">
        <v>123</v>
      </c>
      <c r="B36" s="90" t="s">
        <v>124</v>
      </c>
      <c r="D36" s="31"/>
      <c r="E36" s="14"/>
      <c r="F36" s="91"/>
      <c r="G36" s="208"/>
      <c r="H36" s="3"/>
    </row>
    <row r="37" spans="1:8" x14ac:dyDescent="0.2">
      <c r="A37" s="17"/>
      <c r="B37" s="92"/>
      <c r="D37" s="31" t="s">
        <v>27</v>
      </c>
      <c r="E37" s="14">
        <v>10</v>
      </c>
      <c r="F37" s="91"/>
      <c r="G37" s="206">
        <f t="shared" ref="G37" si="5">E37*F37</f>
        <v>0</v>
      </c>
      <c r="H37" s="103"/>
    </row>
    <row r="38" spans="1:8" x14ac:dyDescent="0.2">
      <c r="A38" s="17"/>
      <c r="B38" s="18"/>
      <c r="D38" s="31"/>
      <c r="E38" s="14"/>
      <c r="F38" s="89"/>
      <c r="G38" s="208"/>
      <c r="H38" s="3"/>
    </row>
    <row r="39" spans="1:8" ht="25.5" x14ac:dyDescent="0.2">
      <c r="A39" s="17" t="s">
        <v>125</v>
      </c>
      <c r="B39" s="90" t="s">
        <v>126</v>
      </c>
      <c r="D39" s="31"/>
      <c r="E39" s="14"/>
      <c r="F39" s="91"/>
      <c r="G39" s="208"/>
      <c r="H39" s="3"/>
    </row>
    <row r="40" spans="1:8" x14ac:dyDescent="0.2">
      <c r="A40" s="17"/>
      <c r="B40" s="92"/>
      <c r="D40" s="31" t="s">
        <v>27</v>
      </c>
      <c r="E40" s="14">
        <v>5</v>
      </c>
      <c r="F40" s="91"/>
      <c r="G40" s="206">
        <f t="shared" ref="G40" si="6">E40*F40</f>
        <v>0</v>
      </c>
      <c r="H40" s="103"/>
    </row>
    <row r="41" spans="1:8" x14ac:dyDescent="0.2">
      <c r="A41" s="17"/>
      <c r="B41" s="92"/>
      <c r="D41" s="31"/>
      <c r="E41" s="14"/>
      <c r="F41" s="91"/>
      <c r="G41" s="208"/>
      <c r="H41" s="3"/>
    </row>
    <row r="42" spans="1:8" ht="219" customHeight="1" x14ac:dyDescent="0.2">
      <c r="A42" s="17" t="s">
        <v>127</v>
      </c>
      <c r="B42" s="184" t="s">
        <v>149</v>
      </c>
      <c r="D42" s="31"/>
      <c r="E42" s="14"/>
      <c r="F42" s="91"/>
      <c r="G42" s="208"/>
      <c r="H42" s="3"/>
    </row>
    <row r="43" spans="1:8" ht="104.25" customHeight="1" x14ac:dyDescent="0.2">
      <c r="A43" s="17"/>
      <c r="B43" s="94" t="s">
        <v>131</v>
      </c>
      <c r="D43" s="31"/>
      <c r="E43" s="14"/>
      <c r="F43" s="91"/>
      <c r="G43" s="208"/>
      <c r="H43" s="3"/>
    </row>
    <row r="44" spans="1:8" ht="117.75" customHeight="1" x14ac:dyDescent="0.2">
      <c r="A44" s="17"/>
      <c r="B44" s="94" t="s">
        <v>132</v>
      </c>
      <c r="D44" s="31"/>
      <c r="E44" s="14"/>
      <c r="F44" s="91"/>
      <c r="G44" s="208"/>
      <c r="H44" s="3"/>
    </row>
    <row r="45" spans="1:8" ht="158.25" customHeight="1" x14ac:dyDescent="0.2">
      <c r="A45" s="17"/>
      <c r="B45" s="93" t="s">
        <v>133</v>
      </c>
      <c r="D45" s="31"/>
      <c r="E45" s="14"/>
      <c r="F45" s="91"/>
      <c r="G45" s="208"/>
      <c r="H45" s="3"/>
    </row>
    <row r="46" spans="1:8" ht="129" customHeight="1" x14ac:dyDescent="0.2">
      <c r="A46" s="17"/>
      <c r="B46" s="93" t="s">
        <v>134</v>
      </c>
      <c r="D46" s="31"/>
      <c r="E46" s="14"/>
      <c r="F46" s="91"/>
      <c r="G46" s="208"/>
      <c r="H46" s="3"/>
    </row>
    <row r="47" spans="1:8" ht="16.5" customHeight="1" x14ac:dyDescent="0.2">
      <c r="A47" s="17"/>
      <c r="B47" s="92"/>
      <c r="D47" s="31" t="s">
        <v>27</v>
      </c>
      <c r="E47" s="14">
        <v>1</v>
      </c>
      <c r="F47" s="89"/>
      <c r="G47" s="206">
        <f>PRODUCT(F47,E47)</f>
        <v>1</v>
      </c>
      <c r="H47" s="3"/>
    </row>
    <row r="48" spans="1:8" ht="16.5" customHeight="1" x14ac:dyDescent="0.2">
      <c r="A48" s="156"/>
      <c r="B48" s="164" t="s">
        <v>206</v>
      </c>
      <c r="C48" s="158"/>
      <c r="D48" s="80" t="s">
        <v>27</v>
      </c>
      <c r="E48" s="169">
        <f>SUM(E47)</f>
        <v>1</v>
      </c>
      <c r="F48" s="163"/>
      <c r="G48" s="206"/>
      <c r="H48" s="112"/>
    </row>
    <row r="49" spans="1:8" x14ac:dyDescent="0.2">
      <c r="A49" s="17"/>
      <c r="B49" s="92"/>
      <c r="D49" s="31"/>
      <c r="E49" s="14"/>
      <c r="F49" s="89"/>
      <c r="G49" s="206"/>
      <c r="H49" s="3"/>
    </row>
    <row r="50" spans="1:8" ht="76.5" x14ac:dyDescent="0.2">
      <c r="A50" s="17" t="s">
        <v>128</v>
      </c>
      <c r="B50" s="95" t="s">
        <v>135</v>
      </c>
      <c r="D50" s="31"/>
      <c r="E50" s="96"/>
      <c r="F50" s="89"/>
      <c r="G50" s="208"/>
      <c r="H50" s="3"/>
    </row>
    <row r="51" spans="1:8" ht="51" x14ac:dyDescent="0.2">
      <c r="A51" s="17"/>
      <c r="B51" s="18" t="s">
        <v>136</v>
      </c>
      <c r="D51" s="31"/>
      <c r="E51" s="96"/>
      <c r="F51" s="89"/>
      <c r="G51" s="208"/>
      <c r="H51" s="3"/>
    </row>
    <row r="52" spans="1:8" x14ac:dyDescent="0.2">
      <c r="A52" s="17"/>
      <c r="B52" s="18" t="s">
        <v>137</v>
      </c>
      <c r="D52" s="49" t="s">
        <v>27</v>
      </c>
      <c r="E52" s="14">
        <v>4</v>
      </c>
      <c r="F52" s="89"/>
      <c r="G52" s="206">
        <f t="shared" ref="G52:G53" si="7">E52*F52</f>
        <v>0</v>
      </c>
      <c r="H52" s="3"/>
    </row>
    <row r="53" spans="1:8" x14ac:dyDescent="0.2">
      <c r="A53" s="156"/>
      <c r="B53" s="164" t="s">
        <v>206</v>
      </c>
      <c r="C53" s="158"/>
      <c r="D53" s="80" t="s">
        <v>27</v>
      </c>
      <c r="E53" s="169">
        <f>SUM(E52)</f>
        <v>4</v>
      </c>
      <c r="F53" s="163"/>
      <c r="G53" s="206">
        <f t="shared" si="7"/>
        <v>0</v>
      </c>
      <c r="H53" s="112"/>
    </row>
    <row r="54" spans="1:8" x14ac:dyDescent="0.2">
      <c r="A54" s="17"/>
      <c r="B54" s="18"/>
      <c r="D54" s="49"/>
      <c r="E54" s="14"/>
      <c r="F54" s="89"/>
      <c r="G54" s="206"/>
      <c r="H54" s="112"/>
    </row>
    <row r="55" spans="1:8" ht="90.75" customHeight="1" x14ac:dyDescent="0.2">
      <c r="A55" s="115" t="s">
        <v>129</v>
      </c>
      <c r="B55" s="185" t="s">
        <v>211</v>
      </c>
      <c r="C55" s="114"/>
      <c r="D55" s="114"/>
      <c r="E55" s="168"/>
      <c r="F55" s="89"/>
      <c r="G55" s="208"/>
      <c r="H55" s="3"/>
    </row>
    <row r="56" spans="1:8" ht="142.5" customHeight="1" x14ac:dyDescent="0.2">
      <c r="A56" s="113"/>
      <c r="B56" s="181" t="s">
        <v>209</v>
      </c>
      <c r="C56" s="114"/>
      <c r="D56" s="114"/>
      <c r="E56" s="168"/>
      <c r="F56" s="89"/>
      <c r="G56" s="208"/>
      <c r="H56" s="3"/>
    </row>
    <row r="57" spans="1:8" ht="78.75" customHeight="1" x14ac:dyDescent="0.2">
      <c r="A57" s="17"/>
      <c r="B57" s="181" t="s">
        <v>210</v>
      </c>
      <c r="H57" s="112"/>
    </row>
    <row r="58" spans="1:8" ht="15" customHeight="1" x14ac:dyDescent="0.2">
      <c r="A58" s="156"/>
      <c r="C58" s="158"/>
      <c r="D58" s="49" t="s">
        <v>27</v>
      </c>
      <c r="E58" s="14">
        <v>1</v>
      </c>
      <c r="F58" s="89"/>
      <c r="G58" s="206">
        <f t="shared" ref="G58:G59" si="8">E58*F58</f>
        <v>0</v>
      </c>
      <c r="H58" s="112"/>
    </row>
    <row r="59" spans="1:8" ht="15" customHeight="1" x14ac:dyDescent="0.2">
      <c r="A59" s="156"/>
      <c r="B59" s="164" t="s">
        <v>206</v>
      </c>
      <c r="C59" s="158"/>
      <c r="D59" s="80" t="s">
        <v>27</v>
      </c>
      <c r="E59" s="169">
        <f>SUM(E58)</f>
        <v>1</v>
      </c>
      <c r="F59" s="163"/>
      <c r="G59" s="206">
        <f t="shared" si="8"/>
        <v>0</v>
      </c>
      <c r="H59" s="112"/>
    </row>
    <row r="60" spans="1:8" ht="15" customHeight="1" x14ac:dyDescent="0.2">
      <c r="A60" s="156"/>
      <c r="B60" s="164"/>
      <c r="C60" s="158"/>
      <c r="D60" s="80"/>
      <c r="E60" s="169"/>
      <c r="F60" s="163"/>
      <c r="G60" s="206"/>
      <c r="H60" s="112"/>
    </row>
    <row r="61" spans="1:8" ht="93" customHeight="1" x14ac:dyDescent="0.2">
      <c r="A61" s="17" t="s">
        <v>130</v>
      </c>
      <c r="B61" s="12" t="s">
        <v>208</v>
      </c>
      <c r="C61" s="13"/>
      <c r="D61" s="29"/>
      <c r="E61" s="14"/>
      <c r="F61" s="56"/>
      <c r="G61" s="210"/>
      <c r="H61" s="112"/>
    </row>
    <row r="62" spans="1:8" ht="15" customHeight="1" x14ac:dyDescent="0.2">
      <c r="A62" s="17"/>
      <c r="B62" s="18"/>
      <c r="C62" s="37"/>
      <c r="D62" s="13" t="s">
        <v>47</v>
      </c>
      <c r="E62" s="14">
        <v>1</v>
      </c>
      <c r="F62" s="56"/>
      <c r="G62" s="206">
        <f t="shared" ref="G62:G63" si="9">E62*F62</f>
        <v>0</v>
      </c>
      <c r="H62" s="112"/>
    </row>
    <row r="63" spans="1:8" ht="15" customHeight="1" x14ac:dyDescent="0.2">
      <c r="A63" s="156"/>
      <c r="B63" s="164" t="s">
        <v>206</v>
      </c>
      <c r="C63" s="158"/>
      <c r="D63" s="159" t="s">
        <v>47</v>
      </c>
      <c r="E63" s="161">
        <f>SUM(E61:E62)</f>
        <v>1</v>
      </c>
      <c r="F63" s="163"/>
      <c r="G63" s="206">
        <f t="shared" si="9"/>
        <v>0</v>
      </c>
      <c r="H63" s="112"/>
    </row>
    <row r="64" spans="1:8" ht="15" customHeight="1" x14ac:dyDescent="0.2">
      <c r="A64" s="17"/>
      <c r="B64" s="18"/>
      <c r="D64" s="49"/>
      <c r="E64" s="14"/>
      <c r="F64" s="89"/>
      <c r="G64" s="206"/>
      <c r="H64" s="112"/>
    </row>
    <row r="65" spans="1:8" ht="15" customHeight="1" x14ac:dyDescent="0.2">
      <c r="A65" s="17"/>
      <c r="B65" s="98" t="s">
        <v>138</v>
      </c>
      <c r="D65" s="49"/>
      <c r="E65" s="14"/>
      <c r="F65" s="89"/>
      <c r="G65" s="206"/>
      <c r="H65" s="112"/>
    </row>
    <row r="66" spans="1:8" ht="17.25" customHeight="1" x14ac:dyDescent="0.2">
      <c r="A66" s="17"/>
      <c r="B66" s="18"/>
      <c r="D66" s="49"/>
      <c r="E66" s="14"/>
      <c r="F66" s="51"/>
      <c r="G66" s="206"/>
      <c r="H66" s="3"/>
    </row>
    <row r="67" spans="1:8" ht="128.25" customHeight="1" x14ac:dyDescent="0.2">
      <c r="A67" s="97" t="s">
        <v>141</v>
      </c>
      <c r="B67" s="100" t="s">
        <v>139</v>
      </c>
      <c r="C67" s="99"/>
      <c r="D67" s="99"/>
      <c r="E67" s="14"/>
      <c r="F67" s="53"/>
      <c r="G67" s="206"/>
      <c r="H67" s="3"/>
    </row>
    <row r="68" spans="1:8" ht="28.5" customHeight="1" x14ac:dyDescent="0.2">
      <c r="A68" s="97"/>
      <c r="B68" s="54" t="s">
        <v>150</v>
      </c>
      <c r="C68" s="99"/>
      <c r="D68" s="99"/>
      <c r="E68" s="14"/>
      <c r="F68" s="53"/>
      <c r="G68" s="206"/>
      <c r="H68" s="112"/>
    </row>
    <row r="69" spans="1:8" ht="16.5" customHeight="1" x14ac:dyDescent="0.2">
      <c r="A69" s="97"/>
      <c r="B69" s="61" t="s">
        <v>102</v>
      </c>
      <c r="C69" s="76"/>
      <c r="D69" s="43"/>
      <c r="E69" s="165"/>
      <c r="F69" s="53"/>
      <c r="G69" s="206"/>
      <c r="H69" s="3"/>
    </row>
    <row r="70" spans="1:8" ht="14.25" x14ac:dyDescent="0.2">
      <c r="A70" s="99"/>
      <c r="B70" s="61" t="s">
        <v>140</v>
      </c>
      <c r="C70" s="76"/>
      <c r="D70" s="43" t="s">
        <v>56</v>
      </c>
      <c r="E70" s="165">
        <v>80</v>
      </c>
      <c r="F70" s="103"/>
      <c r="G70" s="206">
        <f t="shared" ref="G70:G73" si="10">E70*F70</f>
        <v>0</v>
      </c>
      <c r="H70" s="103"/>
    </row>
    <row r="71" spans="1:8" ht="14.25" x14ac:dyDescent="0.2">
      <c r="A71" s="99"/>
      <c r="B71" s="61" t="s">
        <v>107</v>
      </c>
      <c r="C71" s="76"/>
      <c r="D71" s="43" t="s">
        <v>56</v>
      </c>
      <c r="E71" s="165">
        <v>120</v>
      </c>
      <c r="F71" s="103"/>
      <c r="G71" s="206">
        <f t="shared" si="10"/>
        <v>0</v>
      </c>
      <c r="H71" s="103"/>
    </row>
    <row r="72" spans="1:8" ht="14.25" x14ac:dyDescent="0.2">
      <c r="A72" s="99"/>
      <c r="B72" s="61" t="s">
        <v>108</v>
      </c>
      <c r="C72" s="76"/>
      <c r="D72" s="49" t="s">
        <v>56</v>
      </c>
      <c r="E72" s="165">
        <v>30</v>
      </c>
      <c r="F72" s="103"/>
      <c r="G72" s="206">
        <f t="shared" si="10"/>
        <v>0</v>
      </c>
      <c r="H72" s="103"/>
    </row>
    <row r="73" spans="1:8" ht="14.25" x14ac:dyDescent="0.2">
      <c r="A73" s="156"/>
      <c r="B73" s="164" t="s">
        <v>206</v>
      </c>
      <c r="C73" s="158"/>
      <c r="D73" s="49" t="s">
        <v>56</v>
      </c>
      <c r="E73" s="169">
        <f>SUM(E70:E72)</f>
        <v>230</v>
      </c>
      <c r="F73" s="163"/>
      <c r="G73" s="206">
        <f t="shared" si="10"/>
        <v>0</v>
      </c>
      <c r="H73" s="112"/>
    </row>
    <row r="74" spans="1:8" ht="14.25" x14ac:dyDescent="0.2">
      <c r="A74" s="99"/>
      <c r="B74" s="101"/>
      <c r="C74" s="4"/>
      <c r="D74" s="102"/>
      <c r="E74" s="170"/>
      <c r="F74" s="103"/>
      <c r="G74" s="207"/>
      <c r="H74" s="3"/>
    </row>
    <row r="75" spans="1:8" ht="93.75" customHeight="1" x14ac:dyDescent="0.2">
      <c r="A75" s="117" t="s">
        <v>155</v>
      </c>
      <c r="B75" s="104" t="s">
        <v>154</v>
      </c>
      <c r="D75" s="105"/>
      <c r="E75" s="170"/>
      <c r="F75" s="103"/>
      <c r="G75" s="207"/>
      <c r="H75" s="112"/>
    </row>
    <row r="76" spans="1:8" ht="14.25" x14ac:dyDescent="0.2">
      <c r="A76" s="97"/>
      <c r="B76" s="61" t="s">
        <v>102</v>
      </c>
      <c r="C76" s="76"/>
      <c r="D76" s="43"/>
      <c r="E76" s="165"/>
      <c r="F76" s="53"/>
      <c r="G76" s="206"/>
      <c r="H76" s="112"/>
    </row>
    <row r="77" spans="1:8" ht="14.25" x14ac:dyDescent="0.2">
      <c r="A77" s="99"/>
      <c r="B77" s="61" t="s">
        <v>152</v>
      </c>
      <c r="C77" s="76"/>
      <c r="D77" s="43" t="s">
        <v>56</v>
      </c>
      <c r="E77" s="165">
        <v>60</v>
      </c>
      <c r="F77" s="103"/>
      <c r="G77" s="206">
        <f t="shared" ref="G77:G79" si="11">E77*F77</f>
        <v>0</v>
      </c>
      <c r="H77" s="103"/>
    </row>
    <row r="78" spans="1:8" ht="14.25" x14ac:dyDescent="0.2">
      <c r="A78" s="99"/>
      <c r="B78" s="61" t="s">
        <v>153</v>
      </c>
      <c r="C78" s="76"/>
      <c r="D78" s="43" t="s">
        <v>56</v>
      </c>
      <c r="E78" s="165">
        <v>120</v>
      </c>
      <c r="F78" s="103"/>
      <c r="G78" s="206">
        <f t="shared" si="11"/>
        <v>0</v>
      </c>
      <c r="H78" s="103"/>
    </row>
    <row r="79" spans="1:8" ht="14.25" x14ac:dyDescent="0.2">
      <c r="A79" s="156"/>
      <c r="B79" s="164" t="s">
        <v>206</v>
      </c>
      <c r="C79" s="158"/>
      <c r="D79" s="49" t="s">
        <v>56</v>
      </c>
      <c r="E79" s="169">
        <f>SUM(E77:E78)</f>
        <v>180</v>
      </c>
      <c r="F79" s="163"/>
      <c r="G79" s="206">
        <f t="shared" si="11"/>
        <v>0</v>
      </c>
      <c r="H79" s="112"/>
    </row>
    <row r="80" spans="1:8" x14ac:dyDescent="0.2">
      <c r="A80" s="99"/>
      <c r="B80" s="61"/>
      <c r="C80" s="76"/>
      <c r="D80" s="43"/>
      <c r="E80" s="165"/>
      <c r="F80" s="103"/>
      <c r="G80" s="206"/>
      <c r="H80" s="112"/>
    </row>
    <row r="81" spans="1:8" ht="63.75" x14ac:dyDescent="0.2">
      <c r="A81" s="127" t="s">
        <v>166</v>
      </c>
      <c r="B81" s="118" t="s">
        <v>156</v>
      </c>
      <c r="C81" s="119"/>
      <c r="D81" s="119"/>
      <c r="E81" s="171"/>
      <c r="F81" s="109"/>
      <c r="G81" s="209"/>
      <c r="H81" s="3"/>
    </row>
    <row r="82" spans="1:8" ht="39" customHeight="1" x14ac:dyDescent="0.2">
      <c r="A82" s="127"/>
      <c r="B82" s="149" t="s">
        <v>182</v>
      </c>
      <c r="C82" s="119"/>
      <c r="D82" s="125" t="s">
        <v>27</v>
      </c>
      <c r="E82" s="172">
        <v>9</v>
      </c>
      <c r="F82" s="109"/>
      <c r="G82" s="206">
        <f t="shared" ref="G82:G95" si="12">E82*F82</f>
        <v>0</v>
      </c>
      <c r="H82" s="112"/>
    </row>
    <row r="83" spans="1:8" x14ac:dyDescent="0.2">
      <c r="A83" s="119"/>
      <c r="B83" s="149" t="s">
        <v>183</v>
      </c>
      <c r="D83" s="125" t="s">
        <v>27</v>
      </c>
      <c r="E83" s="172">
        <v>9</v>
      </c>
      <c r="F83" s="121"/>
      <c r="G83" s="206">
        <f t="shared" si="12"/>
        <v>0</v>
      </c>
    </row>
    <row r="84" spans="1:8" x14ac:dyDescent="0.2">
      <c r="A84" s="119"/>
      <c r="B84" s="150" t="s">
        <v>157</v>
      </c>
      <c r="D84" s="125" t="s">
        <v>27</v>
      </c>
      <c r="E84" s="172">
        <v>9</v>
      </c>
      <c r="G84" s="206">
        <f t="shared" si="12"/>
        <v>0</v>
      </c>
    </row>
    <row r="85" spans="1:8" x14ac:dyDescent="0.2">
      <c r="A85" s="119"/>
      <c r="B85" s="118"/>
      <c r="D85" s="120"/>
      <c r="E85" s="173"/>
      <c r="G85" s="206">
        <f t="shared" si="12"/>
        <v>0</v>
      </c>
    </row>
    <row r="86" spans="1:8" ht="51" x14ac:dyDescent="0.2">
      <c r="A86" s="119"/>
      <c r="B86" s="118" t="s">
        <v>158</v>
      </c>
      <c r="D86" s="120"/>
      <c r="E86" s="173"/>
    </row>
    <row r="87" spans="1:8" x14ac:dyDescent="0.2">
      <c r="A87" s="119"/>
      <c r="B87" s="150" t="s">
        <v>184</v>
      </c>
      <c r="C87" s="122"/>
      <c r="D87" s="4" t="s">
        <v>160</v>
      </c>
      <c r="E87" s="180">
        <v>20</v>
      </c>
      <c r="F87" s="112"/>
      <c r="G87" s="206">
        <f t="shared" si="12"/>
        <v>0</v>
      </c>
    </row>
    <row r="88" spans="1:8" x14ac:dyDescent="0.2">
      <c r="A88" s="119"/>
      <c r="B88" s="150" t="s">
        <v>185</v>
      </c>
      <c r="C88" s="122"/>
      <c r="D88" s="4" t="s">
        <v>160</v>
      </c>
      <c r="E88" s="180">
        <v>5</v>
      </c>
      <c r="F88" s="112"/>
      <c r="G88" s="206">
        <f t="shared" si="12"/>
        <v>0</v>
      </c>
    </row>
    <row r="89" spans="1:8" x14ac:dyDescent="0.2">
      <c r="A89" s="119"/>
      <c r="B89" s="150" t="s">
        <v>186</v>
      </c>
      <c r="C89" s="122"/>
      <c r="D89" s="4" t="s">
        <v>160</v>
      </c>
      <c r="E89" s="180">
        <v>15</v>
      </c>
      <c r="F89" s="112"/>
      <c r="G89" s="206">
        <f t="shared" si="12"/>
        <v>0</v>
      </c>
    </row>
    <row r="90" spans="1:8" x14ac:dyDescent="0.2">
      <c r="A90" s="119"/>
      <c r="B90" s="150" t="s">
        <v>159</v>
      </c>
      <c r="C90" s="122"/>
      <c r="D90" s="4" t="s">
        <v>160</v>
      </c>
      <c r="E90" s="180">
        <v>35</v>
      </c>
      <c r="F90" s="112"/>
      <c r="G90" s="206">
        <f t="shared" si="12"/>
        <v>0</v>
      </c>
    </row>
    <row r="91" spans="1:8" x14ac:dyDescent="0.2">
      <c r="A91" s="119"/>
      <c r="B91" s="150" t="s">
        <v>161</v>
      </c>
      <c r="C91" s="122"/>
      <c r="D91" s="4" t="s">
        <v>160</v>
      </c>
      <c r="E91" s="180">
        <v>105</v>
      </c>
      <c r="F91" s="112"/>
      <c r="G91" s="206">
        <f t="shared" si="12"/>
        <v>0</v>
      </c>
    </row>
    <row r="92" spans="1:8" x14ac:dyDescent="0.2">
      <c r="A92" s="119"/>
      <c r="B92" s="150" t="s">
        <v>162</v>
      </c>
      <c r="C92" s="122"/>
      <c r="D92" s="4" t="s">
        <v>160</v>
      </c>
      <c r="E92" s="180">
        <v>15</v>
      </c>
      <c r="F92" s="112"/>
      <c r="G92" s="206">
        <f t="shared" si="12"/>
        <v>0</v>
      </c>
    </row>
    <row r="93" spans="1:8" x14ac:dyDescent="0.2">
      <c r="A93" s="119"/>
      <c r="B93" s="150" t="s">
        <v>163</v>
      </c>
      <c r="C93" s="122"/>
      <c r="D93" s="4" t="s">
        <v>160</v>
      </c>
      <c r="E93" s="180">
        <v>15</v>
      </c>
      <c r="F93" s="112"/>
      <c r="G93" s="206">
        <f t="shared" si="12"/>
        <v>0</v>
      </c>
    </row>
    <row r="94" spans="1:8" x14ac:dyDescent="0.2">
      <c r="A94" s="119"/>
      <c r="B94" s="150" t="s">
        <v>187</v>
      </c>
      <c r="C94" s="122"/>
      <c r="D94" s="4" t="s">
        <v>160</v>
      </c>
      <c r="E94" s="180">
        <v>40</v>
      </c>
      <c r="F94" s="112"/>
      <c r="G94" s="206">
        <f t="shared" si="12"/>
        <v>0</v>
      </c>
    </row>
    <row r="95" spans="1:8" x14ac:dyDescent="0.2">
      <c r="A95" s="119"/>
      <c r="B95" s="150" t="s">
        <v>164</v>
      </c>
      <c r="C95" s="122"/>
      <c r="D95" s="4" t="s">
        <v>160</v>
      </c>
      <c r="E95" s="180">
        <v>5</v>
      </c>
      <c r="F95" s="112"/>
      <c r="G95" s="206">
        <f t="shared" si="12"/>
        <v>0</v>
      </c>
    </row>
    <row r="96" spans="1:8" ht="14.25" x14ac:dyDescent="0.2">
      <c r="A96" s="119"/>
      <c r="B96" s="101"/>
      <c r="C96" s="123"/>
      <c r="D96" s="124"/>
      <c r="E96" s="174"/>
    </row>
    <row r="97" spans="1:8" ht="66" customHeight="1" x14ac:dyDescent="0.2">
      <c r="A97" s="119"/>
      <c r="B97" s="151" t="s">
        <v>188</v>
      </c>
      <c r="C97" s="112"/>
      <c r="D97" s="123"/>
      <c r="E97" s="175"/>
      <c r="F97" s="152"/>
      <c r="G97" s="207"/>
    </row>
    <row r="98" spans="1:8" ht="63.75" x14ac:dyDescent="0.2">
      <c r="A98" s="119"/>
      <c r="B98" s="151" t="s">
        <v>189</v>
      </c>
      <c r="C98" s="112"/>
      <c r="D98" s="123"/>
      <c r="E98" s="175"/>
      <c r="F98" s="152"/>
      <c r="G98" s="207"/>
    </row>
    <row r="99" spans="1:8" ht="51" x14ac:dyDescent="0.2">
      <c r="A99" s="119"/>
      <c r="B99" s="151" t="s">
        <v>190</v>
      </c>
      <c r="C99" s="112"/>
      <c r="D99" s="123"/>
      <c r="E99" s="176"/>
      <c r="F99" s="152"/>
      <c r="G99" s="207"/>
    </row>
    <row r="100" spans="1:8" x14ac:dyDescent="0.2">
      <c r="A100" s="119"/>
      <c r="B100" s="118"/>
      <c r="D100" s="125"/>
      <c r="E100" s="174"/>
    </row>
    <row r="101" spans="1:8" ht="25.5" x14ac:dyDescent="0.2">
      <c r="A101" s="119"/>
      <c r="B101" s="106" t="s">
        <v>165</v>
      </c>
      <c r="C101" s="20"/>
      <c r="D101" s="107" t="s">
        <v>47</v>
      </c>
      <c r="E101" s="177">
        <v>1</v>
      </c>
      <c r="F101" s="126"/>
      <c r="G101" s="206">
        <f t="shared" ref="G101" si="13">E101*F101</f>
        <v>0</v>
      </c>
    </row>
    <row r="102" spans="1:8" x14ac:dyDescent="0.2">
      <c r="A102" s="156"/>
      <c r="B102" s="164" t="s">
        <v>206</v>
      </c>
      <c r="C102" s="158"/>
      <c r="D102" s="80" t="s">
        <v>47</v>
      </c>
      <c r="E102" s="169">
        <f>SUM(E101)</f>
        <v>1</v>
      </c>
      <c r="F102" s="163"/>
      <c r="G102" s="206"/>
    </row>
    <row r="103" spans="1:8" x14ac:dyDescent="0.2">
      <c r="A103" s="17"/>
      <c r="B103" s="106"/>
      <c r="D103" s="107"/>
      <c r="E103" s="177"/>
      <c r="F103" s="103"/>
      <c r="G103" s="206"/>
    </row>
    <row r="104" spans="1:8" ht="102" x14ac:dyDescent="0.2">
      <c r="A104" s="17" t="s">
        <v>167</v>
      </c>
      <c r="B104" s="108" t="s">
        <v>142</v>
      </c>
      <c r="D104" s="31"/>
      <c r="E104" s="96"/>
      <c r="F104" s="3"/>
      <c r="G104" s="207"/>
    </row>
    <row r="105" spans="1:8" ht="63.75" x14ac:dyDescent="0.2">
      <c r="B105" s="92" t="s">
        <v>143</v>
      </c>
      <c r="D105" s="31"/>
      <c r="E105" s="96"/>
      <c r="F105" s="112"/>
      <c r="G105" s="207"/>
    </row>
    <row r="106" spans="1:8" ht="14.25" x14ac:dyDescent="0.2">
      <c r="B106" s="18" t="s">
        <v>137</v>
      </c>
      <c r="D106" s="49" t="s">
        <v>56</v>
      </c>
      <c r="E106" s="14">
        <v>50</v>
      </c>
      <c r="F106" s="133"/>
      <c r="G106" s="206">
        <f t="shared" ref="G106" si="14">E106*F106</f>
        <v>0</v>
      </c>
      <c r="H106" s="103"/>
    </row>
    <row r="107" spans="1:8" x14ac:dyDescent="0.2">
      <c r="B107" s="18"/>
      <c r="D107" s="109"/>
      <c r="E107" s="178"/>
    </row>
    <row r="108" spans="1:8" x14ac:dyDescent="0.2">
      <c r="B108" s="22" t="s">
        <v>144</v>
      </c>
      <c r="C108" s="23"/>
      <c r="D108" s="24"/>
      <c r="E108" s="179"/>
      <c r="F108" s="116"/>
      <c r="G108" s="212"/>
    </row>
  </sheetData>
  <sheetProtection selectLockedCells="1" selectUnlockedCells="1"/>
  <conditionalFormatting sqref="F21:G21 F19 F17:G17 F9:F12 F67:F69">
    <cfRule type="cellIs" dxfId="50" priority="52" stopIfTrue="1" operator="greaterThan">
      <formula>0</formula>
    </cfRule>
  </conditionalFormatting>
  <conditionalFormatting sqref="F27">
    <cfRule type="cellIs" dxfId="49" priority="53" stopIfTrue="1" operator="greaterThan">
      <formula>0</formula>
    </cfRule>
  </conditionalFormatting>
  <conditionalFormatting sqref="F8:G8 G9:G16">
    <cfRule type="cellIs" dxfId="48" priority="54" stopIfTrue="1" operator="greaterThan">
      <formula>0</formula>
    </cfRule>
  </conditionalFormatting>
  <conditionalFormatting sqref="F13">
    <cfRule type="cellIs" dxfId="47" priority="55" stopIfTrue="1" operator="greaterThan">
      <formula>0</formula>
    </cfRule>
  </conditionalFormatting>
  <conditionalFormatting sqref="G35">
    <cfRule type="cellIs" dxfId="46" priority="64" stopIfTrue="1" operator="greaterThan">
      <formula>0</formula>
    </cfRule>
  </conditionalFormatting>
  <conditionalFormatting sqref="G103">
    <cfRule type="cellIs" dxfId="45" priority="66" stopIfTrue="1" operator="greaterThan">
      <formula>0</formula>
    </cfRule>
  </conditionalFormatting>
  <conditionalFormatting sqref="G67:G68">
    <cfRule type="cellIs" dxfId="44" priority="69" stopIfTrue="1" operator="greaterThan">
      <formula>0</formula>
    </cfRule>
  </conditionalFormatting>
  <conditionalFormatting sqref="G69">
    <cfRule type="cellIs" dxfId="43" priority="70" stopIfTrue="1" operator="greaterThan">
      <formula>0</formula>
    </cfRule>
  </conditionalFormatting>
  <conditionalFormatting sqref="G47">
    <cfRule type="cellIs" dxfId="42" priority="73" stopIfTrue="1" operator="greaterThan">
      <formula>0</formula>
    </cfRule>
  </conditionalFormatting>
  <conditionalFormatting sqref="G54">
    <cfRule type="cellIs" dxfId="41" priority="75" stopIfTrue="1" operator="greaterThan">
      <formula>0</formula>
    </cfRule>
  </conditionalFormatting>
  <conditionalFormatting sqref="G64:G65">
    <cfRule type="cellIs" dxfId="40" priority="51" stopIfTrue="1" operator="greaterThan">
      <formula>0</formula>
    </cfRule>
  </conditionalFormatting>
  <conditionalFormatting sqref="F76">
    <cfRule type="cellIs" dxfId="39" priority="48" stopIfTrue="1" operator="greaterThan">
      <formula>0</formula>
    </cfRule>
  </conditionalFormatting>
  <conditionalFormatting sqref="G76">
    <cfRule type="cellIs" dxfId="38" priority="49" stopIfTrue="1" operator="greaterThan">
      <formula>0</formula>
    </cfRule>
  </conditionalFormatting>
  <conditionalFormatting sqref="G80">
    <cfRule type="cellIs" dxfId="37" priority="50" stopIfTrue="1" operator="greaterThan">
      <formula>0</formula>
    </cfRule>
  </conditionalFormatting>
  <conditionalFormatting sqref="F14">
    <cfRule type="cellIs" dxfId="36" priority="37" stopIfTrue="1" operator="greaterThan">
      <formula>0</formula>
    </cfRule>
  </conditionalFormatting>
  <conditionalFormatting sqref="F15">
    <cfRule type="cellIs" dxfId="35" priority="38" stopIfTrue="1" operator="greaterThan">
      <formula>0</formula>
    </cfRule>
  </conditionalFormatting>
  <conditionalFormatting sqref="F16">
    <cfRule type="cellIs" dxfId="34" priority="36" stopIfTrue="1" operator="greaterThan">
      <formula>0</formula>
    </cfRule>
  </conditionalFormatting>
  <conditionalFormatting sqref="F20">
    <cfRule type="cellIs" dxfId="33" priority="35" stopIfTrue="1" operator="greaterThan">
      <formula>0</formula>
    </cfRule>
  </conditionalFormatting>
  <conditionalFormatting sqref="F28">
    <cfRule type="cellIs" dxfId="32" priority="34" stopIfTrue="1" operator="greaterThan">
      <formula>0</formula>
    </cfRule>
  </conditionalFormatting>
  <conditionalFormatting sqref="F48">
    <cfRule type="cellIs" dxfId="31" priority="33" stopIfTrue="1" operator="greaterThan">
      <formula>0</formula>
    </cfRule>
  </conditionalFormatting>
  <conditionalFormatting sqref="F59:F60">
    <cfRule type="cellIs" dxfId="30" priority="32" stopIfTrue="1" operator="greaterThan">
      <formula>0</formula>
    </cfRule>
  </conditionalFormatting>
  <conditionalFormatting sqref="F73">
    <cfRule type="cellIs" dxfId="29" priority="31" stopIfTrue="1" operator="greaterThan">
      <formula>0</formula>
    </cfRule>
  </conditionalFormatting>
  <conditionalFormatting sqref="F53">
    <cfRule type="cellIs" dxfId="28" priority="29" stopIfTrue="1" operator="greaterThan">
      <formula>0</formula>
    </cfRule>
  </conditionalFormatting>
  <conditionalFormatting sqref="F79">
    <cfRule type="cellIs" dxfId="27" priority="28" stopIfTrue="1" operator="greaterThan">
      <formula>0</formula>
    </cfRule>
  </conditionalFormatting>
  <conditionalFormatting sqref="F102">
    <cfRule type="cellIs" dxfId="26" priority="27" stopIfTrue="1" operator="greaterThan">
      <formula>0</formula>
    </cfRule>
  </conditionalFormatting>
  <conditionalFormatting sqref="F63">
    <cfRule type="cellIs" dxfId="25" priority="26" stopIfTrue="1" operator="greaterThan">
      <formula>0</formula>
    </cfRule>
  </conditionalFormatting>
  <conditionalFormatting sqref="G19">
    <cfRule type="cellIs" dxfId="24" priority="25" stopIfTrue="1" operator="greaterThan">
      <formula>0</formula>
    </cfRule>
  </conditionalFormatting>
  <conditionalFormatting sqref="G20">
    <cfRule type="cellIs" dxfId="23" priority="24" stopIfTrue="1" operator="greaterThan">
      <formula>0</formula>
    </cfRule>
  </conditionalFormatting>
  <conditionalFormatting sqref="G27">
    <cfRule type="cellIs" dxfId="22" priority="23" stopIfTrue="1" operator="greaterThan">
      <formula>0</formula>
    </cfRule>
  </conditionalFormatting>
  <conditionalFormatting sqref="G28">
    <cfRule type="cellIs" dxfId="21" priority="22" stopIfTrue="1" operator="greaterThan">
      <formula>0</formula>
    </cfRule>
  </conditionalFormatting>
  <conditionalFormatting sqref="G31">
    <cfRule type="cellIs" dxfId="20" priority="21" stopIfTrue="1" operator="greaterThan">
      <formula>0</formula>
    </cfRule>
  </conditionalFormatting>
  <conditionalFormatting sqref="G34">
    <cfRule type="cellIs" dxfId="19" priority="20" stopIfTrue="1" operator="greaterThan">
      <formula>0</formula>
    </cfRule>
  </conditionalFormatting>
  <conditionalFormatting sqref="G37">
    <cfRule type="cellIs" dxfId="18" priority="19" stopIfTrue="1" operator="greaterThan">
      <formula>0</formula>
    </cfRule>
  </conditionalFormatting>
  <conditionalFormatting sqref="G40">
    <cfRule type="cellIs" dxfId="17" priority="18" stopIfTrue="1" operator="greaterThan">
      <formula>0</formula>
    </cfRule>
  </conditionalFormatting>
  <conditionalFormatting sqref="G52">
    <cfRule type="cellIs" dxfId="16" priority="17" stopIfTrue="1" operator="greaterThan">
      <formula>0</formula>
    </cfRule>
  </conditionalFormatting>
  <conditionalFormatting sqref="G53">
    <cfRule type="cellIs" dxfId="15" priority="16" stopIfTrue="1" operator="greaterThan">
      <formula>0</formula>
    </cfRule>
  </conditionalFormatting>
  <conditionalFormatting sqref="G58">
    <cfRule type="cellIs" dxfId="14" priority="15" stopIfTrue="1" operator="greaterThan">
      <formula>0</formula>
    </cfRule>
  </conditionalFormatting>
  <conditionalFormatting sqref="G59">
    <cfRule type="cellIs" dxfId="13" priority="14" stopIfTrue="1" operator="greaterThan">
      <formula>0</formula>
    </cfRule>
  </conditionalFormatting>
  <conditionalFormatting sqref="G62">
    <cfRule type="cellIs" dxfId="12" priority="13" stopIfTrue="1" operator="greaterThan">
      <formula>0</formula>
    </cfRule>
  </conditionalFormatting>
  <conditionalFormatting sqref="G63">
    <cfRule type="cellIs" dxfId="11" priority="12" stopIfTrue="1" operator="greaterThan">
      <formula>0</formula>
    </cfRule>
  </conditionalFormatting>
  <conditionalFormatting sqref="G70">
    <cfRule type="cellIs" dxfId="10" priority="11" stopIfTrue="1" operator="greaterThan">
      <formula>0</formula>
    </cfRule>
  </conditionalFormatting>
  <conditionalFormatting sqref="G71">
    <cfRule type="cellIs" dxfId="9" priority="10" stopIfTrue="1" operator="greaterThan">
      <formula>0</formula>
    </cfRule>
  </conditionalFormatting>
  <conditionalFormatting sqref="G72">
    <cfRule type="cellIs" dxfId="8" priority="9" stopIfTrue="1" operator="greaterThan">
      <formula>0</formula>
    </cfRule>
  </conditionalFormatting>
  <conditionalFormatting sqref="G73">
    <cfRule type="cellIs" dxfId="7" priority="8" stopIfTrue="1" operator="greaterThan">
      <formula>0</formula>
    </cfRule>
  </conditionalFormatting>
  <conditionalFormatting sqref="G77">
    <cfRule type="cellIs" dxfId="6" priority="7" stopIfTrue="1" operator="greaterThan">
      <formula>0</formula>
    </cfRule>
  </conditionalFormatting>
  <conditionalFormatting sqref="G78">
    <cfRule type="cellIs" dxfId="5" priority="6" stopIfTrue="1" operator="greaterThan">
      <formula>0</formula>
    </cfRule>
  </conditionalFormatting>
  <conditionalFormatting sqref="G79">
    <cfRule type="cellIs" dxfId="4" priority="5" stopIfTrue="1" operator="greaterThan">
      <formula>0</formula>
    </cfRule>
  </conditionalFormatting>
  <conditionalFormatting sqref="G82:G85">
    <cfRule type="cellIs" dxfId="3" priority="4" stopIfTrue="1" operator="greaterThan">
      <formula>0</formula>
    </cfRule>
  </conditionalFormatting>
  <conditionalFormatting sqref="G87:G95">
    <cfRule type="cellIs" dxfId="2" priority="3" stopIfTrue="1" operator="greaterThan">
      <formula>0</formula>
    </cfRule>
  </conditionalFormatting>
  <conditionalFormatting sqref="G101">
    <cfRule type="cellIs" dxfId="1" priority="2" stopIfTrue="1" operator="greaterThan">
      <formula>0</formula>
    </cfRule>
  </conditionalFormatting>
  <conditionalFormatting sqref="G106">
    <cfRule type="cellIs" dxfId="0" priority="1" stopIfTrue="1" operator="greaterThan">
      <formula>0</formula>
    </cfRule>
  </conditionalFormatting>
  <pageMargins left="0.7" right="0.7" top="0.75" bottom="0.75" header="0.3" footer="0.51180555555555551"/>
  <pageSetup paperSize="9" scale="80" firstPageNumber="0" orientation="portrait" horizontalDpi="300" verticalDpi="300" r:id="rId1"/>
  <headerFooter alignWithMargins="0">
    <oddHeader xml:space="preserve">&amp;R&amp;8HOTEL ROŽANIĆ, MOTOVUN
</oddHeader>
    <oddFooter>&amp;CRijeka, studeni 2016.</oddFooter>
  </headerFooter>
  <rowBreaks count="4" manualBreakCount="4">
    <brk id="29" max="16383" man="1"/>
    <brk id="45" max="16383" man="1"/>
    <brk id="63" max="6" man="1"/>
    <brk id="9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2"/>
  </sheetPr>
  <dimension ref="A1:I26"/>
  <sheetViews>
    <sheetView view="pageBreakPreview" zoomScaleNormal="115" zoomScaleSheetLayoutView="100" workbookViewId="0">
      <selection activeCell="G28" sqref="G28"/>
    </sheetView>
  </sheetViews>
  <sheetFormatPr defaultRowHeight="12.75" x14ac:dyDescent="0.2"/>
  <cols>
    <col min="7" max="7" width="17.5703125" style="191" customWidth="1"/>
    <col min="8" max="8" width="16.42578125" customWidth="1"/>
  </cols>
  <sheetData>
    <row r="1" spans="1:9" ht="37.5" x14ac:dyDescent="0.5">
      <c r="I1" s="1"/>
    </row>
    <row r="9" spans="1:9" x14ac:dyDescent="0.2">
      <c r="I9" s="3"/>
    </row>
    <row r="10" spans="1:9" x14ac:dyDescent="0.2">
      <c r="I10" s="3"/>
    </row>
    <row r="11" spans="1:9" x14ac:dyDescent="0.2">
      <c r="I11" s="3"/>
    </row>
    <row r="12" spans="1:9" x14ac:dyDescent="0.2">
      <c r="I12" s="3"/>
    </row>
    <row r="13" spans="1:9" x14ac:dyDescent="0.2">
      <c r="I13" s="3"/>
    </row>
    <row r="14" spans="1:9" ht="30.75" x14ac:dyDescent="0.2">
      <c r="A14" s="213" t="s">
        <v>145</v>
      </c>
      <c r="B14" s="213"/>
      <c r="C14" s="213"/>
      <c r="D14" s="213"/>
      <c r="E14" s="213"/>
      <c r="F14" s="213"/>
      <c r="G14" s="213"/>
      <c r="H14" s="213"/>
      <c r="I14" s="3"/>
    </row>
    <row r="15" spans="1:9" x14ac:dyDescent="0.2">
      <c r="I15" s="3"/>
    </row>
    <row r="16" spans="1:9" x14ac:dyDescent="0.2">
      <c r="I16" s="3"/>
    </row>
    <row r="19" spans="1:8" x14ac:dyDescent="0.2">
      <c r="B19" s="110" t="s">
        <v>6</v>
      </c>
      <c r="C19" s="110" t="s">
        <v>7</v>
      </c>
      <c r="D19" s="110"/>
      <c r="E19" s="110"/>
      <c r="F19" s="110"/>
    </row>
    <row r="20" spans="1:8" x14ac:dyDescent="0.2">
      <c r="B20" s="110"/>
      <c r="C20" s="110"/>
      <c r="D20" s="110"/>
      <c r="E20" s="110"/>
      <c r="F20" s="110"/>
    </row>
    <row r="21" spans="1:8" x14ac:dyDescent="0.2">
      <c r="B21" s="110" t="s">
        <v>146</v>
      </c>
      <c r="C21" s="110" t="s">
        <v>51</v>
      </c>
      <c r="D21" s="110"/>
      <c r="E21" s="110"/>
      <c r="F21" s="110"/>
    </row>
    <row r="22" spans="1:8" x14ac:dyDescent="0.2">
      <c r="B22" s="110"/>
      <c r="C22" s="110"/>
      <c r="D22" s="110"/>
      <c r="E22" s="110"/>
      <c r="F22" s="110"/>
    </row>
    <row r="23" spans="1:8" x14ac:dyDescent="0.2">
      <c r="B23" s="110" t="s">
        <v>98</v>
      </c>
      <c r="C23" s="110" t="s">
        <v>99</v>
      </c>
      <c r="D23" s="110"/>
      <c r="E23" s="110"/>
      <c r="F23" s="110"/>
    </row>
    <row r="26" spans="1:8" ht="15.75" x14ac:dyDescent="0.25">
      <c r="A26" s="23"/>
      <c r="B26" s="23"/>
      <c r="C26" s="111" t="s">
        <v>147</v>
      </c>
      <c r="D26" s="23"/>
      <c r="E26" s="23"/>
      <c r="F26" s="23"/>
      <c r="G26" s="192">
        <f>SUM(G19:G23)</f>
        <v>0</v>
      </c>
      <c r="H26" s="23"/>
    </row>
  </sheetData>
  <sheetProtection selectLockedCells="1" selectUnlockedCells="1"/>
  <mergeCells count="1">
    <mergeCell ref="A14:H14"/>
  </mergeCells>
  <pageMargins left="0.7" right="0.7" top="0.75" bottom="0.75" header="0.3" footer="0.51180555555555551"/>
  <pageSetup paperSize="9" scale="80" firstPageNumber="0" orientation="portrait" horizontalDpi="300" verticalDpi="300" r:id="rId1"/>
  <headerFooter alignWithMargins="0">
    <oddHeader xml:space="preserve">&amp;R&amp;8HOTEL ROŽANIĆ, MOTOVUN
</oddHeader>
    <oddFooter>&amp;CRijeka, studeni 2016.</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NASLOV</vt:lpstr>
      <vt:lpstr>opce</vt:lpstr>
      <vt:lpstr>građevinski</vt:lpstr>
      <vt:lpstr>vodovod</vt:lpstr>
      <vt:lpstr>kanalizacija</vt:lpstr>
      <vt:lpstr>rekapit</vt:lpstr>
      <vt:lpstr>građevinski!Print_Area</vt:lpstr>
      <vt:lpstr>kanalizacija!Print_Area</vt:lpstr>
      <vt:lpstr>opce!Print_Area</vt:lpstr>
      <vt:lpstr>rekapit!Print_Area</vt:lpstr>
      <vt:lpstr>vodovod!Print_Area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Tomislav Stepić</dc:creator>
  <cp:lastModifiedBy>STUDENT</cp:lastModifiedBy>
  <cp:lastPrinted>2016-11-03T18:18:48Z</cp:lastPrinted>
  <dcterms:created xsi:type="dcterms:W3CDTF">2016-08-05T08:45:30Z</dcterms:created>
  <dcterms:modified xsi:type="dcterms:W3CDTF">2017-07-14T11:46:20Z</dcterms:modified>
</cp:coreProperties>
</file>