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SERVER\Dokumenti\2018\energetska učinkovitost\Energetska učinkovitost\nabava-izgradnja elektrane\"/>
    </mc:Choice>
  </mc:AlternateContent>
  <xr:revisionPtr revIDLastSave="0" documentId="8_{86BF10B7-432D-4A4A-9A8A-D95806F14CE7}" xr6:coauthVersionLast="40" xr6:coauthVersionMax="40" xr10:uidLastSave="{00000000-0000-0000-0000-000000000000}"/>
  <bookViews>
    <workbookView xWindow="32760" yWindow="32760" windowWidth="23040" windowHeight="9390"/>
  </bookViews>
  <sheets>
    <sheet name="Niskogradnja Hren - troškovnik" sheetId="1" r:id="rId1"/>
  </sheets>
  <definedNames>
    <definedName name="_xlnm.Print_Area" localSheetId="0">'Niskogradnja Hren - troškovnik'!$A$1:$F$101</definedName>
  </definedNames>
  <calcPr calcId="181029"/>
</workbook>
</file>

<file path=xl/calcChain.xml><?xml version="1.0" encoding="utf-8"?>
<calcChain xmlns="http://schemas.openxmlformats.org/spreadsheetml/2006/main">
  <c r="D15" i="1" l="1"/>
  <c r="D18" i="1"/>
  <c r="F18" i="1"/>
  <c r="F85" i="1"/>
  <c r="F84" i="1"/>
  <c r="F76" i="1"/>
  <c r="F74" i="1"/>
  <c r="F72" i="1"/>
  <c r="F77" i="1" s="1"/>
  <c r="C96" i="1" s="1"/>
  <c r="F66" i="1"/>
  <c r="F63" i="1"/>
  <c r="F61" i="1"/>
  <c r="F26" i="1"/>
  <c r="F27" i="1" s="1"/>
  <c r="C92" i="1" s="1"/>
  <c r="F49" i="1"/>
  <c r="F51" i="1"/>
  <c r="F50" i="1"/>
  <c r="F45" i="1"/>
  <c r="F44" i="1"/>
  <c r="F8" i="1"/>
  <c r="F9" i="1"/>
  <c r="C90" i="1" s="1"/>
  <c r="F83" i="1"/>
  <c r="F82" i="1"/>
  <c r="F81" i="1"/>
  <c r="F86" i="1" s="1"/>
  <c r="C97" i="1" s="1"/>
  <c r="F80" i="1"/>
  <c r="F56" i="1"/>
  <c r="F57" i="1" s="1"/>
  <c r="C95" i="1" s="1"/>
  <c r="F55" i="1"/>
  <c r="F46" i="1"/>
  <c r="F43" i="1"/>
  <c r="F42" i="1"/>
  <c r="F41" i="1"/>
  <c r="F40" i="1"/>
  <c r="F39" i="1"/>
  <c r="F38" i="1"/>
  <c r="F52" i="1" s="1"/>
  <c r="C94" i="1" s="1"/>
  <c r="F33" i="1"/>
  <c r="F32" i="1"/>
  <c r="F31" i="1"/>
  <c r="F30" i="1"/>
  <c r="F34" i="1" s="1"/>
  <c r="C93" i="1" s="1"/>
  <c r="F17" i="1"/>
  <c r="F16" i="1"/>
  <c r="F15" i="1"/>
  <c r="F14" i="1"/>
  <c r="F20" i="1"/>
  <c r="C91" i="1" s="1"/>
  <c r="C99" i="1" l="1"/>
  <c r="C100" i="1" l="1"/>
  <c r="C101" i="1"/>
</calcChain>
</file>

<file path=xl/sharedStrings.xml><?xml version="1.0" encoding="utf-8"?>
<sst xmlns="http://schemas.openxmlformats.org/spreadsheetml/2006/main" count="135" uniqueCount="88">
  <si>
    <t>R.br.</t>
  </si>
  <si>
    <t>Opis</t>
  </si>
  <si>
    <t>jed. mj.</t>
  </si>
  <si>
    <t>količina</t>
  </si>
  <si>
    <t>jed. cijena</t>
  </si>
  <si>
    <t>ukupno</t>
  </si>
  <si>
    <t>1.</t>
  </si>
  <si>
    <t>2.</t>
  </si>
  <si>
    <t>Dobava i montaža nosive konstrukcije fotonaponskih modula</t>
  </si>
  <si>
    <t>Aluminijski profil za prihvat  FN modula, 40x40x6000 mm</t>
  </si>
  <si>
    <t>kom</t>
  </si>
  <si>
    <t>Nosač aluminijskog profila za spoj profila sa krovnim pokrovom</t>
  </si>
  <si>
    <t>Platični poklopci za aluminijski profil za prihvat FN modula</t>
  </si>
  <si>
    <t>3.</t>
  </si>
  <si>
    <t>4.</t>
  </si>
  <si>
    <t>m</t>
  </si>
  <si>
    <t>Dobava, isporuka, polaganje i pogonsko priključenje konektora za spajanje nizova modula MC4 priključak +</t>
  </si>
  <si>
    <t>Dobava, isporuka, polaganje i pogonsko priključenjel konektora za spajanje nizova modula MC4 priključak -</t>
  </si>
  <si>
    <t>5.</t>
  </si>
  <si>
    <t>5.1.</t>
  </si>
  <si>
    <t>AC razvod fotonaponskog sustava</t>
  </si>
  <si>
    <t>Izrada i spajanje ormara uključujući sav sitnopotrošni materijal</t>
  </si>
  <si>
    <t>6.</t>
  </si>
  <si>
    <t>Dobava materijala, izrada izjednačenja potencijala FN sustava po pravilima struke sa svim spojnim materijalnom i priborom</t>
  </si>
  <si>
    <t>7.</t>
  </si>
  <si>
    <t>Puštanje u rad te ispitivanje funkcionalnosti kompletne elektroinstalacije FN elektrane, parametriranje elektrane</t>
  </si>
  <si>
    <t>Izrada elaborata kvalitete napona po EN 50160-2012 što uključuje mjerenje kvalitete napona na priključnom mjestu 7 dana prije priključenja elektrane te 7 dana sa priključenom elektranom.</t>
  </si>
  <si>
    <t>Ispitivanje elektrane u skladu s HEP-ovim  tipskim programom ispitivanja elektrane u paralelnom pogonu s mrežom u pokusnom radu, te izrada izvješća i prateće dokumentacije</t>
  </si>
  <si>
    <t>UKUPNO 1.</t>
  </si>
  <si>
    <t>UKUPNO 2.</t>
  </si>
  <si>
    <t>UKUPNO 3.</t>
  </si>
  <si>
    <t>Dobava, isporuka, polaganje i pogonsko priključenje fotonaponskog DC kabela PV1-F 6 mm² minimalnog presjeka 6mm², komplet sa priključnicama te sitnopotrošnim materijalom</t>
  </si>
  <si>
    <t>UKUPNO 4.</t>
  </si>
  <si>
    <t>5.2.</t>
  </si>
  <si>
    <t>UKUPNO 5.</t>
  </si>
  <si>
    <t>REKAPITULACIJA</t>
  </si>
  <si>
    <t>komplet sitnopotrošni materijal (spojnice , vijci , matice)</t>
  </si>
  <si>
    <t>Srednja kopča za spajanje FN modula sa aluminijskim profilom - za brzu montažu</t>
  </si>
  <si>
    <t>Dobava i montaža fotonaponskih modula na nosivu konstrukciju, sljedećih navedenih ili jednakovrijednih karakteristika:</t>
  </si>
  <si>
    <t>Dobava, montaža i priključenje fotonaponskih izmjenjivača, do potpune funkcionalnosti, sljedećih navedenih ili jednakovrijednih karakteristika</t>
  </si>
  <si>
    <t>Dobava materijala, izrada i priključenje DC razvoda fotonaponskog sustava sa svim elementima sljedećih navedenih ili jednakovrijednih karakteristika</t>
  </si>
  <si>
    <t>Krajnja kopča za spajanje FN modula sa aluminijskim profilom - za brzu montažu</t>
  </si>
  <si>
    <t>PDV 25%:</t>
  </si>
  <si>
    <t>UKUPNO (kn):</t>
  </si>
  <si>
    <t>SVEUKUPNO  sa PDV-om (kn):</t>
  </si>
  <si>
    <t>Aluminijska podkonstukcija za instalaciju fotonaponskih modula na kosom krovu sa pokrovom sendvič panel, zajedno sa svim spojnim materijalom:</t>
  </si>
  <si>
    <t>Dobava, isporuka i polaganje instalacijskih PK kanalica odgovarajućih dimenzija sa poklopcima ili kaoflex cijevi</t>
  </si>
  <si>
    <t>Dobava, izrada i priključenje ormara AC zaštite zajedno sa svim sitnim materijalom i priborom</t>
  </si>
  <si>
    <t xml:space="preserve"> - odvodnik prenapona B/C 275/12,5 kA klasa zaštite TI+TII/B+C, maks. struja pražnjenja 50kA, nazivna odvodna struja 20kA </t>
  </si>
  <si>
    <t xml:space="preserve"> - zaštitni prekidač , C karakteristika, 6A, 1-polni</t>
  </si>
  <si>
    <t xml:space="preserve"> - tipkalo za isključenje elektrane</t>
  </si>
  <si>
    <t>kpl</t>
  </si>
  <si>
    <t xml:space="preserve">Razvod trase AC kabela komplet sa  spojnim materijalom i priborom </t>
  </si>
  <si>
    <t>Dobava, polaganje i spajanje kabela PF 16 mm2 za izjednačenja potencijala</t>
  </si>
  <si>
    <t>UKUPNO 6.</t>
  </si>
  <si>
    <t>Regulacija, ispitivanje i puštanje u pogon fotonaponske elektrane</t>
  </si>
  <si>
    <t xml:space="preserve">Beznaponska i naponska ispitivanja instalacije FN elektrane zajedno sa izradom izvješća i prateće dokumentacije:
 - ispitivanje električne instalacije vizualnim pregledom
 - mjerenje otpora izolacije
 - mjerenje otpora uzemljenja
 - mjerenje otpora petlje
 - ispitivanje neprekidnosti zaštitnog vodiča
 - ispitivanje funkcionalnosti diferencijalnih strujnih zaštitnih sklopki (RCD)
 - pregled i mjerenje instalacije zaštite od djelovanja munje 
</t>
  </si>
  <si>
    <t>UKUPNO 7.</t>
  </si>
  <si>
    <t>Dobava i montaža nosive konstrukcije fotonaponskih modula, sljedećih navedenih ili jednakovrijednih karakteristika:</t>
  </si>
  <si>
    <t xml:space="preserve"> - spajanje priključnih kabela sa priključnim mjernim mjestom, izvedeno, izolirano po pravlima struke komplet zajedno sa svim potrošnim materijalom </t>
  </si>
  <si>
    <t xml:space="preserve"> - zaštitna sklopka diferencijalne struje (FID) 63-4-03, tip A</t>
  </si>
  <si>
    <t>Sustav za nadzor, izvještavanje i detekciju kvara fotonaponske elektrane</t>
  </si>
  <si>
    <t>Licenca za softver za nadzor, vizualizaciju podatka i udaljeno upravljanje radom fotonaponske elektrane:</t>
  </si>
  <si>
    <t>8.</t>
  </si>
  <si>
    <t>3.1.</t>
  </si>
  <si>
    <t>UKUPNO 8.</t>
  </si>
  <si>
    <t>3. FOTONAPONSKI IZMJENJIVAČI/PRETVARAČI</t>
  </si>
  <si>
    <t xml:space="preserve"> - kompaktni prekidač snage 4P/160A/50kA</t>
  </si>
  <si>
    <t xml:space="preserve"> - rastavna sklopka 4P, 160A sa osiguračima 160A i kratkospojnikom</t>
  </si>
  <si>
    <t xml:space="preserve"> - 3polni zaštitni osigurač 63A, C karakteristika, prekidna moć 10kA</t>
  </si>
  <si>
    <t xml:space="preserve"> - dobava, isporuka, polaganje i pogonsko priključenje kabela od izmjenjivača do razvodnog ormara NYY-J 5x16 mm2</t>
  </si>
  <si>
    <t>Elaborat utjecaja elektrane na mrežu</t>
  </si>
  <si>
    <t>Elaborat podešenja zaštite</t>
  </si>
  <si>
    <t>Troškovnik za: Fotonaponska elektrana za vlastitu potrošnju Niskogradnja Hren</t>
  </si>
  <si>
    <t>INVESTITOR: Niskogradnja Hren d.o.o., Golubovečka 85, 49249 Donja Stubica</t>
  </si>
  <si>
    <t>LOKACIJA: Donja Stubica (k.č.br. 1090/1, k.o. Donja Stubica)</t>
  </si>
  <si>
    <t xml:space="preserve"> - zidni ormar, metalni, 800x600x200 (VxŠxD), IP66, sa uvodnicama za uvod kabela</t>
  </si>
  <si>
    <t xml:space="preserve"> - dobava, isporuka i polaganje instalacijskih kanalica PK 100 sa poklopcima</t>
  </si>
  <si>
    <t xml:space="preserve"> - WEB bazirani softver,
 - mogućnost udaljenog pristupa inverterima te udaljene konfiguracije,
 - analiza prikupljenih podataka te automatski sustav za upozoravanje na moguće probleme rada elektrane,
 - automatski prikaz i dojava eventualnih devijacija u radu elektrane,</t>
  </si>
  <si>
    <t xml:space="preserve">  - prikaz proizvodnje i potrošnje elektrane
- prikaz svih statusnih poruka i grešaka u kronološkom redu sa mogućnošću sortiranja i filtracije,
 - dinamički prikaz sa svim relevantnim podacima za vrijeme rada elektrane, kao što su trenutna snaga, ukupna dnevna proizvodnja, doprinos u smanjenju CO2 emisija te trenutna i dvodnevna vremenska prognoza za lokaciju na kojoj se nalazi elektrana,</t>
  </si>
  <si>
    <t xml:space="preserve"> - slanje upozorenja ili alarma putem e-maila,
- detaljan grafički prikaz vlastite potrošnje lokacije,
- uključena FTP licenca za backup slanje podataka na cloud server
 - vijek trajanja: minimalno 5 godina
</t>
  </si>
  <si>
    <t>Dobava i isporuka podatkovne SIM kartice sa minimalnim prometom od 1 GB mjesečno
- vijek trajanja: minimalno 5 godina</t>
  </si>
  <si>
    <t>ICT Cloud Server u svrhu sigurnosne pohrane podataka rada fotonaponskog sustava zbog izvještavanja o rezultatima ostvarenih mjera suklano Uputi za prijavitelje, minimalne konfiguracije :
 - Operativni sustav Windows
 - 1 vCPU
 - 2 GB RAM
 - 50 GB HDD basic
 - 10 Mbps Cloud Interface (Internet interface)
 - Backup na dnevnoj razini
 - vijek trajanja: minimalno 5 godina</t>
  </si>
  <si>
    <r>
      <t xml:space="preserve"> - Polikristalna izvedba
 - Garancija: minimalno 15 godina na proizvod, minimalno 90% izlazne snage u 12 godina, a minimalno 80% u 25 godina
 - Certifikati: IEC 61215 i IEC 61730 - 1, IEC 61730 - 2, - IEC EN 61701:2011, IEC EN 62716 ili jednakovrijedni
 - IEC 62804 - Zadovoljava PID test ili jednakovrijedno
</t>
    </r>
    <r>
      <rPr>
        <b/>
        <sz val="10"/>
        <rFont val="Calibri"/>
        <family val="2"/>
        <charset val="238"/>
      </rPr>
      <t>Električne karakteristike:</t>
    </r>
    <r>
      <rPr>
        <sz val="10"/>
        <rFont val="Calibri"/>
        <family val="2"/>
        <charset val="238"/>
      </rPr>
      <t xml:space="preserve">
 - Izvedba: polikristalni
 - Vršna snaga (Pmpp): minimalno 270 W
 - Broj ćelija: 60
</t>
    </r>
    <r>
      <rPr>
        <b/>
        <sz val="10"/>
        <rFont val="Calibri"/>
        <family val="2"/>
        <charset val="238"/>
      </rPr>
      <t>Mehaničke karakteristike:</t>
    </r>
    <r>
      <rPr>
        <sz val="10"/>
        <rFont val="Calibri"/>
        <family val="2"/>
        <charset val="238"/>
      </rPr>
      <t xml:space="preserve">
 - Dimenzije u mm: 1650x992x40 ± 2%</t>
    </r>
  </si>
  <si>
    <r>
      <rPr>
        <b/>
        <sz val="10"/>
        <rFont val="Calibri"/>
        <family val="2"/>
        <charset val="238"/>
      </rPr>
      <t xml:space="preserve">Ulazne veličine:
</t>
    </r>
    <r>
      <rPr>
        <sz val="10"/>
        <rFont val="Calibri"/>
        <family val="2"/>
        <charset val="238"/>
      </rPr>
      <t xml:space="preserve">Maximalna PV snaga (Ppv): 28,6 ± 2% kW
Maksimalna DC snaga (PDC, MAX): 28,6 ± 2% kW
Maksimalni DC napon (UDC, MAX): 1000 V
Maksimalna struja (IMAX): 64 ± 2% A
Prenaponska zaštita: DA
Nadziranje kvara uzemljenja: DA
Zaštita zamjene polova: DA
</t>
    </r>
    <r>
      <rPr>
        <b/>
        <sz val="10"/>
        <rFont val="Calibri"/>
        <family val="2"/>
        <charset val="238"/>
      </rPr>
      <t>Izlazne veličine:</t>
    </r>
    <r>
      <rPr>
        <sz val="10"/>
        <rFont val="Calibri"/>
        <family val="2"/>
        <charset val="238"/>
      </rPr>
      <t xml:space="preserve">
Maksimalna AC snaga (PAC, MAX): 27,6 ± 2% kW
Struja (IAC,NOM): 45,0 ± 2% A
Radno područje, napon mreže (UAC): 400 V
</t>
    </r>
    <r>
      <rPr>
        <b/>
        <sz val="10"/>
        <rFont val="Calibri"/>
        <family val="2"/>
        <charset val="238"/>
      </rPr>
      <t xml:space="preserve">Stupanj korisnog djelovanja: </t>
    </r>
    <r>
      <rPr>
        <sz val="10"/>
        <rFont val="Calibri"/>
        <family val="2"/>
        <charset val="238"/>
      </rPr>
      <t xml:space="preserve">
Maksimalni stupanj korisnosti: minimalno 98,2%
Europski stupanj korisnosti: minimalno 98,0%
</t>
    </r>
    <r>
      <rPr>
        <b/>
        <sz val="10"/>
        <rFont val="Calibri"/>
        <family val="2"/>
        <charset val="238"/>
      </rPr>
      <t>Certifikati:</t>
    </r>
    <r>
      <rPr>
        <sz val="10"/>
        <rFont val="Calibri"/>
        <family val="2"/>
        <charset val="238"/>
      </rPr>
      <t xml:space="preserve"> 
EN 62109-1, EN 62109-2, AS/NZS3100, EN 61000-6-2, EN 61000-6-3, EN 61000-3-2, EN 61000-3-3 ili jednakovrijedni
</t>
    </r>
    <r>
      <rPr>
        <b/>
        <sz val="10"/>
        <rFont val="Calibri"/>
        <family val="2"/>
        <charset val="238"/>
      </rPr>
      <t>Mrežni standardi:</t>
    </r>
    <r>
      <rPr>
        <sz val="10"/>
        <rFont val="Calibri"/>
        <family val="2"/>
        <charset val="238"/>
      </rPr>
      <t xml:space="preserve"> 
CEI 0-21, CEI 0-16, DIN V VDE V 0126-1-1, VDE-AR-N 4105, G83/2, G59/3, RD 1699, RD 413, NRS-097-2-1, AS 4777, IEC 61727, IEC 62116, VFR 2014 ili jednakovrijedni
</t>
    </r>
    <r>
      <rPr>
        <b/>
        <sz val="10"/>
        <rFont val="Calibri"/>
        <family val="2"/>
        <charset val="238"/>
      </rPr>
      <t>Jamstvo</t>
    </r>
    <r>
      <rPr>
        <sz val="10"/>
        <rFont val="Calibri"/>
        <family val="2"/>
        <charset val="238"/>
      </rPr>
      <t>: minimalno 10 godina</t>
    </r>
  </si>
  <si>
    <t>Centralni uređaj za prikupljanje i obradu podataka:
- Ethernet, Bluetooth, RS485/RS422,  USB sučelje,
- praćenje rada stringa/MPPT-a invertera,
- detekcija kvara, greške, praćenje stanja i proizvodnje invertera,
- mogućnost slanja e-maila ili SMS-a za dojavu kvara,
- predviđanje proizvodnje,
- mogućnost spajanja pametnog brojila za prikaz vlastite potrošnje objekta,
- smanjenje snage invertera do određenog postotka ovisno o stanju trenutne proizvodnje i potrošnje kako bi se zadovoljila ograničenja snage definirane PEES-om,
- HTTP prijenos podataka,
- mogućnost FTP prijenosa podataka,
- minimalno 2GB memorijska kartica za pohranu podataka,
- jamstvo: minimalno 5 godina
- norme : EN 61000-6-3, EN 61000-6-1, EN 60950-1, u skladu sa EMV direktivom 2004/108/CEE i NN direktivom 2006/94/CEE ili jednakovrijedne</t>
  </si>
  <si>
    <t>GPRS modul:
- GPRS antena za GMS signal,
- slot za SIM karticu za podatkovni promet,
- integrirani GPRS modul za uspostavu podatkovne veze
- jamstvo: minimalno 5 godina</t>
  </si>
  <si>
    <r>
      <t>Pametno brojilo (</t>
    </r>
    <r>
      <rPr>
        <i/>
        <sz val="10"/>
        <color indexed="8"/>
        <rFont val="Calibri"/>
        <family val="2"/>
        <charset val="238"/>
      </rPr>
      <t xml:space="preserve">Smart meter):
</t>
    </r>
    <r>
      <rPr>
        <sz val="10"/>
        <color indexed="8"/>
        <rFont val="Calibri"/>
        <family val="2"/>
        <charset val="238"/>
      </rPr>
      <t>- trofazno pametno brojilo,
- sučelje za vanjsku promjenu tarife, RS485, 4-pin za S0 izlaz za A+, A-, Modbus,
- IP51 zaštita,
- prikaz aktivne i reaktivne snage,
- prikaz energije u dva smjera,
- prikaz: I, U, P, S, F, cos fi,
- jamstvo: minimalno 2 godine
- norme: EN 50470-1, EN 50470-2, IEC 62052-11, IEC 62053-21, IEC 62053-21, CLC/TR 50579 ili jednakovrijedne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</si>
</sst>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kn-41A]_-;\-* #,##0.00\ [$kn-41A]_-;_-* &quot;-&quot;??\ [$kn-41A]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vertical="top"/>
    </xf>
    <xf numFmtId="49" fontId="8" fillId="0" borderId="0" xfId="2" applyNumberFormat="1" applyFont="1" applyBorder="1" applyAlignment="1">
      <alignment horizontal="center" vertical="top"/>
    </xf>
    <xf numFmtId="0" fontId="9" fillId="0" borderId="0" xfId="2" applyFont="1" applyBorder="1" applyAlignment="1">
      <alignment vertical="top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0" xfId="0" applyFont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8" fillId="0" borderId="0" xfId="2" applyFont="1" applyFill="1" applyBorder="1" applyAlignment="1">
      <alignment vertical="top" wrapText="1"/>
    </xf>
    <xf numFmtId="0" fontId="9" fillId="0" borderId="0" xfId="2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4" fontId="9" fillId="0" borderId="0" xfId="2" applyNumberFormat="1" applyFont="1" applyBorder="1" applyAlignment="1">
      <alignment vertical="top" wrapText="1"/>
    </xf>
    <xf numFmtId="0" fontId="6" fillId="0" borderId="0" xfId="0" applyFont="1" applyAlignment="1">
      <alignment vertical="top"/>
    </xf>
    <xf numFmtId="164" fontId="7" fillId="0" borderId="0" xfId="0" applyNumberFormat="1" applyFont="1"/>
    <xf numFmtId="165" fontId="7" fillId="3" borderId="0" xfId="0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Border="1"/>
    <xf numFmtId="0" fontId="7" fillId="4" borderId="2" xfId="0" applyFont="1" applyFill="1" applyBorder="1" applyAlignment="1">
      <alignment vertical="top"/>
    </xf>
    <xf numFmtId="0" fontId="8" fillId="4" borderId="2" xfId="2" applyFont="1" applyFill="1" applyBorder="1" applyAlignment="1">
      <alignment vertical="top"/>
    </xf>
    <xf numFmtId="0" fontId="7" fillId="4" borderId="2" xfId="0" applyFont="1" applyFill="1" applyBorder="1"/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8" fillId="0" borderId="1" xfId="2" applyFont="1" applyFill="1" applyBorder="1" applyAlignment="1">
      <alignment vertical="top" wrapText="1"/>
    </xf>
    <xf numFmtId="164" fontId="7" fillId="0" borderId="1" xfId="0" applyNumberFormat="1" applyFont="1" applyBorder="1"/>
    <xf numFmtId="0" fontId="8" fillId="0" borderId="0" xfId="2" applyFont="1" applyFill="1" applyBorder="1" applyAlignment="1">
      <alignment horizontal="right" vertical="top" wrapText="1"/>
    </xf>
    <xf numFmtId="164" fontId="8" fillId="0" borderId="0" xfId="2" applyNumberFormat="1" applyFont="1" applyFill="1" applyBorder="1" applyAlignment="1">
      <alignment wrapText="1"/>
    </xf>
    <xf numFmtId="0" fontId="8" fillId="0" borderId="0" xfId="2" applyFont="1" applyFill="1" applyBorder="1" applyAlignment="1">
      <alignment wrapText="1"/>
    </xf>
    <xf numFmtId="0" fontId="3" fillId="0" borderId="0" xfId="2" applyFont="1" applyBorder="1" applyAlignment="1">
      <alignment vertical="top" wrapText="1"/>
    </xf>
  </cellXfs>
  <cellStyles count="3">
    <cellStyle name="Normal 2 2 4" xfId="1"/>
    <cellStyle name="Normal_troš 06-300" xfId="2"/>
    <cellStyle name="Normalno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view="pageBreakPreview" zoomScale="70" zoomScaleNormal="70" zoomScaleSheetLayoutView="70" workbookViewId="0">
      <selection activeCell="B1" sqref="B1"/>
    </sheetView>
  </sheetViews>
  <sheetFormatPr defaultColWidth="8.85546875" defaultRowHeight="12.75" x14ac:dyDescent="0.2"/>
  <cols>
    <col min="1" max="1" width="5.140625" style="33" bestFit="1" customWidth="1"/>
    <col min="2" max="2" width="50.5703125" style="33" customWidth="1"/>
    <col min="3" max="3" width="14.42578125" style="12" bestFit="1" customWidth="1"/>
    <col min="4" max="4" width="7.140625" style="12" bestFit="1" customWidth="1"/>
    <col min="5" max="5" width="12.42578125" style="12" bestFit="1" customWidth="1"/>
    <col min="6" max="6" width="13.5703125" style="25" bestFit="1" customWidth="1"/>
    <col min="7" max="7" width="13.42578125" style="12" bestFit="1" customWidth="1"/>
    <col min="8" max="16384" width="8.85546875" style="12"/>
  </cols>
  <sheetData>
    <row r="1" spans="1:6" x14ac:dyDescent="0.2">
      <c r="A1" s="6"/>
      <c r="B1" s="7" t="s">
        <v>73</v>
      </c>
      <c r="C1" s="8"/>
      <c r="D1" s="9"/>
      <c r="E1" s="10"/>
      <c r="F1" s="11"/>
    </row>
    <row r="2" spans="1:6" x14ac:dyDescent="0.2">
      <c r="A2" s="6"/>
      <c r="B2" s="7" t="s">
        <v>74</v>
      </c>
      <c r="C2" s="8"/>
      <c r="D2" s="9"/>
      <c r="E2" s="10"/>
      <c r="F2" s="11"/>
    </row>
    <row r="3" spans="1:6" x14ac:dyDescent="0.2">
      <c r="A3" s="6"/>
      <c r="B3" s="7" t="s">
        <v>75</v>
      </c>
      <c r="C3" s="8"/>
      <c r="D3" s="9"/>
      <c r="E3" s="10"/>
      <c r="F3" s="11"/>
    </row>
    <row r="4" spans="1:6" x14ac:dyDescent="0.2">
      <c r="A4" s="5"/>
      <c r="B4" s="5"/>
      <c r="C4" s="11"/>
      <c r="D4" s="11"/>
      <c r="E4" s="11"/>
      <c r="F4" s="11"/>
    </row>
    <row r="5" spans="1:6" ht="13.5" thickBot="1" x14ac:dyDescent="0.25">
      <c r="A5" s="13" t="s">
        <v>0</v>
      </c>
      <c r="B5" s="13" t="s">
        <v>1</v>
      </c>
      <c r="C5" s="14" t="s">
        <v>2</v>
      </c>
      <c r="D5" s="14" t="s">
        <v>3</v>
      </c>
      <c r="E5" s="14" t="s">
        <v>4</v>
      </c>
      <c r="F5" s="14" t="s">
        <v>5</v>
      </c>
    </row>
    <row r="6" spans="1:6" ht="39" thickTop="1" x14ac:dyDescent="0.2">
      <c r="A6" s="1" t="s">
        <v>6</v>
      </c>
      <c r="B6" s="15" t="s">
        <v>38</v>
      </c>
      <c r="C6" s="11"/>
      <c r="D6" s="11"/>
      <c r="E6" s="11"/>
      <c r="F6" s="11"/>
    </row>
    <row r="7" spans="1:6" ht="218.45" customHeight="1" x14ac:dyDescent="0.2">
      <c r="A7" s="1"/>
      <c r="B7" s="16" t="s">
        <v>83</v>
      </c>
      <c r="C7" s="2"/>
      <c r="D7" s="2"/>
      <c r="E7" s="4"/>
      <c r="F7" s="4"/>
    </row>
    <row r="8" spans="1:6" x14ac:dyDescent="0.2">
      <c r="A8" s="1"/>
      <c r="B8" s="17"/>
      <c r="C8" s="2" t="s">
        <v>10</v>
      </c>
      <c r="D8" s="2">
        <v>240</v>
      </c>
      <c r="E8" s="4"/>
      <c r="F8" s="4">
        <f>E8*D8</f>
        <v>0</v>
      </c>
    </row>
    <row r="9" spans="1:6" x14ac:dyDescent="0.2">
      <c r="A9" s="18"/>
      <c r="B9" s="19" t="s">
        <v>28</v>
      </c>
      <c r="C9" s="20"/>
      <c r="D9" s="20"/>
      <c r="E9" s="21"/>
      <c r="F9" s="22">
        <f>F8</f>
        <v>0</v>
      </c>
    </row>
    <row r="10" spans="1:6" x14ac:dyDescent="0.2">
      <c r="A10" s="1"/>
      <c r="B10" s="5"/>
      <c r="C10" s="2"/>
      <c r="D10" s="2"/>
      <c r="E10" s="4"/>
      <c r="F10" s="4"/>
    </row>
    <row r="11" spans="1:6" ht="25.5" x14ac:dyDescent="0.2">
      <c r="A11" s="1" t="s">
        <v>7</v>
      </c>
      <c r="B11" s="15" t="s">
        <v>58</v>
      </c>
      <c r="C11" s="2"/>
      <c r="D11" s="2"/>
      <c r="E11" s="4"/>
      <c r="F11" s="4"/>
    </row>
    <row r="12" spans="1:6" ht="38.25" x14ac:dyDescent="0.2">
      <c r="A12" s="1"/>
      <c r="B12" s="23" t="s">
        <v>45</v>
      </c>
      <c r="C12" s="2"/>
      <c r="D12" s="2"/>
      <c r="E12" s="4"/>
      <c r="F12" s="4"/>
    </row>
    <row r="13" spans="1:6" x14ac:dyDescent="0.2">
      <c r="A13" s="1"/>
      <c r="B13" s="23"/>
      <c r="C13" s="2"/>
      <c r="D13" s="2"/>
      <c r="E13" s="4"/>
      <c r="F13" s="4"/>
    </row>
    <row r="14" spans="1:6" x14ac:dyDescent="0.2">
      <c r="A14" s="1"/>
      <c r="B14" s="23" t="s">
        <v>9</v>
      </c>
      <c r="C14" s="2" t="s">
        <v>10</v>
      </c>
      <c r="D14" s="2">
        <v>100</v>
      </c>
      <c r="E14" s="4"/>
      <c r="F14" s="4">
        <f>E14*D14</f>
        <v>0</v>
      </c>
    </row>
    <row r="15" spans="1:6" ht="25.5" x14ac:dyDescent="0.2">
      <c r="A15" s="1"/>
      <c r="B15" s="23" t="s">
        <v>11</v>
      </c>
      <c r="C15" s="2" t="s">
        <v>10</v>
      </c>
      <c r="D15" s="2">
        <f>D14*8</f>
        <v>800</v>
      </c>
      <c r="E15" s="4"/>
      <c r="F15" s="4">
        <f>E15*D15</f>
        <v>0</v>
      </c>
    </row>
    <row r="16" spans="1:6" ht="25.5" x14ac:dyDescent="0.2">
      <c r="A16" s="1"/>
      <c r="B16" s="23" t="s">
        <v>41</v>
      </c>
      <c r="C16" s="2" t="s">
        <v>10</v>
      </c>
      <c r="D16" s="2">
        <v>32</v>
      </c>
      <c r="E16" s="4"/>
      <c r="F16" s="4">
        <f>E16*D16</f>
        <v>0</v>
      </c>
    </row>
    <row r="17" spans="1:6" ht="25.5" x14ac:dyDescent="0.2">
      <c r="A17" s="1"/>
      <c r="B17" s="23" t="s">
        <v>37</v>
      </c>
      <c r="C17" s="2" t="s">
        <v>10</v>
      </c>
      <c r="D17" s="2">
        <v>464</v>
      </c>
      <c r="E17" s="4"/>
      <c r="F17" s="4">
        <f>E17*D17</f>
        <v>0</v>
      </c>
    </row>
    <row r="18" spans="1:6" x14ac:dyDescent="0.2">
      <c r="A18" s="1"/>
      <c r="B18" s="23" t="s">
        <v>12</v>
      </c>
      <c r="C18" s="2" t="s">
        <v>10</v>
      </c>
      <c r="D18" s="2">
        <f>D16</f>
        <v>32</v>
      </c>
      <c r="E18" s="4"/>
      <c r="F18" s="4">
        <f>E18*D18</f>
        <v>0</v>
      </c>
    </row>
    <row r="19" spans="1:6" x14ac:dyDescent="0.2">
      <c r="A19" s="1"/>
      <c r="B19" s="17"/>
      <c r="C19" s="2"/>
      <c r="D19" s="2"/>
      <c r="E19" s="4"/>
      <c r="F19" s="4"/>
    </row>
    <row r="20" spans="1:6" x14ac:dyDescent="0.2">
      <c r="A20" s="18"/>
      <c r="B20" s="19" t="s">
        <v>29</v>
      </c>
      <c r="C20" s="20"/>
      <c r="D20" s="20"/>
      <c r="E20" s="21"/>
      <c r="F20" s="22">
        <f>SUM(F14:F18)</f>
        <v>0</v>
      </c>
    </row>
    <row r="21" spans="1:6" x14ac:dyDescent="0.2">
      <c r="A21" s="1"/>
      <c r="B21" s="5"/>
      <c r="C21" s="2"/>
      <c r="D21" s="2"/>
      <c r="E21" s="4"/>
      <c r="F21" s="4"/>
    </row>
    <row r="22" spans="1:6" x14ac:dyDescent="0.2">
      <c r="A22" s="1"/>
      <c r="B22" s="17" t="s">
        <v>66</v>
      </c>
      <c r="C22" s="2"/>
      <c r="D22" s="2"/>
      <c r="E22" s="4"/>
      <c r="F22" s="4"/>
    </row>
    <row r="23" spans="1:6" x14ac:dyDescent="0.2">
      <c r="A23" s="1"/>
      <c r="B23" s="24"/>
      <c r="C23" s="2"/>
      <c r="D23" s="2"/>
      <c r="E23" s="4"/>
      <c r="F23" s="4"/>
    </row>
    <row r="24" spans="1:6" ht="38.25" x14ac:dyDescent="0.2">
      <c r="A24" s="1" t="s">
        <v>64</v>
      </c>
      <c r="B24" s="15" t="s">
        <v>39</v>
      </c>
      <c r="C24" s="2"/>
      <c r="D24" s="2"/>
      <c r="E24" s="4"/>
      <c r="F24" s="4"/>
    </row>
    <row r="25" spans="1:6" ht="327.60000000000002" customHeight="1" x14ac:dyDescent="0.2">
      <c r="A25" s="1"/>
      <c r="B25" s="46" t="s">
        <v>84</v>
      </c>
    </row>
    <row r="26" spans="1:6" x14ac:dyDescent="0.2">
      <c r="A26" s="1"/>
      <c r="B26" s="24"/>
      <c r="C26" s="2" t="s">
        <v>10</v>
      </c>
      <c r="D26" s="2">
        <v>2</v>
      </c>
      <c r="E26" s="4"/>
      <c r="F26" s="4">
        <f>E26*D26</f>
        <v>0</v>
      </c>
    </row>
    <row r="27" spans="1:6" x14ac:dyDescent="0.2">
      <c r="A27" s="18"/>
      <c r="B27" s="19" t="s">
        <v>30</v>
      </c>
      <c r="C27" s="20"/>
      <c r="D27" s="20"/>
      <c r="E27" s="21"/>
      <c r="F27" s="22">
        <f>F26</f>
        <v>0</v>
      </c>
    </row>
    <row r="28" spans="1:6" x14ac:dyDescent="0.2">
      <c r="A28" s="1"/>
      <c r="B28" s="5"/>
      <c r="C28" s="2"/>
      <c r="D28" s="2"/>
      <c r="E28" s="4"/>
      <c r="F28" s="4"/>
    </row>
    <row r="29" spans="1:6" ht="38.25" x14ac:dyDescent="0.2">
      <c r="A29" s="1" t="s">
        <v>14</v>
      </c>
      <c r="B29" s="15" t="s">
        <v>40</v>
      </c>
      <c r="C29" s="2"/>
      <c r="D29" s="2"/>
      <c r="E29" s="3"/>
      <c r="F29" s="4"/>
    </row>
    <row r="30" spans="1:6" ht="25.5" x14ac:dyDescent="0.2">
      <c r="A30" s="1"/>
      <c r="B30" s="16" t="s">
        <v>46</v>
      </c>
      <c r="C30" s="2" t="s">
        <v>15</v>
      </c>
      <c r="D30" s="2">
        <v>60</v>
      </c>
      <c r="E30" s="3"/>
      <c r="F30" s="4">
        <f>E30*D30</f>
        <v>0</v>
      </c>
    </row>
    <row r="31" spans="1:6" ht="51" x14ac:dyDescent="0.2">
      <c r="A31" s="1"/>
      <c r="B31" s="16" t="s">
        <v>31</v>
      </c>
      <c r="C31" s="2" t="s">
        <v>15</v>
      </c>
      <c r="D31" s="2">
        <v>2200</v>
      </c>
      <c r="E31" s="3"/>
      <c r="F31" s="4">
        <f>E31*D31</f>
        <v>0</v>
      </c>
    </row>
    <row r="32" spans="1:6" ht="25.5" x14ac:dyDescent="0.2">
      <c r="A32" s="1"/>
      <c r="B32" s="16" t="s">
        <v>16</v>
      </c>
      <c r="C32" s="2" t="s">
        <v>10</v>
      </c>
      <c r="D32" s="2">
        <v>12</v>
      </c>
      <c r="E32" s="3"/>
      <c r="F32" s="4">
        <f>E32*D32</f>
        <v>0</v>
      </c>
    </row>
    <row r="33" spans="1:6" ht="25.5" x14ac:dyDescent="0.2">
      <c r="A33" s="1"/>
      <c r="B33" s="16" t="s">
        <v>17</v>
      </c>
      <c r="C33" s="2" t="s">
        <v>10</v>
      </c>
      <c r="D33" s="2">
        <v>12</v>
      </c>
      <c r="E33" s="3"/>
      <c r="F33" s="4">
        <f>E33*D33</f>
        <v>0</v>
      </c>
    </row>
    <row r="34" spans="1:6" x14ac:dyDescent="0.2">
      <c r="A34" s="18"/>
      <c r="B34" s="19" t="s">
        <v>32</v>
      </c>
      <c r="C34" s="20"/>
      <c r="D34" s="20"/>
      <c r="E34" s="26"/>
      <c r="F34" s="22">
        <f>SUM(F30:F33)</f>
        <v>0</v>
      </c>
    </row>
    <row r="35" spans="1:6" x14ac:dyDescent="0.2">
      <c r="A35" s="1"/>
      <c r="B35" s="5"/>
      <c r="C35" s="2"/>
      <c r="D35" s="2"/>
      <c r="E35" s="3"/>
      <c r="F35" s="4"/>
    </row>
    <row r="36" spans="1:6" x14ac:dyDescent="0.2">
      <c r="A36" s="1" t="s">
        <v>18</v>
      </c>
      <c r="B36" s="15" t="s">
        <v>20</v>
      </c>
      <c r="C36" s="2"/>
      <c r="D36" s="2"/>
      <c r="E36" s="3"/>
      <c r="F36" s="4"/>
    </row>
    <row r="37" spans="1:6" ht="25.5" x14ac:dyDescent="0.2">
      <c r="A37" s="1" t="s">
        <v>19</v>
      </c>
      <c r="B37" s="16" t="s">
        <v>47</v>
      </c>
      <c r="C37" s="2"/>
      <c r="D37" s="2"/>
      <c r="E37" s="3"/>
      <c r="F37" s="4"/>
    </row>
    <row r="38" spans="1:6" ht="25.5" x14ac:dyDescent="0.2">
      <c r="A38" s="1"/>
      <c r="B38" s="16" t="s">
        <v>76</v>
      </c>
      <c r="C38" s="2" t="s">
        <v>10</v>
      </c>
      <c r="D38" s="2">
        <v>1</v>
      </c>
      <c r="E38" s="3"/>
      <c r="F38" s="4">
        <f t="shared" ref="F38:F46" si="0">E38*D38</f>
        <v>0</v>
      </c>
    </row>
    <row r="39" spans="1:6" ht="25.5" x14ac:dyDescent="0.2">
      <c r="A39" s="1"/>
      <c r="B39" s="16" t="s">
        <v>69</v>
      </c>
      <c r="C39" s="2" t="s">
        <v>10</v>
      </c>
      <c r="D39" s="2">
        <v>2</v>
      </c>
      <c r="E39" s="3"/>
      <c r="F39" s="4">
        <f t="shared" si="0"/>
        <v>0</v>
      </c>
    </row>
    <row r="40" spans="1:6" x14ac:dyDescent="0.2">
      <c r="A40" s="1"/>
      <c r="B40" s="16" t="s">
        <v>60</v>
      </c>
      <c r="C40" s="2" t="s">
        <v>10</v>
      </c>
      <c r="D40" s="2">
        <v>2</v>
      </c>
      <c r="E40" s="3"/>
      <c r="F40" s="4">
        <f t="shared" si="0"/>
        <v>0</v>
      </c>
    </row>
    <row r="41" spans="1:6" ht="38.25" x14ac:dyDescent="0.2">
      <c r="A41" s="1"/>
      <c r="B41" s="16" t="s">
        <v>48</v>
      </c>
      <c r="C41" s="2" t="s">
        <v>10</v>
      </c>
      <c r="D41" s="2">
        <v>1</v>
      </c>
      <c r="E41" s="3"/>
      <c r="F41" s="4">
        <f t="shared" si="0"/>
        <v>0</v>
      </c>
    </row>
    <row r="42" spans="1:6" x14ac:dyDescent="0.2">
      <c r="A42" s="1"/>
      <c r="B42" s="16" t="s">
        <v>49</v>
      </c>
      <c r="C42" s="2" t="s">
        <v>10</v>
      </c>
      <c r="D42" s="2">
        <v>1</v>
      </c>
      <c r="E42" s="3"/>
      <c r="F42" s="4">
        <f t="shared" si="0"/>
        <v>0</v>
      </c>
    </row>
    <row r="43" spans="1:6" x14ac:dyDescent="0.2">
      <c r="A43" s="1"/>
      <c r="B43" s="16" t="s">
        <v>50</v>
      </c>
      <c r="C43" s="2" t="s">
        <v>10</v>
      </c>
      <c r="D43" s="2">
        <v>1</v>
      </c>
      <c r="E43" s="3"/>
      <c r="F43" s="4">
        <f t="shared" si="0"/>
        <v>0</v>
      </c>
    </row>
    <row r="44" spans="1:6" x14ac:dyDescent="0.2">
      <c r="A44" s="1"/>
      <c r="B44" s="27" t="s">
        <v>67</v>
      </c>
      <c r="C44" s="2" t="s">
        <v>10</v>
      </c>
      <c r="D44" s="2">
        <v>1</v>
      </c>
      <c r="E44" s="3"/>
      <c r="F44" s="4">
        <f t="shared" si="0"/>
        <v>0</v>
      </c>
    </row>
    <row r="45" spans="1:6" ht="25.5" x14ac:dyDescent="0.2">
      <c r="A45" s="1"/>
      <c r="B45" s="27" t="s">
        <v>68</v>
      </c>
      <c r="C45" s="2" t="s">
        <v>10</v>
      </c>
      <c r="D45" s="2">
        <v>1</v>
      </c>
      <c r="E45" s="3"/>
      <c r="F45" s="4">
        <f t="shared" si="0"/>
        <v>0</v>
      </c>
    </row>
    <row r="46" spans="1:6" ht="25.5" x14ac:dyDescent="0.2">
      <c r="A46" s="1"/>
      <c r="B46" s="16" t="s">
        <v>21</v>
      </c>
      <c r="C46" s="2" t="s">
        <v>51</v>
      </c>
      <c r="D46" s="2">
        <v>1</v>
      </c>
      <c r="E46" s="3"/>
      <c r="F46" s="4">
        <f t="shared" si="0"/>
        <v>0</v>
      </c>
    </row>
    <row r="47" spans="1:6" x14ac:dyDescent="0.2">
      <c r="A47" s="1"/>
      <c r="B47" s="5"/>
      <c r="C47" s="2"/>
      <c r="D47" s="2"/>
      <c r="E47" s="3"/>
      <c r="F47" s="4"/>
    </row>
    <row r="48" spans="1:6" x14ac:dyDescent="0.2">
      <c r="A48" s="1" t="s">
        <v>33</v>
      </c>
      <c r="B48" s="7" t="s">
        <v>52</v>
      </c>
      <c r="C48" s="2"/>
      <c r="D48" s="2"/>
      <c r="E48" s="3"/>
      <c r="F48" s="4"/>
    </row>
    <row r="49" spans="1:6" ht="25.5" x14ac:dyDescent="0.2">
      <c r="A49" s="1"/>
      <c r="B49" s="16" t="s">
        <v>77</v>
      </c>
      <c r="C49" s="2" t="s">
        <v>15</v>
      </c>
      <c r="D49" s="2">
        <v>10</v>
      </c>
      <c r="E49" s="3"/>
      <c r="F49" s="4">
        <f>E49*D49</f>
        <v>0</v>
      </c>
    </row>
    <row r="50" spans="1:6" ht="38.25" x14ac:dyDescent="0.2">
      <c r="A50" s="1"/>
      <c r="B50" s="16" t="s">
        <v>70</v>
      </c>
      <c r="C50" s="2" t="s">
        <v>15</v>
      </c>
      <c r="D50" s="2">
        <v>50</v>
      </c>
      <c r="E50" s="3"/>
      <c r="F50" s="4">
        <f>E50*D50</f>
        <v>0</v>
      </c>
    </row>
    <row r="51" spans="1:6" ht="38.25" x14ac:dyDescent="0.2">
      <c r="A51" s="1"/>
      <c r="B51" s="16" t="s">
        <v>59</v>
      </c>
      <c r="C51" s="2" t="s">
        <v>51</v>
      </c>
      <c r="D51" s="2">
        <v>1</v>
      </c>
      <c r="E51" s="3"/>
      <c r="F51" s="4">
        <f>E51*D51</f>
        <v>0</v>
      </c>
    </row>
    <row r="52" spans="1:6" x14ac:dyDescent="0.2">
      <c r="A52" s="18"/>
      <c r="B52" s="19" t="s">
        <v>34</v>
      </c>
      <c r="C52" s="20"/>
      <c r="D52" s="20"/>
      <c r="E52" s="26"/>
      <c r="F52" s="22">
        <f>SUM(F38:F51)</f>
        <v>0</v>
      </c>
    </row>
    <row r="53" spans="1:6" x14ac:dyDescent="0.2">
      <c r="A53" s="1"/>
      <c r="B53" s="5"/>
      <c r="C53" s="2"/>
      <c r="D53" s="2"/>
      <c r="E53" s="3"/>
      <c r="F53" s="4"/>
    </row>
    <row r="54" spans="1:6" ht="25.5" x14ac:dyDescent="0.2">
      <c r="A54" s="1" t="s">
        <v>22</v>
      </c>
      <c r="B54" s="15" t="s">
        <v>23</v>
      </c>
      <c r="C54" s="2"/>
      <c r="D54" s="2"/>
      <c r="E54" s="3"/>
      <c r="F54" s="4"/>
    </row>
    <row r="55" spans="1:6" ht="25.5" x14ac:dyDescent="0.2">
      <c r="A55" s="1"/>
      <c r="B55" s="16" t="s">
        <v>53</v>
      </c>
      <c r="C55" s="2" t="s">
        <v>15</v>
      </c>
      <c r="D55" s="2">
        <v>50</v>
      </c>
      <c r="E55" s="3"/>
      <c r="F55" s="4">
        <f>E55*D55</f>
        <v>0</v>
      </c>
    </row>
    <row r="56" spans="1:6" x14ac:dyDescent="0.2">
      <c r="A56" s="1"/>
      <c r="B56" s="16" t="s">
        <v>36</v>
      </c>
      <c r="C56" s="2" t="s">
        <v>51</v>
      </c>
      <c r="D56" s="2">
        <v>1</v>
      </c>
      <c r="E56" s="3"/>
      <c r="F56" s="4">
        <f>E56*D56</f>
        <v>0</v>
      </c>
    </row>
    <row r="57" spans="1:6" x14ac:dyDescent="0.2">
      <c r="A57" s="18"/>
      <c r="B57" s="19" t="s">
        <v>54</v>
      </c>
      <c r="C57" s="20"/>
      <c r="D57" s="20"/>
      <c r="E57" s="26"/>
      <c r="F57" s="22">
        <f>SUM(F55:F56)</f>
        <v>0</v>
      </c>
    </row>
    <row r="58" spans="1:6" x14ac:dyDescent="0.2">
      <c r="A58" s="1"/>
      <c r="B58" s="5"/>
      <c r="C58" s="2"/>
      <c r="D58" s="2"/>
      <c r="E58" s="3"/>
      <c r="F58" s="4"/>
    </row>
    <row r="59" spans="1:6" x14ac:dyDescent="0.2">
      <c r="A59" s="1" t="s">
        <v>24</v>
      </c>
      <c r="B59" s="28" t="s">
        <v>61</v>
      </c>
      <c r="C59" s="2"/>
      <c r="D59" s="2"/>
      <c r="E59" s="3"/>
      <c r="F59" s="4"/>
    </row>
    <row r="60" spans="1:6" ht="280.89999999999998" customHeight="1" x14ac:dyDescent="0.2">
      <c r="A60" s="1"/>
      <c r="B60" s="29" t="s">
        <v>85</v>
      </c>
      <c r="C60" s="2"/>
      <c r="D60" s="2"/>
      <c r="E60" s="3"/>
      <c r="F60" s="4"/>
    </row>
    <row r="61" spans="1:6" x14ac:dyDescent="0.2">
      <c r="A61" s="1"/>
      <c r="B61" s="30"/>
      <c r="C61" s="2" t="s">
        <v>10</v>
      </c>
      <c r="D61" s="2">
        <v>1</v>
      </c>
      <c r="E61" s="3"/>
      <c r="F61" s="4">
        <f>E61*D61</f>
        <v>0</v>
      </c>
    </row>
    <row r="62" spans="1:6" ht="63.75" x14ac:dyDescent="0.2">
      <c r="A62" s="1"/>
      <c r="B62" s="29" t="s">
        <v>86</v>
      </c>
      <c r="C62" s="2"/>
      <c r="D62" s="2"/>
      <c r="E62" s="3"/>
      <c r="F62" s="4"/>
    </row>
    <row r="63" spans="1:6" x14ac:dyDescent="0.2">
      <c r="A63" s="1"/>
      <c r="B63" s="30"/>
      <c r="C63" s="2" t="s">
        <v>10</v>
      </c>
      <c r="D63" s="2">
        <v>1</v>
      </c>
      <c r="E63" s="3"/>
      <c r="F63" s="4">
        <f>E63*D63</f>
        <v>0</v>
      </c>
    </row>
    <row r="64" spans="1:6" x14ac:dyDescent="0.2">
      <c r="A64" s="1"/>
      <c r="B64" s="5"/>
      <c r="C64" s="2"/>
      <c r="D64" s="2"/>
      <c r="E64" s="3"/>
      <c r="F64" s="4"/>
    </row>
    <row r="65" spans="1:6" ht="157.15" customHeight="1" x14ac:dyDescent="0.2">
      <c r="A65" s="1"/>
      <c r="B65" s="29" t="s">
        <v>87</v>
      </c>
      <c r="C65" s="2"/>
      <c r="D65" s="2"/>
      <c r="E65" s="3"/>
      <c r="F65" s="4"/>
    </row>
    <row r="66" spans="1:6" x14ac:dyDescent="0.2">
      <c r="A66" s="1"/>
      <c r="B66" s="30"/>
      <c r="C66" s="2" t="s">
        <v>10</v>
      </c>
      <c r="D66" s="2">
        <v>3</v>
      </c>
      <c r="E66" s="3"/>
      <c r="F66" s="4">
        <f>E66*D66</f>
        <v>0</v>
      </c>
    </row>
    <row r="67" spans="1:6" x14ac:dyDescent="0.2">
      <c r="A67" s="1"/>
      <c r="B67" s="5"/>
      <c r="C67" s="2"/>
      <c r="D67" s="2"/>
      <c r="E67" s="3"/>
      <c r="F67" s="4"/>
    </row>
    <row r="68" spans="1:6" ht="30.75" customHeight="1" x14ac:dyDescent="0.2">
      <c r="A68" s="1"/>
      <c r="B68" s="31" t="s">
        <v>62</v>
      </c>
      <c r="C68" s="2"/>
      <c r="D68" s="2"/>
      <c r="E68" s="3"/>
      <c r="F68" s="4"/>
    </row>
    <row r="69" spans="1:6" ht="89.25" x14ac:dyDescent="0.2">
      <c r="A69" s="1"/>
      <c r="B69" s="31" t="s">
        <v>78</v>
      </c>
      <c r="C69" s="2"/>
      <c r="D69" s="2"/>
      <c r="E69" s="3"/>
      <c r="F69" s="4"/>
    </row>
    <row r="70" spans="1:6" ht="102" x14ac:dyDescent="0.2">
      <c r="A70" s="1"/>
      <c r="B70" s="31" t="s">
        <v>79</v>
      </c>
      <c r="C70" s="2"/>
      <c r="D70" s="2"/>
      <c r="E70" s="3"/>
      <c r="F70" s="4"/>
    </row>
    <row r="71" spans="1:6" ht="77.45" customHeight="1" x14ac:dyDescent="0.2">
      <c r="A71" s="1"/>
      <c r="B71" s="29" t="s">
        <v>80</v>
      </c>
      <c r="C71" s="2"/>
      <c r="D71" s="2"/>
      <c r="E71" s="3"/>
      <c r="F71" s="4"/>
    </row>
    <row r="72" spans="1:6" x14ac:dyDescent="0.2">
      <c r="A72" s="1"/>
      <c r="B72" s="32"/>
      <c r="C72" s="2" t="s">
        <v>10</v>
      </c>
      <c r="D72" s="2">
        <v>1</v>
      </c>
      <c r="E72" s="3"/>
      <c r="F72" s="4">
        <f>E72*D72</f>
        <v>0</v>
      </c>
    </row>
    <row r="73" spans="1:6" x14ac:dyDescent="0.2">
      <c r="A73" s="1"/>
      <c r="C73" s="2"/>
      <c r="D73" s="2"/>
      <c r="E73" s="3"/>
      <c r="F73" s="4"/>
    </row>
    <row r="74" spans="1:6" ht="38.25" x14ac:dyDescent="0.2">
      <c r="A74" s="1"/>
      <c r="B74" s="29" t="s">
        <v>81</v>
      </c>
      <c r="C74" s="2" t="s">
        <v>10</v>
      </c>
      <c r="D74" s="2">
        <v>1</v>
      </c>
      <c r="E74" s="3"/>
      <c r="F74" s="4">
        <f>E74*D74</f>
        <v>0</v>
      </c>
    </row>
    <row r="75" spans="1:6" x14ac:dyDescent="0.2">
      <c r="A75" s="1"/>
      <c r="B75" s="5"/>
      <c r="C75" s="2"/>
      <c r="D75" s="2"/>
      <c r="E75" s="3"/>
      <c r="F75" s="4"/>
    </row>
    <row r="76" spans="1:6" ht="160.9" customHeight="1" x14ac:dyDescent="0.2">
      <c r="A76" s="1"/>
      <c r="B76" s="29" t="s">
        <v>82</v>
      </c>
      <c r="C76" s="2" t="s">
        <v>51</v>
      </c>
      <c r="D76" s="2">
        <v>1</v>
      </c>
      <c r="E76" s="3"/>
      <c r="F76" s="4">
        <f>E76*D76</f>
        <v>0</v>
      </c>
    </row>
    <row r="77" spans="1:6" x14ac:dyDescent="0.2">
      <c r="A77" s="18"/>
      <c r="B77" s="19" t="s">
        <v>57</v>
      </c>
      <c r="C77" s="20"/>
      <c r="D77" s="20"/>
      <c r="E77" s="26"/>
      <c r="F77" s="22">
        <f>SUM(F60:F76)</f>
        <v>0</v>
      </c>
    </row>
    <row r="78" spans="1:6" x14ac:dyDescent="0.2">
      <c r="A78" s="1"/>
      <c r="B78" s="5"/>
      <c r="C78" s="2"/>
      <c r="D78" s="2"/>
      <c r="E78" s="3"/>
      <c r="F78" s="4"/>
    </row>
    <row r="79" spans="1:6" x14ac:dyDescent="0.2">
      <c r="A79" s="1" t="s">
        <v>63</v>
      </c>
      <c r="B79" s="28" t="s">
        <v>55</v>
      </c>
      <c r="C79" s="2"/>
      <c r="D79" s="2"/>
      <c r="E79" s="3"/>
      <c r="F79" s="4"/>
    </row>
    <row r="80" spans="1:6" ht="140.25" x14ac:dyDescent="0.2">
      <c r="A80" s="1"/>
      <c r="B80" s="16" t="s">
        <v>56</v>
      </c>
      <c r="C80" s="2" t="s">
        <v>10</v>
      </c>
      <c r="D80" s="2">
        <v>1</v>
      </c>
      <c r="E80" s="3"/>
      <c r="F80" s="4">
        <f t="shared" ref="F80:F85" si="1">E80*D80</f>
        <v>0</v>
      </c>
    </row>
    <row r="81" spans="1:6" ht="25.5" x14ac:dyDescent="0.2">
      <c r="A81" s="1"/>
      <c r="B81" s="16" t="s">
        <v>25</v>
      </c>
      <c r="C81" s="2" t="s">
        <v>10</v>
      </c>
      <c r="D81" s="2">
        <v>1</v>
      </c>
      <c r="E81" s="3"/>
      <c r="F81" s="4">
        <f t="shared" si="1"/>
        <v>0</v>
      </c>
    </row>
    <row r="82" spans="1:6" ht="51" x14ac:dyDescent="0.2">
      <c r="A82" s="1"/>
      <c r="B82" s="16" t="s">
        <v>26</v>
      </c>
      <c r="C82" s="2" t="s">
        <v>10</v>
      </c>
      <c r="D82" s="2">
        <v>1</v>
      </c>
      <c r="E82" s="3"/>
      <c r="F82" s="4">
        <f t="shared" si="1"/>
        <v>0</v>
      </c>
    </row>
    <row r="83" spans="1:6" ht="51" x14ac:dyDescent="0.2">
      <c r="A83" s="1"/>
      <c r="B83" s="16" t="s">
        <v>27</v>
      </c>
      <c r="C83" s="2" t="s">
        <v>10</v>
      </c>
      <c r="D83" s="2">
        <v>1</v>
      </c>
      <c r="E83" s="3"/>
      <c r="F83" s="4">
        <f t="shared" si="1"/>
        <v>0</v>
      </c>
    </row>
    <row r="84" spans="1:6" x14ac:dyDescent="0.2">
      <c r="A84" s="1"/>
      <c r="B84" s="34" t="s">
        <v>71</v>
      </c>
      <c r="C84" s="2" t="s">
        <v>10</v>
      </c>
      <c r="D84" s="2">
        <v>1</v>
      </c>
      <c r="E84" s="3"/>
      <c r="F84" s="4">
        <f t="shared" si="1"/>
        <v>0</v>
      </c>
    </row>
    <row r="85" spans="1:6" x14ac:dyDescent="0.2">
      <c r="A85" s="1"/>
      <c r="B85" s="34" t="s">
        <v>72</v>
      </c>
      <c r="C85" s="2" t="s">
        <v>10</v>
      </c>
      <c r="D85" s="2">
        <v>1</v>
      </c>
      <c r="E85" s="3"/>
      <c r="F85" s="4">
        <f t="shared" si="1"/>
        <v>0</v>
      </c>
    </row>
    <row r="86" spans="1:6" x14ac:dyDescent="0.2">
      <c r="A86" s="18"/>
      <c r="B86" s="19" t="s">
        <v>65</v>
      </c>
      <c r="C86" s="20"/>
      <c r="D86" s="20"/>
      <c r="E86" s="21"/>
      <c r="F86" s="22">
        <f>SUM(F80:F85)</f>
        <v>0</v>
      </c>
    </row>
    <row r="87" spans="1:6" x14ac:dyDescent="0.2">
      <c r="A87" s="5"/>
      <c r="B87" s="5"/>
      <c r="C87" s="11"/>
      <c r="D87" s="11"/>
      <c r="E87" s="11"/>
      <c r="F87" s="35"/>
    </row>
    <row r="89" spans="1:6" x14ac:dyDescent="0.2">
      <c r="A89" s="36"/>
      <c r="B89" s="37" t="s">
        <v>35</v>
      </c>
      <c r="C89" s="38"/>
    </row>
    <row r="90" spans="1:6" ht="38.25" x14ac:dyDescent="0.2">
      <c r="A90" s="39" t="s">
        <v>6</v>
      </c>
      <c r="B90" s="15" t="s">
        <v>38</v>
      </c>
      <c r="C90" s="25">
        <f>F9</f>
        <v>0</v>
      </c>
    </row>
    <row r="91" spans="1:6" x14ac:dyDescent="0.2">
      <c r="A91" s="39" t="s">
        <v>7</v>
      </c>
      <c r="B91" s="28" t="s">
        <v>8</v>
      </c>
      <c r="C91" s="25">
        <f>F20</f>
        <v>0</v>
      </c>
    </row>
    <row r="92" spans="1:6" ht="38.25" x14ac:dyDescent="0.2">
      <c r="A92" s="39" t="s">
        <v>13</v>
      </c>
      <c r="B92" s="15" t="s">
        <v>39</v>
      </c>
      <c r="C92" s="25">
        <f>F27</f>
        <v>0</v>
      </c>
    </row>
    <row r="93" spans="1:6" ht="38.25" x14ac:dyDescent="0.2">
      <c r="A93" s="39" t="s">
        <v>14</v>
      </c>
      <c r="B93" s="15" t="s">
        <v>40</v>
      </c>
      <c r="C93" s="25">
        <f>F34</f>
        <v>0</v>
      </c>
    </row>
    <row r="94" spans="1:6" x14ac:dyDescent="0.2">
      <c r="A94" s="39" t="s">
        <v>18</v>
      </c>
      <c r="B94" s="15" t="s">
        <v>20</v>
      </c>
      <c r="C94" s="25">
        <f>F52</f>
        <v>0</v>
      </c>
    </row>
    <row r="95" spans="1:6" ht="25.5" x14ac:dyDescent="0.2">
      <c r="A95" s="39" t="s">
        <v>22</v>
      </c>
      <c r="B95" s="15" t="s">
        <v>23</v>
      </c>
      <c r="C95" s="25">
        <f>F57</f>
        <v>0</v>
      </c>
    </row>
    <row r="96" spans="1:6" ht="25.5" x14ac:dyDescent="0.2">
      <c r="A96" s="39" t="s">
        <v>24</v>
      </c>
      <c r="B96" s="15" t="s">
        <v>61</v>
      </c>
      <c r="C96" s="25">
        <f>F77</f>
        <v>0</v>
      </c>
    </row>
    <row r="97" spans="1:4" ht="26.25" thickBot="1" x14ac:dyDescent="0.25">
      <c r="A97" s="40">
        <v>8</v>
      </c>
      <c r="B97" s="41" t="s">
        <v>55</v>
      </c>
      <c r="C97" s="42">
        <f>F86</f>
        <v>0</v>
      </c>
    </row>
    <row r="98" spans="1:4" ht="13.5" thickTop="1" x14ac:dyDescent="0.2">
      <c r="C98" s="25"/>
    </row>
    <row r="99" spans="1:4" x14ac:dyDescent="0.2">
      <c r="B99" s="43" t="s">
        <v>43</v>
      </c>
      <c r="C99" s="44">
        <f>SUM(C90:C97)</f>
        <v>0</v>
      </c>
    </row>
    <row r="100" spans="1:4" x14ac:dyDescent="0.2">
      <c r="B100" s="43" t="s">
        <v>42</v>
      </c>
      <c r="C100" s="44">
        <f>C99*0.25</f>
        <v>0</v>
      </c>
    </row>
    <row r="101" spans="1:4" x14ac:dyDescent="0.2">
      <c r="B101" s="43" t="s">
        <v>44</v>
      </c>
      <c r="C101" s="44">
        <f>C99+C100</f>
        <v>0</v>
      </c>
    </row>
    <row r="102" spans="1:4" x14ac:dyDescent="0.2">
      <c r="B102" s="15"/>
      <c r="C102" s="45"/>
      <c r="D102" s="45"/>
    </row>
  </sheetData>
  <conditionalFormatting sqref="A1:D3 B102:D102 B46">
    <cfRule type="cellIs" dxfId="25" priority="71" stopIfTrue="1" operator="equal">
      <formula>0</formula>
    </cfRule>
  </conditionalFormatting>
  <conditionalFormatting sqref="B6">
    <cfRule type="cellIs" dxfId="24" priority="70" stopIfTrue="1" operator="equal">
      <formula>0</formula>
    </cfRule>
  </conditionalFormatting>
  <conditionalFormatting sqref="B11:B18">
    <cfRule type="cellIs" dxfId="23" priority="68" stopIfTrue="1" operator="equal">
      <formula>0</formula>
    </cfRule>
  </conditionalFormatting>
  <conditionalFormatting sqref="B29">
    <cfRule type="cellIs" dxfId="22" priority="46" stopIfTrue="1" operator="equal">
      <formula>0</formula>
    </cfRule>
  </conditionalFormatting>
  <conditionalFormatting sqref="B54">
    <cfRule type="cellIs" dxfId="21" priority="43" stopIfTrue="1" operator="equal">
      <formula>0</formula>
    </cfRule>
  </conditionalFormatting>
  <conditionalFormatting sqref="B37">
    <cfRule type="cellIs" dxfId="20" priority="45" stopIfTrue="1" operator="equal">
      <formula>0</formula>
    </cfRule>
  </conditionalFormatting>
  <conditionalFormatting sqref="B48">
    <cfRule type="cellIs" dxfId="19" priority="44" stopIfTrue="1" operator="equal">
      <formula>0</formula>
    </cfRule>
  </conditionalFormatting>
  <conditionalFormatting sqref="B79">
    <cfRule type="cellIs" dxfId="18" priority="42" stopIfTrue="1" operator="equal">
      <formula>0</formula>
    </cfRule>
  </conditionalFormatting>
  <conditionalFormatting sqref="B99:C101">
    <cfRule type="cellIs" dxfId="17" priority="40" stopIfTrue="1" operator="equal">
      <formula>0</formula>
    </cfRule>
  </conditionalFormatting>
  <conditionalFormatting sqref="B90">
    <cfRule type="cellIs" dxfId="16" priority="38" stopIfTrue="1" operator="equal">
      <formula>0</formula>
    </cfRule>
  </conditionalFormatting>
  <conditionalFormatting sqref="B91">
    <cfRule type="cellIs" dxfId="15" priority="37" stopIfTrue="1" operator="equal">
      <formula>0</formula>
    </cfRule>
  </conditionalFormatting>
  <conditionalFormatting sqref="B92">
    <cfRule type="cellIs" dxfId="14" priority="36" stopIfTrue="1" operator="equal">
      <formula>0</formula>
    </cfRule>
  </conditionalFormatting>
  <conditionalFormatting sqref="B93">
    <cfRule type="cellIs" dxfId="13" priority="35" stopIfTrue="1" operator="equal">
      <formula>0</formula>
    </cfRule>
  </conditionalFormatting>
  <conditionalFormatting sqref="B94">
    <cfRule type="cellIs" dxfId="12" priority="34" stopIfTrue="1" operator="equal">
      <formula>0</formula>
    </cfRule>
  </conditionalFormatting>
  <conditionalFormatting sqref="B30:B33 B36 B55:B56 B80:B83 B38:B43">
    <cfRule type="cellIs" dxfId="11" priority="47" stopIfTrue="1" operator="equal">
      <formula>0</formula>
    </cfRule>
  </conditionalFormatting>
  <conditionalFormatting sqref="B89">
    <cfRule type="cellIs" dxfId="10" priority="39" stopIfTrue="1" operator="equal">
      <formula>0</formula>
    </cfRule>
  </conditionalFormatting>
  <conditionalFormatting sqref="B95:B96">
    <cfRule type="cellIs" dxfId="9" priority="33" stopIfTrue="1" operator="equal">
      <formula>0</formula>
    </cfRule>
  </conditionalFormatting>
  <conditionalFormatting sqref="B97">
    <cfRule type="cellIs" dxfId="8" priority="32" stopIfTrue="1" operator="equal">
      <formula>0</formula>
    </cfRule>
  </conditionalFormatting>
  <conditionalFormatting sqref="B44:B45">
    <cfRule type="cellIs" dxfId="7" priority="31" stopIfTrue="1" operator="equal">
      <formula>0</formula>
    </cfRule>
  </conditionalFormatting>
  <conditionalFormatting sqref="B50:B51">
    <cfRule type="cellIs" dxfId="6" priority="28" stopIfTrue="1" operator="equal">
      <formula>0</formula>
    </cfRule>
  </conditionalFormatting>
  <conditionalFormatting sqref="B49">
    <cfRule type="cellIs" dxfId="5" priority="25" stopIfTrue="1" operator="equal">
      <formula>0</formula>
    </cfRule>
  </conditionalFormatting>
  <conditionalFormatting sqref="B24">
    <cfRule type="cellIs" dxfId="4" priority="13" stopIfTrue="1" operator="equal">
      <formula>0</formula>
    </cfRule>
  </conditionalFormatting>
  <conditionalFormatting sqref="B59">
    <cfRule type="cellIs" dxfId="3" priority="5" stopIfTrue="1" operator="equal">
      <formula>0</formula>
    </cfRule>
  </conditionalFormatting>
  <conditionalFormatting sqref="B84:B85">
    <cfRule type="cellIs" dxfId="2" priority="3" stopIfTrue="1" operator="equal">
      <formula>0</formula>
    </cfRule>
  </conditionalFormatting>
  <conditionalFormatting sqref="B7">
    <cfRule type="cellIs" dxfId="1" priority="2" stopIfTrue="1" operator="equal">
      <formula>0</formula>
    </cfRule>
  </conditionalFormatting>
  <conditionalFormatting sqref="B25">
    <cfRule type="cellIs" dxfId="0" priority="1" stopIfTrue="1" operator="equal">
      <formula>0</formula>
    </cfRule>
  </conditionalFormatting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Niskogradnja Hren - troškovnik</vt:lpstr>
      <vt:lpstr>'Niskogradnja Hren - troškovnik'!Podrucje_ispisa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dcterms:created xsi:type="dcterms:W3CDTF">2016-09-19T13:27:04Z</dcterms:created>
  <dcterms:modified xsi:type="dcterms:W3CDTF">2019-01-28T14:36:17Z</dcterms:modified>
</cp:coreProperties>
</file>