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Adriateh - troškovnik" sheetId="1" r:id="rId1"/>
  </sheets>
  <definedNames>
    <definedName name="_xlnm.Print_Area" localSheetId="0">'Adriateh - troškovnik'!$A$1:$F$129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2" i="1"/>
  <c r="F90" l="1"/>
  <c r="F100"/>
  <c r="F98"/>
  <c r="F96"/>
  <c r="F87"/>
  <c r="F85"/>
  <c r="F104" l="1"/>
  <c r="C123" s="1"/>
  <c r="F72"/>
  <c r="F61"/>
  <c r="F59"/>
  <c r="F45"/>
  <c r="F34"/>
  <c r="F33"/>
  <c r="F32"/>
  <c r="F31"/>
  <c r="F27"/>
  <c r="F25"/>
  <c r="F24"/>
  <c r="F30"/>
  <c r="F29"/>
  <c r="F28"/>
  <c r="F26"/>
  <c r="F23"/>
  <c r="F71" l="1"/>
  <c r="F75"/>
  <c r="F74"/>
  <c r="F73"/>
  <c r="F67" l="1"/>
  <c r="F66"/>
  <c r="F8" l="1"/>
  <c r="F9" l="1"/>
  <c r="C117" s="1"/>
  <c r="F112"/>
  <c r="F111"/>
  <c r="F110" l="1"/>
  <c r="F109"/>
  <c r="F108"/>
  <c r="F107"/>
  <c r="F80"/>
  <c r="F79"/>
  <c r="F68"/>
  <c r="F65"/>
  <c r="F64"/>
  <c r="F63"/>
  <c r="F62"/>
  <c r="F60"/>
  <c r="F58"/>
  <c r="F53"/>
  <c r="F52"/>
  <c r="F51"/>
  <c r="F50"/>
  <c r="F76" l="1"/>
  <c r="C121" s="1"/>
  <c r="F113"/>
  <c r="C124" s="1"/>
  <c r="F54"/>
  <c r="C120" s="1"/>
  <c r="F81"/>
  <c r="C122" s="1"/>
  <c r="F41"/>
  <c r="F18"/>
  <c r="F17"/>
  <c r="F16"/>
  <c r="F15"/>
  <c r="F14"/>
  <c r="F36" l="1"/>
  <c r="C118" s="1"/>
  <c r="F47"/>
  <c r="C119" s="1"/>
  <c r="C126" l="1"/>
  <c r="C127" l="1"/>
  <c r="C128" s="1"/>
</calcChain>
</file>

<file path=xl/sharedStrings.xml><?xml version="1.0" encoding="utf-8"?>
<sst xmlns="http://schemas.openxmlformats.org/spreadsheetml/2006/main" count="175" uniqueCount="110">
  <si>
    <t>R.br.</t>
  </si>
  <si>
    <t>Opis</t>
  </si>
  <si>
    <t>jed. mj.</t>
  </si>
  <si>
    <t>količina</t>
  </si>
  <si>
    <t>jed. cijena</t>
  </si>
  <si>
    <t>ukupno</t>
  </si>
  <si>
    <t>1.</t>
  </si>
  <si>
    <t>2.</t>
  </si>
  <si>
    <t>Dobava i montaža nosive konstrukcije fotonaponskih modula</t>
  </si>
  <si>
    <t>kom</t>
  </si>
  <si>
    <t>Nosač aluminijskog profila za spoj profila sa krovnim pokrovom</t>
  </si>
  <si>
    <t>Platični poklopci za aluminijski profil za prihvat FN modula</t>
  </si>
  <si>
    <t>3.</t>
  </si>
  <si>
    <t>4.</t>
  </si>
  <si>
    <t>m</t>
  </si>
  <si>
    <t>Dobava, isporuka, polaganje i pogonsko priključenje konektora za spajanje nizova modula MC4 priključak +</t>
  </si>
  <si>
    <t>Dobava, isporuka, polaganje i pogonsko priključenjel konektora za spajanje nizova modula MC4 priključak -</t>
  </si>
  <si>
    <t>5.</t>
  </si>
  <si>
    <t>5.1.</t>
  </si>
  <si>
    <t>AC razvod fotonaponskog sustava</t>
  </si>
  <si>
    <t>Izrada i spajanje ormara uključujući sav sitnopotrošni materijal</t>
  </si>
  <si>
    <t>6.</t>
  </si>
  <si>
    <t>Dobava materijala, izrada izjednačenja potencijala FN sustava po pravilima struke sa svim spojnim materijalnom i priborom</t>
  </si>
  <si>
    <t>7.</t>
  </si>
  <si>
    <t>Puštanje u rad te ispitivanje funkcionalnosti kompletne elektroinstalacije FN elektrane, parametriranje elektrane</t>
  </si>
  <si>
    <t>Ispitivanje elektrane u skladu s HEP-ovim  tipskim programom ispitivanja elektrane u paralelnom pogonu s mrežom u pokusnom radu, te izrada izvješća i prateće dokumentacije</t>
  </si>
  <si>
    <t>UKUPNO 1.</t>
  </si>
  <si>
    <t>UKUPNO 2.</t>
  </si>
  <si>
    <t>UKUPNO 3.</t>
  </si>
  <si>
    <t>Dobava, isporuka, polaganje i pogonsko priključenje fotonaponskog DC kabela PV1-F 6 mm² minimalnog presjeka 6mm², komplet sa priključnicama te sitnopotrošnim materijalom</t>
  </si>
  <si>
    <t>UKUPNO 4.</t>
  </si>
  <si>
    <t>5.2.</t>
  </si>
  <si>
    <t>UKUPNO 5.</t>
  </si>
  <si>
    <t>REKAPITULACIJA</t>
  </si>
  <si>
    <t>komplet sitnopotrošni materijal (spojnice , vijci , matice)</t>
  </si>
  <si>
    <t>Srednja kopča za spajanje FN modula sa aluminijskim profilom - za brzu montažu</t>
  </si>
  <si>
    <t>Dobava i montaža fotonaponskih modula na nosivu konstrukciju, sljedećih navedenih ili jednakovrijednih karakteristika:</t>
  </si>
  <si>
    <t>Dobava, montaža i priključenje fotonaponskih izmjenjivača, do potpune funkcionalnosti, sljedećih navedenih ili jednakovrijednih karakteristika</t>
  </si>
  <si>
    <t>Dobava materijala, izrada i priključenje DC razvoda fotonaponskog sustava sa svim elementima sljedećih navedenih ili jednakovrijednih karakteristika</t>
  </si>
  <si>
    <t>Krajnja kopča za spajanje FN modula sa aluminijskim profilom - za brzu montažu</t>
  </si>
  <si>
    <t>PDV 25%:</t>
  </si>
  <si>
    <t>UKUPNO (kn):</t>
  </si>
  <si>
    <t>SVEUKUPNO  sa PDV-om (kn):</t>
  </si>
  <si>
    <t>Aluminijska podkonstukcija za instalaciju fotonaponskih modula na kosom krovu sa pokrovom sendvič panel, zajedno sa svim spojnim materijalom:</t>
  </si>
  <si>
    <t>Dobava, isporuka i polaganje instalacijskih PK kanalica odgovarajućih dimenzija sa poklopcima ili kaoflex cijevi</t>
  </si>
  <si>
    <t>Dobava, izrada i priključenje ormara AC zaštite zajedno sa svim sitnim materijalom i priborom</t>
  </si>
  <si>
    <t xml:space="preserve"> - odvodnik prenapona B/C 275/12,5 kA klasa zaštite TI+TII/B+C, maks. struja pražnjenja 50kA, nazivna odvodna struja 20kA </t>
  </si>
  <si>
    <t xml:space="preserve"> - zaštitni prekidač , C karakteristika, 6A, 1-polni</t>
  </si>
  <si>
    <t xml:space="preserve"> - tipkalo za isključenje elektrane</t>
  </si>
  <si>
    <t>kpl</t>
  </si>
  <si>
    <t xml:space="preserve">Razvod trase AC kabela komplet sa  spojnim materijalom i priborom </t>
  </si>
  <si>
    <t>Dobava, polaganje i spajanje kabela PF 16 mm2 za izjednačenja potencijala</t>
  </si>
  <si>
    <t>UKUPNO 6.</t>
  </si>
  <si>
    <t>Regulacija, ispitivanje i puštanje u pogon fotonaponske elektrane</t>
  </si>
  <si>
    <t xml:space="preserve">Beznaponska i naponska ispitivanja instalacije FN elektrane zajedno sa izradom izvješća i prateće dokumentacije:
 - ispitivanje električne instalacije vizualnim pregledom
 - mjerenje otpora izolacije
 - mjerenje otpora uzemljenja
 - mjerenje otpora petlje
 - ispitivanje neprekidnosti zaštitnog vodiča
 - ispitivanje funkcionalnosti diferencijalnih strujnih zaštitnih sklopki (RCD)
 - pregled i mjerenje instalacije zaštite od djelovanja munje 
</t>
  </si>
  <si>
    <t>UKUPNO 7.</t>
  </si>
  <si>
    <t>Elaborat utjecaja elektrane na mrežu</t>
  </si>
  <si>
    <t>Elaborat podešenja zaštite</t>
  </si>
  <si>
    <t>Dobava i montaža nosive konstrukcije fotonaponskih modula, sljedećih navedenih ili jednakovrijednih karakteristika:</t>
  </si>
  <si>
    <t xml:space="preserve"> - spajanje priključnih kabela sa priključnim mjernim mjestom, izvedeno, izolirano po pravlima struke komplet zajedno sa svim potrošnim materijalom </t>
  </si>
  <si>
    <t xml:space="preserve">INVESTITOR: ADRIATEH D.O.O., Zagrebačka ulica 2, 10431 Sveta Nedjelja </t>
  </si>
  <si>
    <t>Troškovnik za: Fotonaponska elektrana za vlastitu potrošnju Adriateh</t>
  </si>
  <si>
    <t>Nosiva kada za balast za učvršćivanje konstrukcije na ravnom krovu</t>
  </si>
  <si>
    <t>Set za spajanje donjih nosivih profila</t>
  </si>
  <si>
    <t>Set za spajanje gornjih nosivih profila</t>
  </si>
  <si>
    <t>Set za spajanje osnovnih nosača</t>
  </si>
  <si>
    <t>Balast za opterećenje konstrukcije</t>
  </si>
  <si>
    <t>kg</t>
  </si>
  <si>
    <t xml:space="preserve"> - kompaktni prekidač snage 4P/250A/50kA</t>
  </si>
  <si>
    <t xml:space="preserve"> - rastavna sklopka 4P, 250A sa osiguračima 250A i kratkospojnikom</t>
  </si>
  <si>
    <t xml:space="preserve"> - dobava, isporuka, polaganje i pogonsko priključenje kabela od centralnog razvodnog ormara elektrane do centralnog razvodnog ormara objekta NYY-J 4x150 mm2</t>
  </si>
  <si>
    <t>Sustav za nadzor, izvještavanje i detekciju kvara fotonaponske elektrane</t>
  </si>
  <si>
    <t>Licenca za softver za nadzor, vizualizaciju podatka i udaljeno upravljanje radom fotonaponske elektrane:</t>
  </si>
  <si>
    <t>8.</t>
  </si>
  <si>
    <t>3.1.</t>
  </si>
  <si>
    <t>3.2.</t>
  </si>
  <si>
    <t>UKUPNO 8.</t>
  </si>
  <si>
    <t>3. FOTONAPONSKI IZMJENJIVAČI/PRETVARAČI</t>
  </si>
  <si>
    <t xml:space="preserve"> - zidni ormar, metalni, 1200x1000x300 (VxŠxD), IP66, sa uvodnicama za uvod kabela</t>
  </si>
  <si>
    <t xml:space="preserve"> - dobava, isporuka i polaganje instalacijskih kanalica PK 100 sa poklopcima</t>
  </si>
  <si>
    <t>Dobava, isporuka i polaganje kabela za povezivanje pametnih brojila, invertera i centralnog sustava za prikupljanje i nadzor podataka
 - UTP Cat 6</t>
  </si>
  <si>
    <t>Aluminijska podkonstukcija (nagib 6%) za instalaciju fotonaponskih modula na ravnom krovu, zajedno sa svim spojnim materijalom:</t>
  </si>
  <si>
    <t>LOKACIJA: Sveta Nedelja (k.č.br. 497/2, 497/3, k.o. Rakitje)</t>
  </si>
  <si>
    <t xml:space="preserve"> - 3polni zaštitni osigurač 160A, C karakteristika, prekidna moć 10kA</t>
  </si>
  <si>
    <t xml:space="preserve"> - 3polni zaštitni osigurač 100A, C karakteristika, prekidna moć 10kA</t>
  </si>
  <si>
    <t xml:space="preserve"> - zaštitna sklopka diferencijalne struje (FID) 160-4-1, tip A</t>
  </si>
  <si>
    <t xml:space="preserve"> - zaštitna sklopka diferencijalne struje (FID) 100-4-1, tip A</t>
  </si>
  <si>
    <t xml:space="preserve"> - dobava, isporuka, polaganje i pogonsko priključenje kabela od izmjenjivača do razvodnog ormara NAYY-0 4x120 mm2 + 120 mm2</t>
  </si>
  <si>
    <t xml:space="preserve"> - dobava, isporuka, polaganje i pogonsko priključenje kabela od izmjenjivača do razvodnog ormara NAYY-0 4x95 mm2 + 95 MM2</t>
  </si>
  <si>
    <r>
      <t xml:space="preserve"> - Polikristalna izvedba
 - Garancija: minimalno 15 godina na proizvod, minimalno 90% izlazne snage u 12 godina, a minimalno 80% u 25 godina
 - Certifikati: IEC 61215 i IEC 61730 - 1, IEC 61730 - 2, - IEC EN 61701:2011, IEC EN 62716, ili jednakovrijedni
 - IEC 62804 - Zadovoljava PID test ili jednakovrijedan
</t>
    </r>
    <r>
      <rPr>
        <b/>
        <sz val="10"/>
        <rFont val="Calibri"/>
        <family val="2"/>
        <charset val="238"/>
        <scheme val="minor"/>
      </rPr>
      <t>Električne karakteristike:</t>
    </r>
    <r>
      <rPr>
        <sz val="10"/>
        <rFont val="Calibri"/>
        <family val="2"/>
        <charset val="238"/>
        <scheme val="minor"/>
      </rPr>
      <t xml:space="preserve">
 - Izvedba: polikristalni
 - Vršna snaga (Pmpp):  minimalno 270 W
 - Broj ćelija: 60
</t>
    </r>
    <r>
      <rPr>
        <b/>
        <sz val="10"/>
        <rFont val="Calibri"/>
        <family val="2"/>
        <charset val="238"/>
        <scheme val="minor"/>
      </rPr>
      <t>Mehaničke karakteristike:</t>
    </r>
    <r>
      <rPr>
        <sz val="10"/>
        <rFont val="Calibri"/>
        <family val="2"/>
        <charset val="238"/>
        <scheme val="minor"/>
      </rPr>
      <t xml:space="preserve">
 - Dimenzije u mm: 1650x992x40 ± 2%</t>
    </r>
  </si>
  <si>
    <t>GPRS modul:
- GPRS antena za GMS signal,
- slot za SIM karticu za podatkovni promet,
- integrirani GPRS modul za uspostavu podatkovne veze
- jamstvo: minimalno 5 godina</t>
  </si>
  <si>
    <t xml:space="preserve"> - WEB bazirani softver,
 - mogućnost udaljenog pristupa inverterima te udaljene konfiguracije,
 - mogućnost integracije korisničkog HTML koda,
 - analiza prikupljenih podataka te automatski sustav za upozoravanje na moguće probleme rada elektrane,
 - automatski prikaz i dojava eventualnih devijacija u radu elektrane,</t>
  </si>
  <si>
    <t xml:space="preserve"> - integrirani “log book” za praćenje svih aktivnosti na pojedinoj fotonaponskoj elektrani,
 - mogućnost izrade standardiziranih izvještaja,
 - prikaz proizvodnje i potrošnje elektrane na dnevnoj, tjednoj, mjesečnoj i godišnjoj razini,
- prikaz svih statusnih poruka i grešaka,
 - dinamički prikaz sa svim relevantnim podacima za vrijeme rada elektrane, kao što su trenutna snaga, ukupna dnevna proizvodnja, doprinos u smanjenju CO2 emisija te trenutna i dvodnevna vremenska prognoza za lokaciju na kojoj se nalazi elektrana,</t>
  </si>
  <si>
    <t xml:space="preserve"> - mogućnost unosa dokumenata vezanih uz fotonaponsku elektranu kao što su plan stringova, jamstveni listovi ili tehnička dokumentacija koja je onda uvijek dostupna online,
- slanje upozorenja ili alarma putem e-maila,
- detaljan grafički prikaz vlastite potrošnje lokacije,
- uključena FTP licenca za backup slanje podataka na cloud server
- vijek trajanja: minimalno 5 godina
</t>
  </si>
  <si>
    <t>Dobava i isporuka podatkovne SIM kartice sa minimalnim prometom od 1 GB mjesečno
- vijek trajanja: minimalno 5 godina</t>
  </si>
  <si>
    <r>
      <rPr>
        <b/>
        <sz val="11"/>
        <rFont val="Calibri"/>
        <family val="2"/>
        <charset val="238"/>
        <scheme val="minor"/>
      </rPr>
      <t>Ulazne veličine:</t>
    </r>
    <r>
      <rPr>
        <sz val="11"/>
        <rFont val="Calibri"/>
        <family val="2"/>
        <charset val="238"/>
        <scheme val="minor"/>
      </rPr>
      <t xml:space="preserve">
Prenaponska zaštita: DA
Nadziranje kvara uzemljenja: DA
Zaštita zamjene polova: DA
</t>
    </r>
    <r>
      <rPr>
        <b/>
        <sz val="11"/>
        <rFont val="Calibri"/>
        <family val="2"/>
        <charset val="238"/>
        <scheme val="minor"/>
      </rPr>
      <t>Izlazne veličine:</t>
    </r>
    <r>
      <rPr>
        <sz val="11"/>
        <rFont val="Calibri"/>
        <family val="2"/>
        <charset val="238"/>
        <scheme val="minor"/>
      </rPr>
      <t xml:space="preserve">
Maksimalna AC snaga (PAC, MAX): 100,0 ± 2% kW
Maksimalna struja (IAC,NOM): 145,0 ± 2% A
Radno područje, napon mreže (UAC): 400 V
</t>
    </r>
    <r>
      <rPr>
        <b/>
        <sz val="11"/>
        <rFont val="Calibri"/>
        <family val="2"/>
        <charset val="238"/>
        <scheme val="minor"/>
      </rPr>
      <t xml:space="preserve">Stupanj korisnog djelovanja: </t>
    </r>
    <r>
      <rPr>
        <sz val="11"/>
        <rFont val="Calibri"/>
        <family val="2"/>
        <charset val="238"/>
        <scheme val="minor"/>
      </rPr>
      <t xml:space="preserve">
Maksimalni stupanj korisnosti: minimalno 98,4%
Europski stupanj korisnosti: minimalno 98,2%
</t>
    </r>
    <r>
      <rPr>
        <b/>
        <sz val="11"/>
        <rFont val="Calibri"/>
        <family val="2"/>
        <charset val="238"/>
        <scheme val="minor"/>
      </rPr>
      <t>Certifikati:</t>
    </r>
    <r>
      <rPr>
        <sz val="11"/>
        <rFont val="Calibri"/>
        <family val="2"/>
        <charset val="238"/>
        <scheme val="minor"/>
      </rPr>
      <t xml:space="preserve"> EN 62109-1, EN 62109-2, AS/NZS3100, EN 61000-6-2, EN 61000-6-3, EN 61000-3-2, EN 61000-3-3 ili jednakovrijedni
</t>
    </r>
    <r>
      <rPr>
        <b/>
        <sz val="11"/>
        <rFont val="Calibri"/>
        <family val="2"/>
        <charset val="238"/>
        <scheme val="minor"/>
      </rPr>
      <t>Mrežni standardi:</t>
    </r>
    <r>
      <rPr>
        <sz val="11"/>
        <rFont val="Calibri"/>
        <family val="2"/>
        <charset val="238"/>
        <scheme val="minor"/>
      </rPr>
      <t xml:space="preserve"> CEI 0-21, CEI 0-16, DIN V VDE V 0126-1-1, VDE-AR-N 4105, G83/2, G59/3, RD 1699, RD 413, NRS-097-2-1, AS 4777, IEC 61727, IEC 62116, VFR 2014 ili jednakovrijedni
</t>
    </r>
    <r>
      <rPr>
        <b/>
        <sz val="11"/>
        <rFont val="Calibri"/>
        <family val="2"/>
        <charset val="238"/>
        <scheme val="minor"/>
      </rPr>
      <t>Jamstvo</t>
    </r>
    <r>
      <rPr>
        <sz val="11"/>
        <rFont val="Calibri"/>
        <family val="2"/>
        <charset val="238"/>
        <scheme val="minor"/>
      </rPr>
      <t>: minimalno 10 godina</t>
    </r>
  </si>
  <si>
    <r>
      <rPr>
        <b/>
        <sz val="11"/>
        <rFont val="Calibri"/>
        <family val="2"/>
        <charset val="238"/>
        <scheme val="minor"/>
      </rPr>
      <t>Ulazne veličine:</t>
    </r>
    <r>
      <rPr>
        <sz val="11"/>
        <rFont val="Calibri"/>
        <family val="2"/>
        <charset val="238"/>
        <scheme val="minor"/>
      </rPr>
      <t xml:space="preserve">
Prenaponska zaštita: DA
Nadziranje kvara uzemljenja: DA
Zaštita zamjene polova: DA
</t>
    </r>
    <r>
      <rPr>
        <b/>
        <sz val="11"/>
        <rFont val="Calibri"/>
        <family val="2"/>
        <charset val="238"/>
        <scheme val="minor"/>
      </rPr>
      <t>Izlazne veličine:</t>
    </r>
    <r>
      <rPr>
        <sz val="11"/>
        <rFont val="Calibri"/>
        <family val="2"/>
        <charset val="238"/>
        <scheme val="minor"/>
      </rPr>
      <t xml:space="preserve">
Maksimalna AC snaga (PAC, MAX): 50,0 ± 2% kW
Maksimalna struja (IAC,NOM): 77,0 ± 2% A
Radno područje, napon mreže (UAC): 400 V
</t>
    </r>
    <r>
      <rPr>
        <b/>
        <sz val="11"/>
        <rFont val="Calibri"/>
        <family val="2"/>
        <charset val="238"/>
        <scheme val="minor"/>
      </rPr>
      <t xml:space="preserve">Stupanj korisnog djelovanja: </t>
    </r>
    <r>
      <rPr>
        <sz val="11"/>
        <rFont val="Calibri"/>
        <family val="2"/>
        <charset val="238"/>
        <scheme val="minor"/>
      </rPr>
      <t xml:space="preserve">
Maksimalni stupanj korisnosti: minimalno 98,3%
Europski stupanj korisnosti: minimalno 98,0%
</t>
    </r>
    <r>
      <rPr>
        <b/>
        <sz val="11"/>
        <rFont val="Calibri"/>
        <family val="2"/>
        <charset val="238"/>
        <scheme val="minor"/>
      </rPr>
      <t>Certifikati:</t>
    </r>
    <r>
      <rPr>
        <sz val="11"/>
        <rFont val="Calibri"/>
        <family val="2"/>
        <charset val="238"/>
        <scheme val="minor"/>
      </rPr>
      <t xml:space="preserve"> EN 62109-1, EN 62109-2, AS/NZS3100, EN 61000-6-2, EN 61000-6-3, EN 61000-3-2, EN 61000-3-3 ili jednakovrijedni
</t>
    </r>
    <r>
      <rPr>
        <b/>
        <sz val="11"/>
        <rFont val="Calibri"/>
        <family val="2"/>
        <charset val="238"/>
        <scheme val="minor"/>
      </rPr>
      <t>Mrežni standardi:</t>
    </r>
    <r>
      <rPr>
        <sz val="11"/>
        <rFont val="Calibri"/>
        <family val="2"/>
        <charset val="238"/>
        <scheme val="minor"/>
      </rPr>
      <t xml:space="preserve"> CEI 0-21, CEI 0-16, DIN V VDE V 0126-1-1, VDE-AR-N 4105, G83/2, G59/3, RD 1699, RD 413, NRS-097-2-1, AS 4777, IEC 61727, IEC 62116, VFR 2014 ili jednakovrijedni
</t>
    </r>
    <r>
      <rPr>
        <b/>
        <sz val="11"/>
        <rFont val="Calibri"/>
        <family val="2"/>
        <charset val="238"/>
        <scheme val="minor"/>
      </rPr>
      <t>Jamstvo</t>
    </r>
    <r>
      <rPr>
        <sz val="11"/>
        <rFont val="Calibri"/>
        <family val="2"/>
        <charset val="238"/>
        <scheme val="minor"/>
      </rPr>
      <t>: minimalno 10 godina</t>
    </r>
  </si>
  <si>
    <t>Aluminijski profil za prihvat  FN modula, minimalne duljine 6000 mm</t>
  </si>
  <si>
    <t>Osnovni nosač za sustav za montažu na kosi krov minimalne duljine 1650 mm</t>
  </si>
  <si>
    <t>Osnovni nosač za sustav za montažu na kosi krov minimalne duljine 995 mm</t>
  </si>
  <si>
    <t>Donji nosivi profil minimalne duljine 100 mm</t>
  </si>
  <si>
    <t>Gornji nosivi profil minimalne duljine 6200 mm</t>
  </si>
  <si>
    <t>Zaštitna folija za krov prilikom montaže sustava minimalnih dimenzija 230 x 200 x 6 mm</t>
  </si>
  <si>
    <t>Centralni uređaj za prikupljanje i obradu podataka:
- 1 x Ethernet, Bluetooth, 1 x RS485/RS422, 1 x USB sučelje,
- praćenje rada stringa/MPPT-a invertera,
- detekcija kvara, greške, praćenje stanja i proizvodnje invertera,
- mogućnost slanja e-maila ili SMS-a za dojavu kvara,
- predviđanje proizvodnje,
- mogućnost spajanja pametnog brojila za prikaz vlastite potrošnje objekta,
- smanjenje snage invertera do određenog postotka ovisno o stanju trenutne proizvodnje i potrošnje kako bi se zadovoljila ograničenja snage definirane PEES-om,
- mogućnost FTP prijenosa podataka na druge portale,
- radna temperatura od –10 do + 50°C,
- minimalno 2GB memorijska kartica za neograničenu pohranu podataka,
- jamstvo: minimalno 5 godina
- norme : EN 61000-6-3, EN 61000-6-1, EN 60950-1, u skladu sa EMV direktivom 2004/108/CEE i NN direktivom 2006/94/CEE ili jedankovrijedno.</t>
  </si>
  <si>
    <t>ICT Cloud Server u svrhu sigurnosne pohrane podataka rada fotonaponskog sustava zbog izvještavanja o rezultatima ostvarenih mjera suklano Uputi za prijavitelje, minimalne konfiguracije :
 - Operativni sustav
 - 1 vCPU
 - 2 GB RAM
 - 50 GB HDD basic
 - 10 Mbps Cloud Interface (Internet interface)
 - Backup na dnevnoj razini
 - vijek trajanja: minimalno 5 godina</t>
  </si>
  <si>
    <t>Dobava i montaža fotonaponskih modula na nosivu konstrukciju</t>
  </si>
  <si>
    <t>Dobava, montaža i priključenje fotonaponskih izmjenjivača, do potpune funkcionalnosti</t>
  </si>
  <si>
    <t>Dobava materijala, izrada i priključenje DC razvoda fotonaponskog sustava sa svim elementima</t>
  </si>
  <si>
    <r>
      <t>Pametno brojilo (</t>
    </r>
    <r>
      <rPr>
        <i/>
        <sz val="10"/>
        <color indexed="8"/>
        <rFont val="Calibri"/>
        <family val="2"/>
        <charset val="238"/>
      </rPr>
      <t xml:space="preserve">Smart meter):
</t>
    </r>
    <r>
      <rPr>
        <sz val="10"/>
        <color indexed="8"/>
        <rFont val="Calibri"/>
        <family val="2"/>
        <charset val="238"/>
      </rPr>
      <t>- trofazno pametno brojilo,
- sučelje za vanjsku promjenu tarife, RS485, 4-pin za S0 izlaz za A+, A-, Modbus ili jednakovrijedno _____________________(Napomena: Opravdanost korištenja robne marke: obzirom na specifičnost predmeta nabave, proizvod nije moguće precizno definirati korištenjem tehničkih specifikacija. Ukoliko ponuditelj nudi jednakovrijedan proizvod potrebno je upisati naziv jednakovrijednog proizvoda, te u ponudi dostaviti tehničku dokumentaciju iz koje je moguća i vidljiva usporedba te nedvojbena ocjena jednakovrijednosti.)
- maksimalna struja 6A,
- napon 230/400VAC,
- raspon mjerenja od 6mA do 5 A,
- vlastita potrošnja &lt;10VA,
- frekvencija 50Hz,
- IP51 zaštita,
- prikaz aktivne i reaktivne snage,
- prikaz energije u dva smjera,
- prikaz: I, U, P, S, F, cos fi,
- jamstvo: minimalno 2 godine
- norme: EN 50470-1, EN 50470-2, IEC 62052-11, IEC 62053-21, IEC 62053-21, CLC/TR 50579, ili jednakovrijedni
- u kompletu sa strujnim mjernim transformatorima 250/5A, ili jednakovrijedno</t>
    </r>
  </si>
  <si>
    <t>Izrada elaborata kvalitete napona po EN 50160-2012 ili jednakovrijedno, što uključuje mjerenje kvalitete napona na priključnom mjestu 7 dana prije priključenja elektrane te 7 dana sa priključenom elektranom.</t>
  </si>
</sst>
</file>

<file path=xl/styles.xml><?xml version="1.0" encoding="utf-8"?>
<styleSheet xmlns="http://schemas.openxmlformats.org/spreadsheetml/2006/main">
  <numFmts count="2">
    <numFmt numFmtId="164" formatCode="_-* #,##0.00\ [$kn-41A]_-;\-* #,##0.00\ [$kn-41A]_-;_-* &quot;-&quot;??\ [$kn-41A]_-;_-@_-"/>
    <numFmt numFmtId="165" formatCode="#,##0.00_ ;\-#,##0.00\ "/>
  </numFmts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applyAlignment="1">
      <alignment vertical="top"/>
    </xf>
    <xf numFmtId="0" fontId="0" fillId="0" borderId="0" xfId="0" applyFont="1"/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top"/>
    </xf>
    <xf numFmtId="49" fontId="4" fillId="0" borderId="0" xfId="2" applyNumberFormat="1" applyFont="1" applyBorder="1" applyAlignment="1">
      <alignment horizontal="center" vertical="top"/>
    </xf>
    <xf numFmtId="0" fontId="5" fillId="0" borderId="0" xfId="2" applyFont="1" applyBorder="1" applyAlignment="1">
      <alignment vertical="top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Border="1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4" fillId="0" borderId="0" xfId="2" applyFont="1" applyFill="1" applyBorder="1" applyAlignment="1">
      <alignment vertical="top" wrapText="1"/>
    </xf>
    <xf numFmtId="0" fontId="5" fillId="0" borderId="0" xfId="2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164" fontId="2" fillId="3" borderId="0" xfId="0" applyNumberFormat="1" applyFont="1" applyFill="1" applyBorder="1" applyAlignment="1">
      <alignment horizontal="center"/>
    </xf>
    <xf numFmtId="4" fontId="5" fillId="0" borderId="0" xfId="2" applyNumberFormat="1" applyFont="1" applyBorder="1" applyAlignment="1">
      <alignment vertical="top" wrapText="1"/>
    </xf>
    <xf numFmtId="4" fontId="5" fillId="0" borderId="0" xfId="2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vertical="top"/>
    </xf>
    <xf numFmtId="0" fontId="5" fillId="0" borderId="0" xfId="2" applyFont="1" applyFill="1" applyBorder="1" applyAlignment="1">
      <alignment vertical="top" wrapText="1"/>
    </xf>
    <xf numFmtId="165" fontId="3" fillId="3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64" fontId="3" fillId="0" borderId="0" xfId="0" applyNumberFormat="1" applyFont="1" applyBorder="1"/>
    <xf numFmtId="0" fontId="3" fillId="4" borderId="2" xfId="0" applyFont="1" applyFill="1" applyBorder="1" applyAlignment="1">
      <alignment vertical="top"/>
    </xf>
    <xf numFmtId="0" fontId="4" fillId="4" borderId="2" xfId="2" applyFont="1" applyFill="1" applyBorder="1" applyAlignment="1">
      <alignment vertical="top"/>
    </xf>
    <xf numFmtId="0" fontId="3" fillId="4" borderId="2" xfId="0" applyFont="1" applyFill="1" applyBorder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0" borderId="1" xfId="2" applyFont="1" applyFill="1" applyBorder="1" applyAlignment="1">
      <alignment vertical="top" wrapText="1"/>
    </xf>
    <xf numFmtId="164" fontId="3" fillId="0" borderId="1" xfId="0" applyNumberFormat="1" applyFont="1" applyBorder="1"/>
    <xf numFmtId="0" fontId="4" fillId="0" borderId="0" xfId="2" applyFont="1" applyFill="1" applyBorder="1" applyAlignment="1">
      <alignment horizontal="right" vertical="top" wrapText="1"/>
    </xf>
    <xf numFmtId="164" fontId="4" fillId="0" borderId="0" xfId="2" applyNumberFormat="1" applyFont="1" applyFill="1" applyBorder="1" applyAlignment="1">
      <alignment wrapText="1"/>
    </xf>
    <xf numFmtId="0" fontId="10" fillId="0" borderId="0" xfId="2" applyFont="1" applyBorder="1" applyAlignment="1">
      <alignment vertical="top" wrapText="1"/>
    </xf>
  </cellXfs>
  <cellStyles count="3">
    <cellStyle name="Normal" xfId="0" builtinId="0"/>
    <cellStyle name="Normal 2 2 4" xfId="1"/>
    <cellStyle name="Normal_troš 06-300" xfId="2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8"/>
  <sheetViews>
    <sheetView tabSelected="1" view="pageBreakPreview" zoomScale="120" zoomScaleNormal="70" zoomScaleSheetLayoutView="120" workbookViewId="0">
      <selection activeCell="I110" sqref="I110"/>
    </sheetView>
  </sheetViews>
  <sheetFormatPr defaultRowHeight="15"/>
  <cols>
    <col min="1" max="1" width="5.140625" style="2" bestFit="1" customWidth="1"/>
    <col min="2" max="2" width="50.5703125" style="2" customWidth="1"/>
    <col min="3" max="3" width="16.140625" bestFit="1" customWidth="1"/>
    <col min="4" max="4" width="11.5703125" bestFit="1" customWidth="1"/>
    <col min="5" max="5" width="13.5703125" customWidth="1"/>
    <col min="6" max="6" width="14.85546875" style="1" bestFit="1" customWidth="1"/>
    <col min="7" max="7" width="13.42578125" bestFit="1" customWidth="1"/>
  </cols>
  <sheetData>
    <row r="1" spans="1:6">
      <c r="A1" s="9"/>
      <c r="B1" s="10" t="s">
        <v>61</v>
      </c>
      <c r="C1" s="11"/>
      <c r="D1" s="12"/>
      <c r="E1" s="13"/>
      <c r="F1" s="14"/>
    </row>
    <row r="2" spans="1:6">
      <c r="A2" s="9"/>
      <c r="B2" s="10" t="s">
        <v>60</v>
      </c>
      <c r="C2" s="11"/>
      <c r="D2" s="12"/>
      <c r="E2" s="13"/>
      <c r="F2" s="14"/>
    </row>
    <row r="3" spans="1:6">
      <c r="A3" s="9"/>
      <c r="B3" s="10" t="s">
        <v>82</v>
      </c>
      <c r="C3" s="11"/>
      <c r="D3" s="12"/>
      <c r="E3" s="13"/>
      <c r="F3" s="14"/>
    </row>
    <row r="4" spans="1:6">
      <c r="A4" s="8"/>
      <c r="B4" s="8"/>
      <c r="C4" s="14"/>
      <c r="D4" s="14"/>
      <c r="E4" s="14"/>
      <c r="F4" s="14"/>
    </row>
    <row r="5" spans="1:6" ht="15.75" thickBot="1">
      <c r="A5" s="15" t="s">
        <v>0</v>
      </c>
      <c r="B5" s="15" t="s">
        <v>1</v>
      </c>
      <c r="C5" s="16" t="s">
        <v>2</v>
      </c>
      <c r="D5" s="16" t="s">
        <v>3</v>
      </c>
      <c r="E5" s="16" t="s">
        <v>4</v>
      </c>
      <c r="F5" s="16" t="s">
        <v>5</v>
      </c>
    </row>
    <row r="6" spans="1:6" ht="39" thickTop="1">
      <c r="A6" s="4" t="s">
        <v>6</v>
      </c>
      <c r="B6" s="17" t="s">
        <v>36</v>
      </c>
      <c r="C6" s="14"/>
      <c r="D6" s="14"/>
      <c r="E6" s="14"/>
      <c r="F6" s="14"/>
    </row>
    <row r="7" spans="1:6" ht="214.15" customHeight="1">
      <c r="A7" s="4"/>
      <c r="B7" s="18" t="s">
        <v>89</v>
      </c>
      <c r="C7" s="5"/>
      <c r="D7" s="5"/>
      <c r="E7" s="7"/>
      <c r="F7" s="7"/>
    </row>
    <row r="8" spans="1:6">
      <c r="A8" s="4"/>
      <c r="B8" s="19"/>
      <c r="C8" s="5" t="s">
        <v>9</v>
      </c>
      <c r="D8" s="5">
        <v>716</v>
      </c>
      <c r="E8" s="7"/>
      <c r="F8" s="7">
        <f>E8*D8</f>
        <v>0</v>
      </c>
    </row>
    <row r="9" spans="1:6">
      <c r="A9" s="20"/>
      <c r="B9" s="21" t="s">
        <v>26</v>
      </c>
      <c r="C9" s="22"/>
      <c r="D9" s="22"/>
      <c r="E9" s="23"/>
      <c r="F9" s="24">
        <f>F8</f>
        <v>0</v>
      </c>
    </row>
    <row r="10" spans="1:6">
      <c r="A10" s="4"/>
      <c r="B10" s="8"/>
      <c r="C10" s="5"/>
      <c r="D10" s="5"/>
      <c r="E10" s="7"/>
      <c r="F10" s="7"/>
    </row>
    <row r="11" spans="1:6" ht="25.5">
      <c r="A11" s="4" t="s">
        <v>7</v>
      </c>
      <c r="B11" s="17" t="s">
        <v>58</v>
      </c>
      <c r="C11" s="5"/>
      <c r="D11" s="5"/>
      <c r="E11" s="7"/>
      <c r="F11" s="7"/>
    </row>
    <row r="12" spans="1:6" ht="38.25">
      <c r="A12" s="4"/>
      <c r="B12" s="25" t="s">
        <v>43</v>
      </c>
      <c r="C12" s="5"/>
      <c r="D12" s="5"/>
      <c r="E12" s="7"/>
      <c r="F12" s="7"/>
    </row>
    <row r="13" spans="1:6">
      <c r="A13" s="4"/>
      <c r="B13" s="25"/>
      <c r="C13" s="5"/>
      <c r="D13" s="5"/>
      <c r="E13" s="7"/>
      <c r="F13" s="7"/>
    </row>
    <row r="14" spans="1:6" ht="31.15" customHeight="1">
      <c r="A14" s="4"/>
      <c r="B14" s="26" t="s">
        <v>97</v>
      </c>
      <c r="C14" s="5" t="s">
        <v>9</v>
      </c>
      <c r="D14" s="5">
        <v>144</v>
      </c>
      <c r="E14" s="7"/>
      <c r="F14" s="7">
        <f>E14*D14</f>
        <v>0</v>
      </c>
    </row>
    <row r="15" spans="1:6" ht="25.5">
      <c r="A15" s="4"/>
      <c r="B15" s="26" t="s">
        <v>10</v>
      </c>
      <c r="C15" s="5" t="s">
        <v>9</v>
      </c>
      <c r="D15" s="5">
        <v>1008</v>
      </c>
      <c r="E15" s="7"/>
      <c r="F15" s="7">
        <f>E15*D15</f>
        <v>0</v>
      </c>
    </row>
    <row r="16" spans="1:6" ht="25.5">
      <c r="A16" s="4"/>
      <c r="B16" s="26" t="s">
        <v>39</v>
      </c>
      <c r="C16" s="5" t="s">
        <v>9</v>
      </c>
      <c r="D16" s="5">
        <v>48</v>
      </c>
      <c r="E16" s="7"/>
      <c r="F16" s="7">
        <f>E16*D16</f>
        <v>0</v>
      </c>
    </row>
    <row r="17" spans="1:6" ht="25.5">
      <c r="A17" s="4"/>
      <c r="B17" s="26" t="s">
        <v>35</v>
      </c>
      <c r="C17" s="5" t="s">
        <v>9</v>
      </c>
      <c r="D17" s="5">
        <v>624</v>
      </c>
      <c r="E17" s="7"/>
      <c r="F17" s="7">
        <f>E17*D17</f>
        <v>0</v>
      </c>
    </row>
    <row r="18" spans="1:6">
      <c r="A18" s="4"/>
      <c r="B18" s="26" t="s">
        <v>11</v>
      </c>
      <c r="C18" s="5" t="s">
        <v>9</v>
      </c>
      <c r="D18" s="5">
        <v>48</v>
      </c>
      <c r="E18" s="7"/>
      <c r="F18" s="7">
        <f>E18*D18</f>
        <v>0</v>
      </c>
    </row>
    <row r="19" spans="1:6">
      <c r="A19" s="4"/>
      <c r="B19" s="27"/>
      <c r="C19" s="5"/>
      <c r="D19" s="5"/>
      <c r="E19" s="7"/>
      <c r="F19" s="7"/>
    </row>
    <row r="20" spans="1:6" ht="25.5">
      <c r="A20" s="4"/>
      <c r="B20" s="17" t="s">
        <v>58</v>
      </c>
      <c r="C20" s="5"/>
      <c r="D20" s="5"/>
      <c r="E20" s="7"/>
      <c r="F20" s="7"/>
    </row>
    <row r="21" spans="1:6" ht="38.25">
      <c r="A21" s="4"/>
      <c r="B21" s="26" t="s">
        <v>81</v>
      </c>
      <c r="C21" s="5"/>
      <c r="D21" s="5"/>
      <c r="E21" s="7"/>
      <c r="F21" s="7"/>
    </row>
    <row r="22" spans="1:6">
      <c r="A22" s="4"/>
      <c r="B22" s="26"/>
      <c r="C22" s="5"/>
      <c r="D22" s="5"/>
      <c r="E22" s="7"/>
      <c r="F22" s="7"/>
    </row>
    <row r="23" spans="1:6" ht="31.9" customHeight="1">
      <c r="A23" s="4"/>
      <c r="B23" s="26" t="s">
        <v>98</v>
      </c>
      <c r="C23" s="5" t="s">
        <v>9</v>
      </c>
      <c r="D23" s="5">
        <v>284</v>
      </c>
      <c r="E23" s="7"/>
      <c r="F23" s="7">
        <f t="shared" ref="F23:F34" si="0">E23*D23</f>
        <v>0</v>
      </c>
    </row>
    <row r="24" spans="1:6" ht="31.9" customHeight="1">
      <c r="A24" s="4"/>
      <c r="B24" s="26" t="s">
        <v>99</v>
      </c>
      <c r="C24" s="5" t="s">
        <v>9</v>
      </c>
      <c r="D24" s="5">
        <v>142</v>
      </c>
      <c r="E24" s="7"/>
      <c r="F24" s="7">
        <f t="shared" si="0"/>
        <v>0</v>
      </c>
    </row>
    <row r="25" spans="1:6">
      <c r="A25" s="4"/>
      <c r="B25" s="26" t="s">
        <v>65</v>
      </c>
      <c r="C25" s="5" t="s">
        <v>9</v>
      </c>
      <c r="D25" s="5">
        <v>1132</v>
      </c>
      <c r="E25" s="7"/>
      <c r="F25" s="7">
        <f t="shared" si="0"/>
        <v>0</v>
      </c>
    </row>
    <row r="26" spans="1:6">
      <c r="A26" s="4"/>
      <c r="B26" s="26" t="s">
        <v>100</v>
      </c>
      <c r="C26" s="5" t="s">
        <v>9</v>
      </c>
      <c r="D26" s="5">
        <v>566</v>
      </c>
      <c r="E26" s="7"/>
      <c r="F26" s="7">
        <f t="shared" si="0"/>
        <v>0</v>
      </c>
    </row>
    <row r="27" spans="1:6">
      <c r="A27" s="4"/>
      <c r="B27" s="26" t="s">
        <v>101</v>
      </c>
      <c r="C27" s="5" t="s">
        <v>9</v>
      </c>
      <c r="D27" s="5">
        <v>140</v>
      </c>
      <c r="E27" s="7"/>
      <c r="F27" s="7">
        <f t="shared" si="0"/>
        <v>0</v>
      </c>
    </row>
    <row r="28" spans="1:6" ht="25.5">
      <c r="A28" s="4"/>
      <c r="B28" s="26" t="s">
        <v>39</v>
      </c>
      <c r="C28" s="5" t="s">
        <v>9</v>
      </c>
      <c r="D28" s="5">
        <v>320</v>
      </c>
      <c r="E28" s="7"/>
      <c r="F28" s="7">
        <f t="shared" si="0"/>
        <v>0</v>
      </c>
    </row>
    <row r="29" spans="1:6" ht="25.5">
      <c r="A29" s="4"/>
      <c r="B29" s="26" t="s">
        <v>35</v>
      </c>
      <c r="C29" s="5" t="s">
        <v>9</v>
      </c>
      <c r="D29" s="5">
        <v>624</v>
      </c>
      <c r="E29" s="7"/>
      <c r="F29" s="7">
        <f t="shared" si="0"/>
        <v>0</v>
      </c>
    </row>
    <row r="30" spans="1:6" ht="25.5">
      <c r="A30" s="4"/>
      <c r="B30" s="26" t="s">
        <v>62</v>
      </c>
      <c r="C30" s="5" t="s">
        <v>9</v>
      </c>
      <c r="D30" s="5">
        <v>104</v>
      </c>
      <c r="E30" s="7"/>
      <c r="F30" s="7">
        <f t="shared" si="0"/>
        <v>0</v>
      </c>
    </row>
    <row r="31" spans="1:6" ht="25.5">
      <c r="A31" s="4"/>
      <c r="B31" s="26" t="s">
        <v>102</v>
      </c>
      <c r="C31" s="5" t="s">
        <v>9</v>
      </c>
      <c r="D31" s="5">
        <v>230</v>
      </c>
      <c r="E31" s="7"/>
      <c r="F31" s="7">
        <f t="shared" si="0"/>
        <v>0</v>
      </c>
    </row>
    <row r="32" spans="1:6">
      <c r="A32" s="4"/>
      <c r="B32" s="26" t="s">
        <v>63</v>
      </c>
      <c r="C32" s="5" t="s">
        <v>9</v>
      </c>
      <c r="D32" s="5">
        <v>96</v>
      </c>
      <c r="E32" s="7"/>
      <c r="F32" s="7">
        <f t="shared" si="0"/>
        <v>0</v>
      </c>
    </row>
    <row r="33" spans="1:6">
      <c r="A33" s="4"/>
      <c r="B33" s="26" t="s">
        <v>64</v>
      </c>
      <c r="C33" s="5" t="s">
        <v>9</v>
      </c>
      <c r="D33" s="5">
        <v>96</v>
      </c>
      <c r="E33" s="7"/>
      <c r="F33" s="7">
        <f t="shared" si="0"/>
        <v>0</v>
      </c>
    </row>
    <row r="34" spans="1:6">
      <c r="A34" s="4"/>
      <c r="B34" s="26" t="s">
        <v>66</v>
      </c>
      <c r="C34" s="5" t="s">
        <v>67</v>
      </c>
      <c r="D34" s="5">
        <v>3480</v>
      </c>
      <c r="E34" s="7"/>
      <c r="F34" s="7">
        <f t="shared" si="0"/>
        <v>0</v>
      </c>
    </row>
    <row r="35" spans="1:6">
      <c r="A35" s="4"/>
      <c r="B35" s="19"/>
      <c r="C35" s="5"/>
      <c r="D35" s="5"/>
      <c r="E35" s="7"/>
      <c r="F35" s="7"/>
    </row>
    <row r="36" spans="1:6">
      <c r="A36" s="20"/>
      <c r="B36" s="21" t="s">
        <v>27</v>
      </c>
      <c r="C36" s="22"/>
      <c r="D36" s="22"/>
      <c r="E36" s="23"/>
      <c r="F36" s="24">
        <f>SUM(F14:F35)</f>
        <v>0</v>
      </c>
    </row>
    <row r="37" spans="1:6">
      <c r="A37" s="4"/>
      <c r="B37" s="8"/>
      <c r="C37" s="5"/>
      <c r="D37" s="5"/>
      <c r="E37" s="7"/>
      <c r="F37" s="7"/>
    </row>
    <row r="38" spans="1:6">
      <c r="A38" s="4"/>
      <c r="B38" s="19" t="s">
        <v>77</v>
      </c>
      <c r="C38" s="5"/>
      <c r="D38" s="5"/>
      <c r="E38" s="7"/>
      <c r="F38" s="7"/>
    </row>
    <row r="39" spans="1:6" ht="38.25">
      <c r="A39" s="4" t="s">
        <v>74</v>
      </c>
      <c r="B39" s="17" t="s">
        <v>37</v>
      </c>
      <c r="C39" s="5"/>
      <c r="D39" s="5"/>
      <c r="E39" s="7"/>
      <c r="F39" s="7"/>
    </row>
    <row r="40" spans="1:6" ht="285" customHeight="1">
      <c r="A40" s="4"/>
      <c r="B40" s="52" t="s">
        <v>95</v>
      </c>
      <c r="C40" s="28"/>
      <c r="D40" s="28"/>
      <c r="E40" s="28"/>
      <c r="F40" s="29"/>
    </row>
    <row r="41" spans="1:6">
      <c r="A41" s="4"/>
      <c r="B41" s="30"/>
      <c r="C41" s="5" t="s">
        <v>9</v>
      </c>
      <c r="D41" s="5">
        <v>1</v>
      </c>
      <c r="E41" s="7"/>
      <c r="F41" s="7">
        <f>E41*D41</f>
        <v>0</v>
      </c>
    </row>
    <row r="42" spans="1:6">
      <c r="A42" s="4"/>
      <c r="B42" s="30"/>
      <c r="C42" s="5"/>
      <c r="D42" s="5"/>
      <c r="E42" s="7"/>
      <c r="F42" s="7"/>
    </row>
    <row r="43" spans="1:6" ht="38.25">
      <c r="A43" s="4" t="s">
        <v>75</v>
      </c>
      <c r="B43" s="17" t="s">
        <v>37</v>
      </c>
      <c r="C43" s="5"/>
      <c r="D43" s="5"/>
      <c r="E43" s="7"/>
      <c r="F43" s="7"/>
    </row>
    <row r="44" spans="1:6" ht="286.89999999999998" customHeight="1">
      <c r="A44" s="4"/>
      <c r="B44" s="52" t="s">
        <v>96</v>
      </c>
      <c r="C44" s="28"/>
      <c r="D44" s="28"/>
      <c r="E44" s="28"/>
      <c r="F44" s="29"/>
    </row>
    <row r="45" spans="1:6">
      <c r="A45" s="4"/>
      <c r="B45" s="30"/>
      <c r="C45" s="5" t="s">
        <v>9</v>
      </c>
      <c r="D45" s="5">
        <v>1</v>
      </c>
      <c r="E45" s="7"/>
      <c r="F45" s="7">
        <f>E45*D45</f>
        <v>0</v>
      </c>
    </row>
    <row r="46" spans="1:6">
      <c r="A46" s="4"/>
      <c r="B46" s="30"/>
      <c r="C46" s="5"/>
      <c r="D46" s="5"/>
      <c r="E46" s="7"/>
      <c r="F46" s="7"/>
    </row>
    <row r="47" spans="1:6">
      <c r="A47" s="20"/>
      <c r="B47" s="21" t="s">
        <v>28</v>
      </c>
      <c r="C47" s="22"/>
      <c r="D47" s="22"/>
      <c r="E47" s="23"/>
      <c r="F47" s="24">
        <f>SUM(F41:F46)</f>
        <v>0</v>
      </c>
    </row>
    <row r="48" spans="1:6">
      <c r="A48" s="4"/>
      <c r="B48" s="8"/>
      <c r="C48" s="5"/>
      <c r="D48" s="5"/>
      <c r="E48" s="7"/>
      <c r="F48" s="7"/>
    </row>
    <row r="49" spans="1:6" ht="38.25">
      <c r="A49" s="4" t="s">
        <v>13</v>
      </c>
      <c r="B49" s="17" t="s">
        <v>38</v>
      </c>
      <c r="C49" s="5"/>
      <c r="D49" s="5"/>
      <c r="E49" s="6"/>
      <c r="F49" s="7"/>
    </row>
    <row r="50" spans="1:6" ht="25.5">
      <c r="A50" s="4"/>
      <c r="B50" s="31" t="s">
        <v>44</v>
      </c>
      <c r="C50" s="5" t="s">
        <v>14</v>
      </c>
      <c r="D50" s="5">
        <v>130</v>
      </c>
      <c r="E50" s="6"/>
      <c r="F50" s="7">
        <f>E50*D50</f>
        <v>0</v>
      </c>
    </row>
    <row r="51" spans="1:6" ht="51">
      <c r="A51" s="4"/>
      <c r="B51" s="31" t="s">
        <v>29</v>
      </c>
      <c r="C51" s="5" t="s">
        <v>14</v>
      </c>
      <c r="D51" s="5">
        <v>5100</v>
      </c>
      <c r="E51" s="6"/>
      <c r="F51" s="7">
        <f>E51*D51</f>
        <v>0</v>
      </c>
    </row>
    <row r="52" spans="1:6" ht="25.5">
      <c r="A52" s="4"/>
      <c r="B52" s="18" t="s">
        <v>15</v>
      </c>
      <c r="C52" s="5" t="s">
        <v>9</v>
      </c>
      <c r="D52" s="5">
        <v>34</v>
      </c>
      <c r="E52" s="6"/>
      <c r="F52" s="7">
        <f>E52*D52</f>
        <v>0</v>
      </c>
    </row>
    <row r="53" spans="1:6" ht="25.5">
      <c r="A53" s="4"/>
      <c r="B53" s="18" t="s">
        <v>16</v>
      </c>
      <c r="C53" s="5" t="s">
        <v>9</v>
      </c>
      <c r="D53" s="5">
        <v>34</v>
      </c>
      <c r="E53" s="6"/>
      <c r="F53" s="7">
        <f>E53*D53</f>
        <v>0</v>
      </c>
    </row>
    <row r="54" spans="1:6">
      <c r="A54" s="20"/>
      <c r="B54" s="21" t="s">
        <v>30</v>
      </c>
      <c r="C54" s="22"/>
      <c r="D54" s="22"/>
      <c r="E54" s="32"/>
      <c r="F54" s="24">
        <f>SUM(F50:F53)</f>
        <v>0</v>
      </c>
    </row>
    <row r="55" spans="1:6">
      <c r="A55" s="4"/>
      <c r="B55" s="8"/>
      <c r="C55" s="5"/>
      <c r="D55" s="5"/>
      <c r="E55" s="6"/>
      <c r="F55" s="7"/>
    </row>
    <row r="56" spans="1:6">
      <c r="A56" s="4" t="s">
        <v>17</v>
      </c>
      <c r="B56" s="17" t="s">
        <v>19</v>
      </c>
      <c r="C56" s="5"/>
      <c r="D56" s="5"/>
      <c r="E56" s="6"/>
      <c r="F56" s="7"/>
    </row>
    <row r="57" spans="1:6" ht="25.5">
      <c r="A57" s="4" t="s">
        <v>18</v>
      </c>
      <c r="B57" s="18" t="s">
        <v>45</v>
      </c>
      <c r="C57" s="5"/>
      <c r="D57" s="5"/>
      <c r="E57" s="6"/>
      <c r="F57" s="7"/>
    </row>
    <row r="58" spans="1:6" ht="25.5">
      <c r="A58" s="4"/>
      <c r="B58" s="18" t="s">
        <v>78</v>
      </c>
      <c r="C58" s="5" t="s">
        <v>9</v>
      </c>
      <c r="D58" s="5">
        <v>1</v>
      </c>
      <c r="E58" s="6"/>
      <c r="F58" s="7">
        <f t="shared" ref="F58:F68" si="1">E58*D58</f>
        <v>0</v>
      </c>
    </row>
    <row r="59" spans="1:6" ht="25.5">
      <c r="A59" s="4"/>
      <c r="B59" s="18" t="s">
        <v>83</v>
      </c>
      <c r="C59" s="5" t="s">
        <v>9</v>
      </c>
      <c r="D59" s="5">
        <v>1</v>
      </c>
      <c r="E59" s="6"/>
      <c r="F59" s="7">
        <f t="shared" ref="F59" si="2">E59*D59</f>
        <v>0</v>
      </c>
    </row>
    <row r="60" spans="1:6" ht="25.5">
      <c r="A60" s="4"/>
      <c r="B60" s="18" t="s">
        <v>84</v>
      </c>
      <c r="C60" s="5" t="s">
        <v>9</v>
      </c>
      <c r="D60" s="5">
        <v>1</v>
      </c>
      <c r="E60" s="6"/>
      <c r="F60" s="7">
        <f t="shared" si="1"/>
        <v>0</v>
      </c>
    </row>
    <row r="61" spans="1:6">
      <c r="A61" s="4"/>
      <c r="B61" s="18" t="s">
        <v>85</v>
      </c>
      <c r="C61" s="5" t="s">
        <v>9</v>
      </c>
      <c r="D61" s="5">
        <v>1</v>
      </c>
      <c r="E61" s="6"/>
      <c r="F61" s="7">
        <f t="shared" ref="F61" si="3">E61*D61</f>
        <v>0</v>
      </c>
    </row>
    <row r="62" spans="1:6">
      <c r="A62" s="4"/>
      <c r="B62" s="18" t="s">
        <v>86</v>
      </c>
      <c r="C62" s="5" t="s">
        <v>9</v>
      </c>
      <c r="D62" s="5">
        <v>1</v>
      </c>
      <c r="E62" s="6"/>
      <c r="F62" s="7">
        <f t="shared" si="1"/>
        <v>0</v>
      </c>
    </row>
    <row r="63" spans="1:6" ht="38.25">
      <c r="A63" s="4"/>
      <c r="B63" s="18" t="s">
        <v>46</v>
      </c>
      <c r="C63" s="5" t="s">
        <v>9</v>
      </c>
      <c r="D63" s="5">
        <v>1</v>
      </c>
      <c r="E63" s="6"/>
      <c r="F63" s="7">
        <f t="shared" si="1"/>
        <v>0</v>
      </c>
    </row>
    <row r="64" spans="1:6">
      <c r="A64" s="4"/>
      <c r="B64" s="18" t="s">
        <v>47</v>
      </c>
      <c r="C64" s="5" t="s">
        <v>9</v>
      </c>
      <c r="D64" s="5">
        <v>1</v>
      </c>
      <c r="E64" s="6"/>
      <c r="F64" s="7">
        <f t="shared" si="1"/>
        <v>0</v>
      </c>
    </row>
    <row r="65" spans="1:9">
      <c r="A65" s="4"/>
      <c r="B65" s="18" t="s">
        <v>48</v>
      </c>
      <c r="C65" s="5" t="s">
        <v>9</v>
      </c>
      <c r="D65" s="5">
        <v>1</v>
      </c>
      <c r="E65" s="6"/>
      <c r="F65" s="7">
        <f t="shared" si="1"/>
        <v>0</v>
      </c>
    </row>
    <row r="66" spans="1:9" s="3" customFormat="1">
      <c r="A66" s="4"/>
      <c r="B66" s="31" t="s">
        <v>68</v>
      </c>
      <c r="C66" s="5" t="s">
        <v>9</v>
      </c>
      <c r="D66" s="5">
        <v>1</v>
      </c>
      <c r="E66" s="6"/>
      <c r="F66" s="7">
        <f t="shared" si="1"/>
        <v>0</v>
      </c>
      <c r="I66"/>
    </row>
    <row r="67" spans="1:9" s="3" customFormat="1" ht="25.5">
      <c r="A67" s="4"/>
      <c r="B67" s="31" t="s">
        <v>69</v>
      </c>
      <c r="C67" s="5" t="s">
        <v>9</v>
      </c>
      <c r="D67" s="5">
        <v>2</v>
      </c>
      <c r="E67" s="6"/>
      <c r="F67" s="7">
        <f t="shared" si="1"/>
        <v>0</v>
      </c>
      <c r="I67"/>
    </row>
    <row r="68" spans="1:9" ht="25.5">
      <c r="A68" s="4"/>
      <c r="B68" s="18" t="s">
        <v>20</v>
      </c>
      <c r="C68" s="5" t="s">
        <v>49</v>
      </c>
      <c r="D68" s="5">
        <v>1</v>
      </c>
      <c r="E68" s="6"/>
      <c r="F68" s="7">
        <f t="shared" si="1"/>
        <v>0</v>
      </c>
      <c r="G68" s="1"/>
    </row>
    <row r="69" spans="1:9">
      <c r="A69" s="4"/>
      <c r="B69" s="8"/>
      <c r="C69" s="5"/>
      <c r="D69" s="5"/>
      <c r="E69" s="6"/>
      <c r="F69" s="7"/>
    </row>
    <row r="70" spans="1:9">
      <c r="A70" s="4" t="s">
        <v>31</v>
      </c>
      <c r="B70" s="10" t="s">
        <v>50</v>
      </c>
      <c r="C70" s="5"/>
      <c r="D70" s="5"/>
      <c r="E70" s="6"/>
      <c r="F70" s="7"/>
    </row>
    <row r="71" spans="1:9" s="3" customFormat="1" ht="25.5">
      <c r="A71" s="4"/>
      <c r="B71" s="31" t="s">
        <v>79</v>
      </c>
      <c r="C71" s="5" t="s">
        <v>14</v>
      </c>
      <c r="D71" s="5">
        <v>150</v>
      </c>
      <c r="E71" s="6"/>
      <c r="F71" s="7">
        <f t="shared" ref="F71:F72" si="4">E71*D71</f>
        <v>0</v>
      </c>
      <c r="I71"/>
    </row>
    <row r="72" spans="1:9" s="3" customFormat="1" ht="38.25">
      <c r="A72" s="4"/>
      <c r="B72" s="18" t="s">
        <v>87</v>
      </c>
      <c r="C72" s="5" t="s">
        <v>14</v>
      </c>
      <c r="D72" s="5">
        <v>10</v>
      </c>
      <c r="E72" s="6"/>
      <c r="F72" s="7">
        <f t="shared" si="4"/>
        <v>0</v>
      </c>
      <c r="I72"/>
    </row>
    <row r="73" spans="1:9" s="3" customFormat="1" ht="38.25">
      <c r="A73" s="4"/>
      <c r="B73" s="18" t="s">
        <v>88</v>
      </c>
      <c r="C73" s="5" t="s">
        <v>14</v>
      </c>
      <c r="D73" s="5">
        <v>10</v>
      </c>
      <c r="E73" s="6"/>
      <c r="F73" s="7">
        <f t="shared" ref="F73:F75" si="5">E73*D73</f>
        <v>0</v>
      </c>
      <c r="I73"/>
    </row>
    <row r="74" spans="1:9" s="3" customFormat="1" ht="38.25">
      <c r="A74" s="4"/>
      <c r="B74" s="18" t="s">
        <v>70</v>
      </c>
      <c r="C74" s="5" t="s">
        <v>14</v>
      </c>
      <c r="D74" s="5">
        <v>15</v>
      </c>
      <c r="E74" s="33"/>
      <c r="F74" s="7">
        <f t="shared" si="5"/>
        <v>0</v>
      </c>
      <c r="I74"/>
    </row>
    <row r="75" spans="1:9" s="3" customFormat="1" ht="38.25">
      <c r="A75" s="4"/>
      <c r="B75" s="18" t="s">
        <v>59</v>
      </c>
      <c r="C75" s="5" t="s">
        <v>49</v>
      </c>
      <c r="D75" s="5">
        <v>1</v>
      </c>
      <c r="E75" s="6"/>
      <c r="F75" s="7">
        <f t="shared" si="5"/>
        <v>0</v>
      </c>
      <c r="I75"/>
    </row>
    <row r="76" spans="1:9">
      <c r="A76" s="20"/>
      <c r="B76" s="21" t="s">
        <v>32</v>
      </c>
      <c r="C76" s="22"/>
      <c r="D76" s="22"/>
      <c r="E76" s="32"/>
      <c r="F76" s="24">
        <f>SUM(F58:F75)</f>
        <v>0</v>
      </c>
    </row>
    <row r="77" spans="1:9">
      <c r="A77" s="4"/>
      <c r="B77" s="8"/>
      <c r="C77" s="5"/>
      <c r="D77" s="5"/>
      <c r="E77" s="6"/>
      <c r="F77" s="7"/>
    </row>
    <row r="78" spans="1:9" ht="25.5">
      <c r="A78" s="4" t="s">
        <v>21</v>
      </c>
      <c r="B78" s="17" t="s">
        <v>22</v>
      </c>
      <c r="C78" s="5"/>
      <c r="D78" s="5"/>
      <c r="E78" s="6"/>
      <c r="F78" s="7"/>
    </row>
    <row r="79" spans="1:9" ht="25.5">
      <c r="A79" s="4"/>
      <c r="B79" s="18" t="s">
        <v>51</v>
      </c>
      <c r="C79" s="5" t="s">
        <v>14</v>
      </c>
      <c r="D79" s="5">
        <v>150</v>
      </c>
      <c r="E79" s="6"/>
      <c r="F79" s="7">
        <f>E79*D79</f>
        <v>0</v>
      </c>
    </row>
    <row r="80" spans="1:9">
      <c r="A80" s="4"/>
      <c r="B80" s="18" t="s">
        <v>34</v>
      </c>
      <c r="C80" s="5" t="s">
        <v>49</v>
      </c>
      <c r="D80" s="5">
        <v>1</v>
      </c>
      <c r="E80" s="6"/>
      <c r="F80" s="7">
        <f>E80*D80</f>
        <v>0</v>
      </c>
    </row>
    <row r="81" spans="1:6">
      <c r="A81" s="20"/>
      <c r="B81" s="21" t="s">
        <v>52</v>
      </c>
      <c r="C81" s="22"/>
      <c r="D81" s="22"/>
      <c r="E81" s="32"/>
      <c r="F81" s="24">
        <f>SUM(F79:F80)</f>
        <v>0</v>
      </c>
    </row>
    <row r="82" spans="1:6">
      <c r="A82" s="4"/>
      <c r="B82" s="8"/>
      <c r="C82" s="5"/>
      <c r="D82" s="5"/>
      <c r="E82" s="6"/>
      <c r="F82" s="7"/>
    </row>
    <row r="83" spans="1:6">
      <c r="A83" s="4" t="s">
        <v>23</v>
      </c>
      <c r="B83" s="34" t="s">
        <v>71</v>
      </c>
      <c r="C83" s="5"/>
      <c r="D83" s="5"/>
      <c r="E83" s="6"/>
      <c r="F83" s="7"/>
    </row>
    <row r="84" spans="1:6" ht="277.14999999999998" customHeight="1">
      <c r="A84" s="4"/>
      <c r="B84" s="35" t="s">
        <v>103</v>
      </c>
      <c r="C84" s="5"/>
      <c r="D84" s="5"/>
      <c r="E84" s="6"/>
      <c r="F84" s="7"/>
    </row>
    <row r="85" spans="1:6">
      <c r="A85" s="4"/>
      <c r="B85" s="36"/>
      <c r="C85" s="5" t="s">
        <v>9</v>
      </c>
      <c r="D85" s="5">
        <v>1</v>
      </c>
      <c r="E85" s="6"/>
      <c r="F85" s="7">
        <f>E85*D85</f>
        <v>0</v>
      </c>
    </row>
    <row r="86" spans="1:6" ht="63.75">
      <c r="A86" s="4"/>
      <c r="B86" s="37" t="s">
        <v>90</v>
      </c>
      <c r="C86" s="5"/>
      <c r="D86" s="5"/>
      <c r="E86" s="6"/>
      <c r="F86" s="7"/>
    </row>
    <row r="87" spans="1:6">
      <c r="A87" s="4"/>
      <c r="B87" s="36"/>
      <c r="C87" s="5" t="s">
        <v>9</v>
      </c>
      <c r="D87" s="5">
        <v>1</v>
      </c>
      <c r="E87" s="6"/>
      <c r="F87" s="7">
        <f>E87*D87</f>
        <v>0</v>
      </c>
    </row>
    <row r="88" spans="1:6">
      <c r="A88" s="4"/>
      <c r="B88" s="8"/>
      <c r="C88" s="5"/>
      <c r="D88" s="5"/>
      <c r="E88" s="6"/>
      <c r="F88" s="7"/>
    </row>
    <row r="89" spans="1:6" ht="318" customHeight="1">
      <c r="A89" s="4"/>
      <c r="B89" s="35" t="s">
        <v>108</v>
      </c>
      <c r="C89" s="5"/>
      <c r="D89" s="5"/>
      <c r="E89" s="6"/>
      <c r="F89" s="7"/>
    </row>
    <row r="90" spans="1:6">
      <c r="A90" s="4"/>
      <c r="B90" s="36"/>
      <c r="C90" s="5" t="s">
        <v>9</v>
      </c>
      <c r="D90" s="5">
        <v>2</v>
      </c>
      <c r="E90" s="6"/>
      <c r="F90" s="7">
        <f>E90*D90</f>
        <v>0</v>
      </c>
    </row>
    <row r="91" spans="1:6">
      <c r="A91" s="4"/>
      <c r="B91" s="8"/>
      <c r="C91" s="5"/>
      <c r="D91" s="5"/>
      <c r="E91" s="6"/>
      <c r="F91" s="7"/>
    </row>
    <row r="92" spans="1:6" ht="30.75" customHeight="1">
      <c r="A92" s="4"/>
      <c r="B92" s="38" t="s">
        <v>72</v>
      </c>
      <c r="C92" s="5"/>
      <c r="D92" s="5"/>
      <c r="E92" s="6"/>
      <c r="F92" s="7"/>
    </row>
    <row r="93" spans="1:6" ht="102">
      <c r="A93" s="4"/>
      <c r="B93" s="38" t="s">
        <v>91</v>
      </c>
      <c r="C93" s="5"/>
      <c r="D93" s="5"/>
      <c r="E93" s="6"/>
      <c r="F93" s="7"/>
    </row>
    <row r="94" spans="1:6" ht="140.25">
      <c r="A94" s="4"/>
      <c r="B94" s="38" t="s">
        <v>92</v>
      </c>
      <c r="C94" s="5"/>
      <c r="D94" s="5"/>
      <c r="E94" s="6"/>
      <c r="F94" s="7"/>
    </row>
    <row r="95" spans="1:6" ht="114.75">
      <c r="A95" s="4"/>
      <c r="B95" s="35" t="s">
        <v>93</v>
      </c>
      <c r="C95" s="5"/>
      <c r="D95" s="5"/>
      <c r="E95" s="6"/>
      <c r="F95" s="7"/>
    </row>
    <row r="96" spans="1:6">
      <c r="A96" s="4"/>
      <c r="B96" s="39"/>
      <c r="C96" s="5" t="s">
        <v>9</v>
      </c>
      <c r="D96" s="5">
        <v>1</v>
      </c>
      <c r="E96" s="6"/>
      <c r="F96" s="7">
        <f>E96*D96</f>
        <v>0</v>
      </c>
    </row>
    <row r="97" spans="1:6">
      <c r="A97" s="4"/>
      <c r="B97" s="40"/>
      <c r="C97" s="5"/>
      <c r="D97" s="5"/>
      <c r="E97" s="6"/>
      <c r="F97" s="7"/>
    </row>
    <row r="98" spans="1:6" ht="38.25">
      <c r="A98" s="4"/>
      <c r="B98" s="35" t="s">
        <v>94</v>
      </c>
      <c r="C98" s="5" t="s">
        <v>9</v>
      </c>
      <c r="D98" s="5">
        <v>1</v>
      </c>
      <c r="E98" s="6"/>
      <c r="F98" s="7">
        <f>E98*D98</f>
        <v>0</v>
      </c>
    </row>
    <row r="99" spans="1:6">
      <c r="A99" s="4"/>
      <c r="B99" s="8"/>
      <c r="C99" s="5"/>
      <c r="D99" s="5"/>
      <c r="E99" s="6"/>
      <c r="F99" s="7"/>
    </row>
    <row r="100" spans="1:6" ht="160.9" customHeight="1">
      <c r="A100" s="4"/>
      <c r="B100" s="35" t="s">
        <v>104</v>
      </c>
      <c r="C100" s="5" t="s">
        <v>49</v>
      </c>
      <c r="D100" s="5">
        <v>1</v>
      </c>
      <c r="E100" s="6"/>
      <c r="F100" s="7">
        <f>E100*D100</f>
        <v>0</v>
      </c>
    </row>
    <row r="101" spans="1:6">
      <c r="A101" s="4"/>
      <c r="B101" s="35"/>
      <c r="C101" s="5"/>
      <c r="D101" s="5"/>
      <c r="E101" s="6"/>
      <c r="F101" s="7"/>
    </row>
    <row r="102" spans="1:6" ht="51">
      <c r="A102" s="4"/>
      <c r="B102" s="35" t="s">
        <v>80</v>
      </c>
      <c r="C102" s="5" t="s">
        <v>14</v>
      </c>
      <c r="D102" s="5">
        <v>50</v>
      </c>
      <c r="E102" s="6"/>
      <c r="F102" s="7">
        <f>E102*D102</f>
        <v>0</v>
      </c>
    </row>
    <row r="103" spans="1:6">
      <c r="A103" s="4"/>
      <c r="B103" s="8"/>
      <c r="C103" s="5"/>
      <c r="D103" s="5"/>
      <c r="E103" s="6"/>
      <c r="F103" s="7"/>
    </row>
    <row r="104" spans="1:6">
      <c r="A104" s="20"/>
      <c r="B104" s="21" t="s">
        <v>55</v>
      </c>
      <c r="C104" s="22"/>
      <c r="D104" s="22"/>
      <c r="E104" s="32"/>
      <c r="F104" s="24">
        <f>SUM(F83:F103)</f>
        <v>0</v>
      </c>
    </row>
    <row r="105" spans="1:6">
      <c r="A105" s="4"/>
      <c r="B105" s="8"/>
      <c r="C105" s="5"/>
      <c r="D105" s="5"/>
      <c r="E105" s="6"/>
      <c r="F105" s="7"/>
    </row>
    <row r="106" spans="1:6">
      <c r="A106" s="4" t="s">
        <v>73</v>
      </c>
      <c r="B106" s="34" t="s">
        <v>53</v>
      </c>
      <c r="C106" s="5"/>
      <c r="D106" s="5"/>
      <c r="E106" s="6"/>
      <c r="F106" s="7"/>
    </row>
    <row r="107" spans="1:6" ht="140.25">
      <c r="A107" s="4"/>
      <c r="B107" s="18" t="s">
        <v>54</v>
      </c>
      <c r="C107" s="5" t="s">
        <v>9</v>
      </c>
      <c r="D107" s="5">
        <v>1</v>
      </c>
      <c r="E107" s="6"/>
      <c r="F107" s="7">
        <f t="shared" ref="F107:F112" si="6">E107*D107</f>
        <v>0</v>
      </c>
    </row>
    <row r="108" spans="1:6" ht="25.5">
      <c r="A108" s="4"/>
      <c r="B108" s="18" t="s">
        <v>24</v>
      </c>
      <c r="C108" s="5" t="s">
        <v>9</v>
      </c>
      <c r="D108" s="5">
        <v>1</v>
      </c>
      <c r="E108" s="6"/>
      <c r="F108" s="7">
        <f t="shared" si="6"/>
        <v>0</v>
      </c>
    </row>
    <row r="109" spans="1:6" ht="51">
      <c r="A109" s="4"/>
      <c r="B109" s="18" t="s">
        <v>109</v>
      </c>
      <c r="C109" s="5" t="s">
        <v>9</v>
      </c>
      <c r="D109" s="5">
        <v>1</v>
      </c>
      <c r="E109" s="6"/>
      <c r="F109" s="7">
        <f t="shared" si="6"/>
        <v>0</v>
      </c>
    </row>
    <row r="110" spans="1:6" ht="51">
      <c r="A110" s="4"/>
      <c r="B110" s="18" t="s">
        <v>25</v>
      </c>
      <c r="C110" s="5" t="s">
        <v>9</v>
      </c>
      <c r="D110" s="5">
        <v>1</v>
      </c>
      <c r="E110" s="6"/>
      <c r="F110" s="7">
        <f t="shared" si="6"/>
        <v>0</v>
      </c>
    </row>
    <row r="111" spans="1:6">
      <c r="A111" s="4"/>
      <c r="B111" s="41" t="s">
        <v>56</v>
      </c>
      <c r="C111" s="5" t="s">
        <v>9</v>
      </c>
      <c r="D111" s="5">
        <v>1</v>
      </c>
      <c r="E111" s="6"/>
      <c r="F111" s="7">
        <f t="shared" si="6"/>
        <v>0</v>
      </c>
    </row>
    <row r="112" spans="1:6">
      <c r="A112" s="4"/>
      <c r="B112" s="41" t="s">
        <v>57</v>
      </c>
      <c r="C112" s="5" t="s">
        <v>9</v>
      </c>
      <c r="D112" s="5">
        <v>1</v>
      </c>
      <c r="E112" s="6"/>
      <c r="F112" s="7">
        <f t="shared" si="6"/>
        <v>0</v>
      </c>
    </row>
    <row r="113" spans="1:6">
      <c r="A113" s="20"/>
      <c r="B113" s="21" t="s">
        <v>76</v>
      </c>
      <c r="C113" s="22"/>
      <c r="D113" s="22"/>
      <c r="E113" s="23"/>
      <c r="F113" s="24">
        <f>SUM(F107:F112)</f>
        <v>0</v>
      </c>
    </row>
    <row r="114" spans="1:6">
      <c r="A114" s="8"/>
      <c r="B114" s="8"/>
      <c r="C114" s="14"/>
      <c r="D114" s="14"/>
      <c r="E114" s="14"/>
      <c r="F114" s="42"/>
    </row>
    <row r="115" spans="1:6">
      <c r="A115" s="40"/>
      <c r="B115" s="40"/>
      <c r="C115" s="28"/>
      <c r="D115" s="28"/>
      <c r="E115" s="28"/>
      <c r="F115" s="29"/>
    </row>
    <row r="116" spans="1:6">
      <c r="A116" s="43"/>
      <c r="B116" s="44" t="s">
        <v>33</v>
      </c>
      <c r="C116" s="45"/>
      <c r="D116" s="28"/>
      <c r="E116" s="28"/>
      <c r="F116" s="29"/>
    </row>
    <row r="117" spans="1:6" ht="25.5">
      <c r="A117" s="46" t="s">
        <v>6</v>
      </c>
      <c r="B117" s="17" t="s">
        <v>105</v>
      </c>
      <c r="C117" s="29">
        <f>F9</f>
        <v>0</v>
      </c>
      <c r="D117" s="28"/>
      <c r="E117" s="28"/>
      <c r="F117" s="29"/>
    </row>
    <row r="118" spans="1:6">
      <c r="A118" s="46" t="s">
        <v>7</v>
      </c>
      <c r="B118" s="34" t="s">
        <v>8</v>
      </c>
      <c r="C118" s="29">
        <f>F36</f>
        <v>0</v>
      </c>
      <c r="D118" s="28"/>
      <c r="E118" s="28"/>
      <c r="F118" s="29"/>
    </row>
    <row r="119" spans="1:6" ht="25.5">
      <c r="A119" s="46" t="s">
        <v>12</v>
      </c>
      <c r="B119" s="17" t="s">
        <v>106</v>
      </c>
      <c r="C119" s="29">
        <f>F47</f>
        <v>0</v>
      </c>
      <c r="D119" s="28"/>
      <c r="E119" s="28"/>
      <c r="F119" s="29"/>
    </row>
    <row r="120" spans="1:6" ht="25.5">
      <c r="A120" s="46" t="s">
        <v>13</v>
      </c>
      <c r="B120" s="17" t="s">
        <v>107</v>
      </c>
      <c r="C120" s="29">
        <f>F54</f>
        <v>0</v>
      </c>
      <c r="D120" s="28"/>
      <c r="E120" s="28"/>
      <c r="F120" s="29"/>
    </row>
    <row r="121" spans="1:6">
      <c r="A121" s="46" t="s">
        <v>17</v>
      </c>
      <c r="B121" s="17" t="s">
        <v>19</v>
      </c>
      <c r="C121" s="29">
        <f>F76</f>
        <v>0</v>
      </c>
      <c r="D121" s="28"/>
      <c r="E121" s="28"/>
      <c r="F121" s="29"/>
    </row>
    <row r="122" spans="1:6" ht="25.5">
      <c r="A122" s="46" t="s">
        <v>21</v>
      </c>
      <c r="B122" s="17" t="s">
        <v>22</v>
      </c>
      <c r="C122" s="29">
        <f>F81</f>
        <v>0</v>
      </c>
      <c r="D122" s="28"/>
      <c r="E122" s="28"/>
      <c r="F122" s="29"/>
    </row>
    <row r="123" spans="1:6" ht="25.5">
      <c r="A123" s="46" t="s">
        <v>23</v>
      </c>
      <c r="B123" s="17" t="s">
        <v>71</v>
      </c>
      <c r="C123" s="29">
        <f>F104</f>
        <v>0</v>
      </c>
      <c r="D123" s="28"/>
      <c r="E123" s="28"/>
      <c r="F123" s="29"/>
    </row>
    <row r="124" spans="1:6" ht="26.25" thickBot="1">
      <c r="A124" s="47">
        <v>8</v>
      </c>
      <c r="B124" s="48" t="s">
        <v>53</v>
      </c>
      <c r="C124" s="49">
        <f>F113</f>
        <v>0</v>
      </c>
      <c r="D124" s="28"/>
      <c r="E124" s="28"/>
      <c r="F124" s="29"/>
    </row>
    <row r="125" spans="1:6" ht="15.75" thickTop="1">
      <c r="A125" s="40"/>
      <c r="B125" s="40"/>
      <c r="C125" s="29"/>
      <c r="D125" s="28"/>
      <c r="E125" s="28"/>
      <c r="F125" s="29"/>
    </row>
    <row r="126" spans="1:6">
      <c r="A126" s="40"/>
      <c r="B126" s="50" t="s">
        <v>41</v>
      </c>
      <c r="C126" s="51">
        <f>SUM(C117:C124)</f>
        <v>0</v>
      </c>
      <c r="D126" s="28"/>
      <c r="E126" s="28"/>
      <c r="F126" s="29"/>
    </row>
    <row r="127" spans="1:6">
      <c r="A127" s="40"/>
      <c r="B127" s="50" t="s">
        <v>40</v>
      </c>
      <c r="C127" s="51">
        <f>C126*0.25</f>
        <v>0</v>
      </c>
      <c r="D127" s="28"/>
      <c r="E127" s="28"/>
      <c r="F127" s="29"/>
    </row>
    <row r="128" spans="1:6">
      <c r="A128" s="40"/>
      <c r="B128" s="50" t="s">
        <v>42</v>
      </c>
      <c r="C128" s="51">
        <f>C126+C127</f>
        <v>0</v>
      </c>
      <c r="D128" s="28"/>
      <c r="E128" s="28"/>
      <c r="F128" s="29"/>
    </row>
  </sheetData>
  <conditionalFormatting sqref="A1:D3 B68">
    <cfRule type="cellIs" dxfId="38" priority="73" stopIfTrue="1" operator="equal">
      <formula>0</formula>
    </cfRule>
  </conditionalFormatting>
  <conditionalFormatting sqref="B6">
    <cfRule type="cellIs" dxfId="37" priority="72" stopIfTrue="1" operator="equal">
      <formula>0</formula>
    </cfRule>
  </conditionalFormatting>
  <conditionalFormatting sqref="B11:B18">
    <cfRule type="cellIs" dxfId="36" priority="70" stopIfTrue="1" operator="equal">
      <formula>0</formula>
    </cfRule>
  </conditionalFormatting>
  <conditionalFormatting sqref="B39">
    <cfRule type="cellIs" dxfId="35" priority="69" stopIfTrue="1" operator="equal">
      <formula>0</formula>
    </cfRule>
  </conditionalFormatting>
  <conditionalFormatting sqref="B49">
    <cfRule type="cellIs" dxfId="34" priority="48" stopIfTrue="1" operator="equal">
      <formula>0</formula>
    </cfRule>
  </conditionalFormatting>
  <conditionalFormatting sqref="B78">
    <cfRule type="cellIs" dxfId="33" priority="45" stopIfTrue="1" operator="equal">
      <formula>0</formula>
    </cfRule>
  </conditionalFormatting>
  <conditionalFormatting sqref="B57">
    <cfRule type="cellIs" dxfId="32" priority="47" stopIfTrue="1" operator="equal">
      <formula>0</formula>
    </cfRule>
  </conditionalFormatting>
  <conditionalFormatting sqref="B70">
    <cfRule type="cellIs" dxfId="31" priority="46" stopIfTrue="1" operator="equal">
      <formula>0</formula>
    </cfRule>
  </conditionalFormatting>
  <conditionalFormatting sqref="B106">
    <cfRule type="cellIs" dxfId="30" priority="44" stopIfTrue="1" operator="equal">
      <formula>0</formula>
    </cfRule>
  </conditionalFormatting>
  <conditionalFormatting sqref="B126:C128">
    <cfRule type="cellIs" dxfId="29" priority="42" stopIfTrue="1" operator="equal">
      <formula>0</formula>
    </cfRule>
  </conditionalFormatting>
  <conditionalFormatting sqref="B117">
    <cfRule type="cellIs" dxfId="28" priority="40" stopIfTrue="1" operator="equal">
      <formula>0</formula>
    </cfRule>
  </conditionalFormatting>
  <conditionalFormatting sqref="B118">
    <cfRule type="cellIs" dxfId="27" priority="39" stopIfTrue="1" operator="equal">
      <formula>0</formula>
    </cfRule>
  </conditionalFormatting>
  <conditionalFormatting sqref="B119">
    <cfRule type="cellIs" dxfId="26" priority="38" stopIfTrue="1" operator="equal">
      <formula>0</formula>
    </cfRule>
  </conditionalFormatting>
  <conditionalFormatting sqref="B120">
    <cfRule type="cellIs" dxfId="25" priority="37" stopIfTrue="1" operator="equal">
      <formula>0</formula>
    </cfRule>
  </conditionalFormatting>
  <conditionalFormatting sqref="B121">
    <cfRule type="cellIs" dxfId="24" priority="36" stopIfTrue="1" operator="equal">
      <formula>0</formula>
    </cfRule>
  </conditionalFormatting>
  <conditionalFormatting sqref="B50:B53 B56 B58 B79:B80 B107:B112 B62:B65 B60">
    <cfRule type="cellIs" dxfId="23" priority="49" stopIfTrue="1" operator="equal">
      <formula>0</formula>
    </cfRule>
  </conditionalFormatting>
  <conditionalFormatting sqref="B116">
    <cfRule type="cellIs" dxfId="22" priority="41" stopIfTrue="1" operator="equal">
      <formula>0</formula>
    </cfRule>
  </conditionalFormatting>
  <conditionalFormatting sqref="B122:B123">
    <cfRule type="cellIs" dxfId="21" priority="35" stopIfTrue="1" operator="equal">
      <formula>0</formula>
    </cfRule>
  </conditionalFormatting>
  <conditionalFormatting sqref="B124">
    <cfRule type="cellIs" dxfId="20" priority="34" stopIfTrue="1" operator="equal">
      <formula>0</formula>
    </cfRule>
  </conditionalFormatting>
  <conditionalFormatting sqref="B66:B67">
    <cfRule type="cellIs" dxfId="19" priority="33" stopIfTrue="1" operator="equal">
      <formula>0</formula>
    </cfRule>
  </conditionalFormatting>
  <conditionalFormatting sqref="B73 B75">
    <cfRule type="cellIs" dxfId="18" priority="30" stopIfTrue="1" operator="equal">
      <formula>0</formula>
    </cfRule>
  </conditionalFormatting>
  <conditionalFormatting sqref="B74">
    <cfRule type="cellIs" dxfId="17" priority="29" stopIfTrue="1" operator="equal">
      <formula>0</formula>
    </cfRule>
  </conditionalFormatting>
  <conditionalFormatting sqref="B71">
    <cfRule type="cellIs" dxfId="16" priority="27" stopIfTrue="1" operator="equal">
      <formula>0</formula>
    </cfRule>
  </conditionalFormatting>
  <conditionalFormatting sqref="B20:B23 B26 B28:B30">
    <cfRule type="cellIs" dxfId="15" priority="23" stopIfTrue="1" operator="equal">
      <formula>0</formula>
    </cfRule>
  </conditionalFormatting>
  <conditionalFormatting sqref="B24">
    <cfRule type="cellIs" dxfId="14" priority="22" stopIfTrue="1" operator="equal">
      <formula>0</formula>
    </cfRule>
  </conditionalFormatting>
  <conditionalFormatting sqref="B25">
    <cfRule type="cellIs" dxfId="13" priority="21" stopIfTrue="1" operator="equal">
      <formula>0</formula>
    </cfRule>
  </conditionalFormatting>
  <conditionalFormatting sqref="B27">
    <cfRule type="cellIs" dxfId="12" priority="20" stopIfTrue="1" operator="equal">
      <formula>0</formula>
    </cfRule>
  </conditionalFormatting>
  <conditionalFormatting sqref="B31">
    <cfRule type="cellIs" dxfId="11" priority="19" stopIfTrue="1" operator="equal">
      <formula>0</formula>
    </cfRule>
  </conditionalFormatting>
  <conditionalFormatting sqref="B32">
    <cfRule type="cellIs" dxfId="10" priority="18" stopIfTrue="1" operator="equal">
      <formula>0</formula>
    </cfRule>
  </conditionalFormatting>
  <conditionalFormatting sqref="B33">
    <cfRule type="cellIs" dxfId="9" priority="17" stopIfTrue="1" operator="equal">
      <formula>0</formula>
    </cfRule>
  </conditionalFormatting>
  <conditionalFormatting sqref="B34">
    <cfRule type="cellIs" dxfId="8" priority="16" stopIfTrue="1" operator="equal">
      <formula>0</formula>
    </cfRule>
  </conditionalFormatting>
  <conditionalFormatting sqref="B43">
    <cfRule type="cellIs" dxfId="7" priority="15" stopIfTrue="1" operator="equal">
      <formula>0</formula>
    </cfRule>
  </conditionalFormatting>
  <conditionalFormatting sqref="B59">
    <cfRule type="cellIs" dxfId="6" priority="10" stopIfTrue="1" operator="equal">
      <formula>0</formula>
    </cfRule>
  </conditionalFormatting>
  <conditionalFormatting sqref="B61">
    <cfRule type="cellIs" dxfId="5" priority="9" stopIfTrue="1" operator="equal">
      <formula>0</formula>
    </cfRule>
  </conditionalFormatting>
  <conditionalFormatting sqref="B72">
    <cfRule type="cellIs" dxfId="4" priority="8" stopIfTrue="1" operator="equal">
      <formula>0</formula>
    </cfRule>
  </conditionalFormatting>
  <conditionalFormatting sqref="B83">
    <cfRule type="cellIs" dxfId="3" priority="7" stopIfTrue="1" operator="equal">
      <formula>0</formula>
    </cfRule>
  </conditionalFormatting>
  <conditionalFormatting sqref="B7">
    <cfRule type="cellIs" dxfId="2" priority="5" stopIfTrue="1" operator="equal">
      <formula>0</formula>
    </cfRule>
  </conditionalFormatting>
  <conditionalFormatting sqref="B40">
    <cfRule type="cellIs" dxfId="1" priority="2" stopIfTrue="1" operator="equal">
      <formula>0</formula>
    </cfRule>
  </conditionalFormatting>
  <conditionalFormatting sqref="B44">
    <cfRule type="cellIs" dxfId="0" priority="1" stopIfTrue="1" operator="equal">
      <formula>0</formula>
    </cfRule>
  </conditionalFormatting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Adriateh - troškovnik</vt:lpstr>
      <vt:lpstr>'Adriateh - troškovnik'!Print_Area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Vanja</cp:lastModifiedBy>
  <dcterms:created xsi:type="dcterms:W3CDTF">2016-09-19T13:27:04Z</dcterms:created>
  <dcterms:modified xsi:type="dcterms:W3CDTF">2019-03-06T14:02:17Z</dcterms:modified>
</cp:coreProperties>
</file>