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0" windowWidth="23256" windowHeight="12432"/>
  </bookViews>
  <sheets>
    <sheet name="Rekapitulacija" sheetId="6" r:id="rId1"/>
    <sheet name="1. Fotonapon" sheetId="3" r:id="rId2"/>
    <sheet name="2. Rasvjeta" sheetId="4" r:id="rId3"/>
    <sheet name="3. Kompresor" sheetId="1" r:id="rId4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" i="3" l="1"/>
  <c r="G17" i="1" l="1"/>
  <c r="G16" i="1"/>
  <c r="G15" i="1"/>
  <c r="G2" i="1"/>
  <c r="G18" i="1" s="1"/>
  <c r="C6" i="6" s="1"/>
  <c r="C5" i="6"/>
  <c r="G43" i="4"/>
  <c r="G42" i="4"/>
  <c r="G41" i="4"/>
  <c r="G35" i="4"/>
  <c r="G29" i="4"/>
  <c r="G21" i="4"/>
  <c r="G14" i="4"/>
  <c r="G7" i="4"/>
  <c r="G2" i="4"/>
  <c r="G44" i="4" s="1"/>
  <c r="G49" i="3"/>
  <c r="G41" i="3"/>
  <c r="G35" i="3"/>
  <c r="G29" i="3"/>
  <c r="G19" i="3"/>
  <c r="G2" i="3"/>
  <c r="G53" i="3" s="1"/>
  <c r="C4" i="6" s="1"/>
  <c r="C7" i="6" l="1"/>
  <c r="C9" i="6" s="1"/>
  <c r="C8" i="6" l="1"/>
</calcChain>
</file>

<file path=xl/sharedStrings.xml><?xml version="1.0" encoding="utf-8"?>
<sst xmlns="http://schemas.openxmlformats.org/spreadsheetml/2006/main" count="186" uniqueCount="128">
  <si>
    <t>Redni broj</t>
  </si>
  <si>
    <t>Opis</t>
  </si>
  <si>
    <t>Jed. mjere</t>
  </si>
  <si>
    <t>Kol.</t>
  </si>
  <si>
    <t>Jedinična cijena</t>
  </si>
  <si>
    <t>Ukupna cijena</t>
  </si>
  <si>
    <t>1.  </t>
  </si>
  <si>
    <t>komplet</t>
  </si>
  <si>
    <t>2.  </t>
  </si>
  <si>
    <t>kom</t>
  </si>
  <si>
    <t>3.  </t>
  </si>
  <si>
    <t>4.  </t>
  </si>
  <si>
    <t>5.  </t>
  </si>
  <si>
    <t>6.  </t>
  </si>
  <si>
    <t>7.  </t>
  </si>
  <si>
    <t>Montažni sustav koji uključuje sve potrebne radove i sitni i spojni materijal za postizanje kompletne pogonske i funkcionalne gotovosti, a sastoji se od:</t>
  </si>
  <si>
    <t>‐ osnovni aluminijski nosači za montažu PV modula, sidrišta, među-držači, krajnji držači, vijci s maticom, poprečni aluminijski držači, aluminijske među spojnice</t>
  </si>
  <si>
    <t>‐ izrada povezivanja aluminijske konstrukcije sa Al žicom 10 mm2 sa potrebnim spojnicama, povezivanje sa konstrukcijom i sa glavnim izjednačenjem potencijala</t>
  </si>
  <si>
    <t>‐ DC kabel 1x4 mm2, 1,8 kV, UV otporan</t>
  </si>
  <si>
    <t>‐ Konektori za DC kabele 4 mm2, IP65, UV stabilni,par F+M</t>
  </si>
  <si>
    <t>‐ Plastična kabelska kanalica s poklopcima</t>
  </si>
  <si>
    <t>‐ Sitni materijal: vijci, kabelske stopice, PVC vezice, i sl.</t>
  </si>
  <si>
    <t>Postavljanje FN modula na krov građevine (komplet do pune funkcionalnosti), a u što je uključeno:</t>
  </si>
  <si>
    <t>‐ razmjeravanje za izradu pod konstrukcije,</t>
  </si>
  <si>
    <t>‐ izrada pod konstrukcije,</t>
  </si>
  <si>
    <t>‐ podizanje FN modula, postavljanje i učvršćivanje na pod konstrukciju,</t>
  </si>
  <si>
    <t>Utovar, prijevoz i istovar opreme, materijala, alata, mehanizacije i potrebnog pribora na gradilište. Upoznavanje sa obimom posla i priprema tima za izvođenje radova.</t>
  </si>
  <si>
    <t>Montaža pretvarača (komplet do pune funkcionalnosti), a u što je uključeno:</t>
  </si>
  <si>
    <t>‐ spajanje kabela istosmjerne (DC) strane s pretvaračem (sve petlje)‐ spajanje kabela izmjenične (AC) strane s pretvaračem.</t>
  </si>
  <si>
    <t>Ugradnja plastične kabelske kanalice s poklopcima dimenzija, komplet sa bušenjem zida i potrošnim materijalom za ugradnju.</t>
  </si>
  <si>
    <t>Izvođenje potrebnih prodora za električne vodove kroz konstrukciju građevine. U cijenu stavke uključena je i sanacija prodora i mjesta prodora (po potrebi vodotijesno brtvljenje).</t>
  </si>
  <si>
    <t>‐ unošenje i postavljanje izmjenjivača na zid (sukladno tehničkoj dokumentaciji)</t>
  </si>
  <si>
    <t>Dobava i ugradnja vodiča H07V-K 1x10 mm2 za izradu izjednačenje potencijala FN modula.</t>
  </si>
  <si>
    <t>Izrada uzemljenja, ako je potrebno, u što je uključeno:</t>
  </si>
  <si>
    <t>‐ dobava i ugradnja sonde za uzemljenje</t>
  </si>
  <si>
    <t>‐ dobava i ugradnja (iskop rova 0,8x0,4m, polaganje i zatrpavanje) bakrenog užeta 10 mm2 odnosno Fe/Zn trake 40x4 mm</t>
  </si>
  <si>
    <t>Sakupljanje, utovar i odvoz viška materijala i ostataka od gradnje na deponij (čišćenje gradilišta), te odvoz mehanizacije</t>
  </si>
  <si>
    <t>8.  </t>
  </si>
  <si>
    <t>Ispitivanje, podešavanje i puštanje u rad, a u što je uključeno:</t>
  </si>
  <si>
    <t>Montaža ovjesno i stropno/zidno uz mogućnost zakretanja.</t>
  </si>
  <si>
    <t>Indeks uzvrata boje CRI ≥ 80 Ra, temperatura boje bijelog svjetla, CCT = 5000 K.</t>
  </si>
  <si>
    <t>Izvedba napajanja bez treperenja (flicker-free), faktor snage PF ≥ 0,95.</t>
  </si>
  <si>
    <t>Jamstvo: minimalno 5 godina.</t>
  </si>
  <si>
    <t>Indeks uzvrata boje CRI ≥ 80 Ra, temperatura boje bijelog svjetla, CCT = 4000 K.</t>
  </si>
  <si>
    <t>Simetrična distribucija svjetlosnog snopa.</t>
  </si>
  <si>
    <t>Prizmatični mat bijeli pokrov zbog smanjenja faktora blještanja (UGR &lt; 19).</t>
  </si>
  <si>
    <t>LED panel, kružnog oblika, nadgradni.</t>
  </si>
  <si>
    <t>Simetrična širokokutna distribucija svjetlosnog snopa.</t>
  </si>
  <si>
    <t>Jamstvo: minimalno 3 godine.</t>
  </si>
  <si>
    <t>Demontaža i zbrinjavanje postojećih rasvjetnih tijela</t>
  </si>
  <si>
    <t>Troškovi prekabliranja rasvjetnih tijela</t>
  </si>
  <si>
    <t>Fotonapon</t>
  </si>
  <si>
    <t>Rasvjeta</t>
  </si>
  <si>
    <t>UKUPNO:</t>
  </si>
  <si>
    <t>Broj</t>
  </si>
  <si>
    <t>Troškovnik</t>
  </si>
  <si>
    <t>Cijena</t>
  </si>
  <si>
    <t>PDV:</t>
  </si>
  <si>
    <t>UKUPNO SA PDV-om:</t>
  </si>
  <si>
    <t>Kompresor</t>
  </si>
  <si>
    <t xml:space="preserve">‐ Rastavne sklopke s rastalnim osiguračima 40-100 A 3P + N </t>
  </si>
  <si>
    <t>‐ FID sklopke 40-100/0,3A, četveropolne</t>
  </si>
  <si>
    <t>- Odvodnici prenapona-varistor 20kA .</t>
  </si>
  <si>
    <t>‐ električno povezivanje FN modula međusobno, te od zadnjeg modula pojedine petlje (lanca) do pretvarača, komplet s postavljanjem konektora</t>
  </si>
  <si>
    <t>Dobava i ugradnja kabela NYY-O 5x35 mm2 (bez spajanja na krajevima).</t>
  </si>
  <si>
    <t>Dobava i ugradnja kabela NYY-O 5x10 mm2 (bez spajanja na krajevima).</t>
  </si>
  <si>
    <t>‐ povezivanje bakrenog užeta odnosno Fe/Zn trake sa sondom za uzemljenje ili s glavnim izjednačenjem potencijala (GIP) u KPMO.</t>
  </si>
  <si>
    <t>‐ ispitivanje DC i AC strane instalacije</t>
  </si>
  <si>
    <t>‐ puštanje i parametriranje pretvarača</t>
  </si>
  <si>
    <t>UKUPNO 5.1. FOTONAPONSKA ELEKTRANA:</t>
  </si>
  <si>
    <t>Faktor snage PF ≥ 0,9.</t>
  </si>
  <si>
    <t>Svjetlosni tok ≥ 22000 lumena uz električnu snagu maksimalno 150 W.</t>
  </si>
  <si>
    <t>kom.</t>
  </si>
  <si>
    <t>Svjetlosni tok ≥ 3900 lumena uz električnu snagu maksimalno 36 W.</t>
  </si>
  <si>
    <t>Nadgradna montaža.</t>
  </si>
  <si>
    <t>Svjetlosni tok ≥ 900 lumena uz električnu snagu  maksimalno 10 W.</t>
  </si>
  <si>
    <t>Svjetlosni tok ≥ 1800 lumena uz električnu snagu  maksimalno 18 W.</t>
  </si>
  <si>
    <t>Faktor snage PF ≥ 0,9. Simetrična širokokutna distribucija svjetlosnog snopa.</t>
  </si>
  <si>
    <t>9.  </t>
  </si>
  <si>
    <t>Ugradnja gore navedene opreme do pune pogonske gotovosti</t>
  </si>
  <si>
    <t>UKUPNO 5.2. RASVJETA:</t>
  </si>
  <si>
    <t>1.</t>
  </si>
  <si>
    <t>2.</t>
  </si>
  <si>
    <t>Demontaža i zbrinjavanje starog kompresora</t>
  </si>
  <si>
    <t>3.</t>
  </si>
  <si>
    <t>Svi priključni i fazonski komadi potrebni za spajanje opreme</t>
  </si>
  <si>
    <t>4.</t>
  </si>
  <si>
    <t>UKUPNO 5.3. KOMPRESOR:</t>
  </si>
  <si>
    <t xml:space="preserve">Certifikati: EN 50438:2013, G59/3, IEC 60068-2-x, IEC 61727, IEC 62109-1/2, IEC 62116 ili jednakovrijedni </t>
  </si>
  <si>
    <t>‐ provjera parametara iz elektro-energetske suglasnosti te spajanje na električnu mrežu prema uvjetima iz EES</t>
  </si>
  <si>
    <t>Nadgradna stropna LED svjetiljka, stupanj IP zaštite po IEC 60529 ili jednakovrijedno: minimalno IP 65 ili jednakovrijedan, mat pokrov, otporna na udarce, zaštićena rešetkom</t>
  </si>
  <si>
    <t>simetrični širokokutni svjetlosni snop svjetlosnog toka ≥ 1600 lm uz električnu snagu maks. 20 W</t>
  </si>
  <si>
    <t>Industrijska LED svjetiljka stupnja IP zaštite po IEC 60529 ili jednakovrijedno: minimalno IP 65 ili jednakovrijedan</t>
  </si>
  <si>
    <t>Simetrična distribucija svjetlosnog snopa minimalno 90 st.</t>
  </si>
  <si>
    <t>Simetrična distribucija svjetlosnog snopa minimalno 60 st.</t>
  </si>
  <si>
    <t>LED panel približnih dimenzija 600 x 600 mm visina maksimalno 7 cm, ili sličnih dimenzija uz uvjet da se može ugraditi na predviđena mjesta za rasvjetu</t>
  </si>
  <si>
    <t xml:space="preserve">Dobava opreme sustava komprimiranog zraka koja se sastoji se od stacionarnog zrakom hlađenog, zvučno izoliranog i frekventno reguliranog vijčanog kompresora s povećanom efikasnošću i rashladnim sušačem zraka.  Kompresor mora zadovoljavati slijedeće uvjete:      </t>
  </si>
  <si>
    <t>Jednakovrijedna oprema</t>
  </si>
  <si>
    <t>- Mikroprocesorska upravljačka jedinica automatski nadzire i kontrolira kompresor. Indikacija glavnih funkcija kompresora prikazana je putem LED dioda.</t>
  </si>
  <si>
    <t>- Sigurnosni protokol koji na siguran način zaustavlja uređaj u slučaju alarma.</t>
  </si>
  <si>
    <t>-Standardna sučelja predviđena za povezivanje sa modemom i povezivanje sa računalnom mrežom</t>
  </si>
  <si>
    <t xml:space="preserve">- Vremenski sklop sa minimalno deset dnevnih i tjednih postavki  </t>
  </si>
  <si>
    <t>- Ulazni signal za daljinski signal 
- Dodatni bezpotencijalni kontakti programabilni od strane korisnika 
- Signal rada motora za kontrolu ventilacije, 3 A, 230 V +/- 10%
- Brojač servisnih intervala
- Elektronski davač tlaka
- Programabilni ulazi i izlazi za dodatne funkcije
- veliki tekstualni zaslon</t>
  </si>
  <si>
    <r>
      <t>Efektivna dobava zraka FAD (eng. free-air delivery) prema ISO 1217, 2009 annex E ili jednakovrijedno, pri radnom pretlaku od 7,0 bara i max. broju okretaja pogonskog elektromotora kod 7 bar u rasponu od 4,46 do 4,80 m</t>
    </r>
    <r>
      <rPr>
        <vertAlign val="superscript"/>
        <sz val="11"/>
        <color indexed="8"/>
        <rFont val="Times New Roman"/>
        <family val="1"/>
        <charset val="238"/>
      </rPr>
      <t>3</t>
    </r>
    <r>
      <rPr>
        <sz val="11"/>
        <color indexed="8"/>
        <rFont val="Times New Roman"/>
        <family val="1"/>
        <charset val="238"/>
      </rPr>
      <t xml:space="preserve">/min </t>
    </r>
  </si>
  <si>
    <r>
      <t>Efektivna dobava zraka FAD (eng. free-air delivery) prema ISO 1217, 2009 annex E ili jednakovrijedno, pri radnom pretlaku od 7,0 bara i min. broju okretaja pogonskog elektromotora kod 7 bar u rasponu od 0,88 do 1,10 m</t>
    </r>
    <r>
      <rPr>
        <vertAlign val="superscript"/>
        <sz val="11"/>
        <color indexed="8"/>
        <rFont val="Times New Roman"/>
        <family val="1"/>
        <charset val="238"/>
      </rPr>
      <t>3</t>
    </r>
    <r>
      <rPr>
        <sz val="11"/>
        <color indexed="8"/>
        <rFont val="Times New Roman"/>
        <family val="1"/>
        <charset val="238"/>
      </rPr>
      <t xml:space="preserve">/min </t>
    </r>
  </si>
  <si>
    <t>Nazivni napon motora: 400V (3ph, 50 Hz)</t>
  </si>
  <si>
    <t>Minimalni kapacitet ventilatora: 4.500 m3/h</t>
  </si>
  <si>
    <t>Elektronski odvajači kondenzata na hladnjaku i sušaču</t>
  </si>
  <si>
    <t>Maksimalna nazivna snaga pogonskog elektromotora: 22 kW</t>
  </si>
  <si>
    <t>- Certifikati: IEC 61215, IEC 61730 - 1, IEC 61730 - 2 ili  jednakovrijedni
- Zadovoljava PID (Potential Induced Degradation) test ili jednakovrijedno</t>
  </si>
  <si>
    <t>Električne karakteristike pri STC (1000 W/m, 25°C temperatura okoline, AM = 1,5) prema EN: 60904-3</t>
  </si>
  <si>
    <t>Stupanj zaštite po IEC 62109-1: I ili jednakovrijedno
Stupanj prenaponske zaštite po IEC 62109-1: AC: III; DC: II ili jednakovrijedno</t>
  </si>
  <si>
    <t>Mogućnost ugradnje DC odvodnika prenapona Tip II prema 61643-11 ili jednakovrijedno 
Automatska sikronizacija
Zaštita zamjene polova
Nadziranje kvara uzemljenja</t>
  </si>
  <si>
    <t>Postojanje integriranog display-a u uređaju
Direktno povezivanje pretvarača na internet i oblak za spremanje podataka te mogućnost čitanja tih podataka preko internet sučelja samo uz pomoć ethernet kabela
Jasmstvo proizvođača min. 5 godina, uz mogućnost produljenja jamstva od strane kupca na min. 20 godina</t>
  </si>
  <si>
    <t>Ulazni napon DC: 1000 V
Broj MPP trackera: minimalno 2
Broj ulaza po MPPT: minimalno 3</t>
  </si>
  <si>
    <t>Postizivi radni tlak: 8,5 bar</t>
  </si>
  <si>
    <t>Polikristalni ili monokristalni moduli  ukupne instalirane snage 246kW:
 - Polikristalna ili monokristalna izvedba
 - Jamstvo:
    - 10 godina na proizvod
    - min. 90% izlazne snage u 12  godina
    - min. 80% izlazne snage u 25 godina</t>
  </si>
  <si>
    <r>
      <t xml:space="preserve">Mehaničke karakteristike:
 - Dimenzije u mm: 1640x992x40/35 ± 2%
</t>
    </r>
    <r>
      <rPr>
        <sz val="11"/>
        <color theme="1"/>
        <rFont val="Times New Roman"/>
        <family val="1"/>
        <charset val="238"/>
      </rPr>
      <t xml:space="preserve"> - Kapacitet površinskog optererećenja=&gt; 5400Pa
 - Otpornost na tuču: promjera 25mm pri brzini 23m/s</t>
    </r>
  </si>
  <si>
    <t>-metalnu pod konstrukciju nosača modula a time i FN module je potrebno izvesti na način da se ostave odgovarajući pristupni koridori na krovu radi održavanja panela i ispunjavanja obaveza protupožarne zaštite, te da se osigura adekvatna zaštita od klizanja snijega sa krova</t>
  </si>
  <si>
    <r>
      <rPr>
        <sz val="11"/>
        <color rgb="FFFF0000"/>
        <rFont val="Times New Roman"/>
        <family val="1"/>
      </rPr>
      <t xml:space="preserve"> </t>
    </r>
    <r>
      <rPr>
        <sz val="11"/>
        <rFont val="Times New Roman"/>
        <family val="1"/>
        <charset val="238"/>
      </rPr>
      <t>- Minimalna vršna snaga (Pmpp): 280 W</t>
    </r>
    <r>
      <rPr>
        <sz val="11"/>
        <color theme="1"/>
        <rFont val="Times New Roman"/>
        <family val="1"/>
        <charset val="238"/>
      </rPr>
      <t xml:space="preserve">
 - Stupanj efikasnosti modula minimum: 17 %
 - Radna temperatura: -40 do 85 °C
 - Broj ćelija: 60
 - Spojna kutija: Stupanj IP zaštite po IEC 60529 ili jednakovrijedno: minimalno IP 67 ili jednakovrijedan s 3 bypass diode</t>
    </r>
  </si>
  <si>
    <t>Solarni izmjenjivači ukupne snage 220kW:
Izmjenjivači 1 i 2:
Minimalno maksimalna DC snaga: 70.000 Wp
Nazivna AC snaga: 60.000W</t>
  </si>
  <si>
    <t>Izmjenjivači 3 i 4:
Minimalno maksimalna DC snaga: 30.000 Wp
Nazivna AC snaga: 25.000W</t>
  </si>
  <si>
    <t>Izmjenjivači 5:
Minimalno maksimalna DC snaga: 25.000 Wp
Nazivna AC snaga: 20.000W</t>
  </si>
  <si>
    <t>Izmjenjivači 6 i 7:
Minimalno maksimalna DC snaga: 20.000 Wp
Nazivna AC snaga: 15.000W</t>
  </si>
  <si>
    <t>Raspon napona po fazi: 180 - 280V
THD: ≤ 3%
Maksimalni stupanj korisnosti: minimalno 98,3%
Europski stupanj korisnosti: minimalno 98,0%</t>
  </si>
  <si>
    <r>
      <t xml:space="preserve">Opseg temperature djelovanja: minimalno −25 °C to +60 °C
</t>
    </r>
    <r>
      <rPr>
        <sz val="11"/>
        <rFont val="Times New Roman"/>
        <family val="1"/>
        <charset val="238"/>
      </rPr>
      <t>Emisija buke: maksimalno 58 dB(A)</t>
    </r>
  </si>
  <si>
    <r>
      <t xml:space="preserve">Stupanj zaštite po IEC 60529 ili jednakovrijedno: minimalno IP 65 ili jednakovrijedan
</t>
    </r>
    <r>
      <rPr>
        <sz val="11"/>
        <rFont val="Times New Roman"/>
        <family val="1"/>
        <charset val="238"/>
      </rPr>
      <t>Maksimalna dozvoljena relativna vlaga: minimalno 95%</t>
    </r>
  </si>
  <si>
    <t xml:space="preserve">Projekt je financiran iz Europskog fonda za regionalni razvoj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</si>
</sst>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sz val="14"/>
      <color rgb="FF000000"/>
      <name val="Times New Roman"/>
      <family val="1"/>
    </font>
    <font>
      <sz val="14"/>
      <color theme="1"/>
      <name val="Calibri"/>
      <family val="2"/>
      <scheme val="minor"/>
    </font>
    <font>
      <sz val="11"/>
      <color theme="1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vertAlign val="superscript"/>
      <sz val="11"/>
      <color indexed="8"/>
      <name val="Times New Roman"/>
      <family val="1"/>
      <charset val="238"/>
    </font>
    <font>
      <sz val="11"/>
      <color indexed="8"/>
      <name val="Times New Roman"/>
      <family val="1"/>
      <charset val="238"/>
    </font>
    <font>
      <sz val="11"/>
      <color rgb="FFFF0000"/>
      <name val="Times New Roman"/>
      <family val="1"/>
    </font>
    <font>
      <sz val="11"/>
      <name val="Times New Roman"/>
      <family val="1"/>
      <charset val="238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1">
    <xf numFmtId="0" fontId="0" fillId="0" borderId="0" xfId="0"/>
    <xf numFmtId="4" fontId="0" fillId="0" borderId="0" xfId="0" applyNumberFormat="1"/>
    <xf numFmtId="0" fontId="2" fillId="0" borderId="3" xfId="0" applyFont="1" applyBorder="1" applyAlignment="1">
      <alignment horizontal="center" wrapText="1"/>
    </xf>
    <xf numFmtId="0" fontId="5" fillId="0" borderId="3" xfId="0" applyFont="1" applyBorder="1" applyAlignment="1">
      <alignment vertical="center" wrapText="1"/>
    </xf>
    <xf numFmtId="0" fontId="6" fillId="0" borderId="0" xfId="0" applyFont="1"/>
    <xf numFmtId="4" fontId="2" fillId="0" borderId="5" xfId="0" applyNumberFormat="1" applyFont="1" applyBorder="1" applyAlignment="1">
      <alignment horizontal="right" wrapText="1"/>
    </xf>
    <xf numFmtId="0" fontId="2" fillId="0" borderId="5" xfId="0" applyFont="1" applyBorder="1" applyAlignment="1">
      <alignment horizontal="center" wrapText="1"/>
    </xf>
    <xf numFmtId="4" fontId="3" fillId="0" borderId="10" xfId="0" applyNumberFormat="1" applyFont="1" applyBorder="1" applyAlignment="1">
      <alignment vertical="center" wrapText="1"/>
    </xf>
    <xf numFmtId="4" fontId="3" fillId="0" borderId="12" xfId="0" applyNumberFormat="1" applyFont="1" applyBorder="1" applyAlignment="1">
      <alignment vertical="center" wrapText="1"/>
    </xf>
    <xf numFmtId="4" fontId="3" fillId="0" borderId="14" xfId="0" applyNumberFormat="1" applyFont="1" applyBorder="1" applyAlignment="1">
      <alignment vertical="center" wrapText="1"/>
    </xf>
    <xf numFmtId="0" fontId="4" fillId="0" borderId="15" xfId="0" applyFont="1" applyBorder="1" applyAlignment="1">
      <alignment horizontal="center" vertical="center" wrapText="1"/>
    </xf>
    <xf numFmtId="4" fontId="5" fillId="0" borderId="16" xfId="0" applyNumberFormat="1" applyFont="1" applyBorder="1" applyAlignment="1">
      <alignment horizontal="right" vertical="center" wrapText="1"/>
    </xf>
    <xf numFmtId="0" fontId="4" fillId="0" borderId="11" xfId="0" applyFont="1" applyBorder="1" applyAlignment="1">
      <alignment horizontal="center" vertical="center" wrapText="1"/>
    </xf>
    <xf numFmtId="4" fontId="5" fillId="0" borderId="12" xfId="0" applyNumberFormat="1" applyFont="1" applyBorder="1" applyAlignment="1">
      <alignment horizontal="right" vertical="center" wrapText="1"/>
    </xf>
    <xf numFmtId="0" fontId="4" fillId="0" borderId="13" xfId="0" applyFont="1" applyBorder="1" applyAlignment="1">
      <alignment horizontal="center" vertical="center" wrapText="1"/>
    </xf>
    <xf numFmtId="4" fontId="5" fillId="0" borderId="14" xfId="0" applyNumberFormat="1" applyFont="1" applyBorder="1" applyAlignment="1">
      <alignment horizontal="right" vertical="center" wrapText="1"/>
    </xf>
    <xf numFmtId="0" fontId="2" fillId="0" borderId="11" xfId="0" applyFont="1" applyBorder="1" applyAlignment="1">
      <alignment horizontal="center" vertical="top" wrapText="1"/>
    </xf>
    <xf numFmtId="0" fontId="2" fillId="0" borderId="17" xfId="0" applyFont="1" applyBorder="1" applyAlignment="1">
      <alignment horizontal="center" vertical="top" wrapText="1"/>
    </xf>
    <xf numFmtId="4" fontId="2" fillId="0" borderId="18" xfId="0" applyNumberFormat="1" applyFont="1" applyBorder="1" applyAlignment="1">
      <alignment horizontal="right" wrapText="1"/>
    </xf>
    <xf numFmtId="0" fontId="5" fillId="0" borderId="19" xfId="0" applyFont="1" applyBorder="1" applyAlignment="1">
      <alignment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7" fillId="0" borderId="3" xfId="0" applyFont="1" applyBorder="1" applyAlignment="1">
      <alignment horizontal="center" wrapText="1"/>
    </xf>
    <xf numFmtId="0" fontId="7" fillId="0" borderId="11" xfId="0" applyFont="1" applyBorder="1" applyAlignment="1">
      <alignment horizontal="center" vertical="top" wrapText="1"/>
    </xf>
    <xf numFmtId="0" fontId="8" fillId="0" borderId="5" xfId="0" applyFont="1" applyBorder="1" applyAlignment="1">
      <alignment vertical="center" wrapText="1"/>
    </xf>
    <xf numFmtId="4" fontId="2" fillId="0" borderId="2" xfId="0" applyNumberFormat="1" applyFont="1" applyBorder="1" applyAlignment="1">
      <alignment horizontal="right" vertical="center" wrapText="1"/>
    </xf>
    <xf numFmtId="0" fontId="2" fillId="0" borderId="3" xfId="0" applyFont="1" applyBorder="1" applyAlignment="1">
      <alignment vertical="center" wrapText="1"/>
    </xf>
    <xf numFmtId="4" fontId="2" fillId="0" borderId="3" xfId="0" applyNumberFormat="1" applyFont="1" applyBorder="1" applyAlignment="1">
      <alignment horizontal="right" wrapText="1"/>
    </xf>
    <xf numFmtId="4" fontId="2" fillId="0" borderId="12" xfId="0" applyNumberFormat="1" applyFont="1" applyBorder="1" applyAlignment="1">
      <alignment horizontal="right" wrapText="1"/>
    </xf>
    <xf numFmtId="0" fontId="2" fillId="0" borderId="5" xfId="0" applyFont="1" applyBorder="1" applyAlignment="1">
      <alignment vertical="center" wrapText="1"/>
    </xf>
    <xf numFmtId="4" fontId="1" fillId="0" borderId="2" xfId="0" applyNumberFormat="1" applyFont="1" applyBorder="1" applyAlignment="1">
      <alignment horizontal="right" vertical="center" wrapText="1"/>
    </xf>
    <xf numFmtId="4" fontId="7" fillId="0" borderId="3" xfId="0" applyNumberFormat="1" applyFont="1" applyBorder="1" applyAlignment="1">
      <alignment horizontal="right" wrapText="1"/>
    </xf>
    <xf numFmtId="4" fontId="7" fillId="0" borderId="12" xfId="0" applyNumberFormat="1" applyFont="1" applyBorder="1" applyAlignment="1">
      <alignment horizontal="right" wrapText="1"/>
    </xf>
    <xf numFmtId="0" fontId="7" fillId="0" borderId="17" xfId="0" applyFont="1" applyBorder="1" applyAlignment="1">
      <alignment horizontal="center" vertical="top" wrapText="1"/>
    </xf>
    <xf numFmtId="0" fontId="7" fillId="0" borderId="5" xfId="0" applyFont="1" applyBorder="1" applyAlignment="1">
      <alignment vertical="center" wrapText="1"/>
    </xf>
    <xf numFmtId="0" fontId="7" fillId="0" borderId="5" xfId="0" applyFont="1" applyBorder="1" applyAlignment="1">
      <alignment horizontal="center" wrapText="1"/>
    </xf>
    <xf numFmtId="4" fontId="7" fillId="0" borderId="5" xfId="0" applyNumberFormat="1" applyFont="1" applyBorder="1" applyAlignment="1">
      <alignment horizontal="right" wrapText="1"/>
    </xf>
    <xf numFmtId="4" fontId="7" fillId="0" borderId="18" xfId="0" applyNumberFormat="1" applyFont="1" applyBorder="1" applyAlignment="1">
      <alignment horizontal="right" wrapText="1"/>
    </xf>
    <xf numFmtId="4" fontId="7" fillId="0" borderId="2" xfId="0" applyNumberFormat="1" applyFont="1" applyBorder="1" applyAlignment="1">
      <alignment horizontal="right" vertical="center" wrapText="1"/>
    </xf>
    <xf numFmtId="0" fontId="2" fillId="0" borderId="25" xfId="0" applyFont="1" applyBorder="1" applyAlignment="1">
      <alignment vertical="center" wrapText="1"/>
    </xf>
    <xf numFmtId="0" fontId="7" fillId="0" borderId="25" xfId="0" applyFont="1" applyBorder="1" applyAlignment="1">
      <alignment vertical="center" wrapText="1"/>
    </xf>
    <xf numFmtId="0" fontId="2" fillId="0" borderId="3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7" fillId="0" borderId="30" xfId="0" applyFont="1" applyBorder="1" applyAlignment="1">
      <alignment vertical="center" wrapText="1"/>
    </xf>
    <xf numFmtId="0" fontId="7" fillId="0" borderId="32" xfId="0" applyFont="1" applyBorder="1" applyAlignment="1">
      <alignment vertical="center" wrapText="1"/>
    </xf>
    <xf numFmtId="0" fontId="7" fillId="0" borderId="33" xfId="0" applyFont="1" applyBorder="1" applyAlignment="1">
      <alignment vertical="center" wrapText="1"/>
    </xf>
    <xf numFmtId="0" fontId="8" fillId="0" borderId="31" xfId="0" applyFont="1" applyBorder="1" applyAlignment="1">
      <alignment vertical="center" wrapText="1"/>
    </xf>
    <xf numFmtId="0" fontId="7" fillId="0" borderId="31" xfId="0" quotePrefix="1" applyFont="1" applyBorder="1" applyAlignment="1">
      <alignment vertical="center" wrapText="1"/>
    </xf>
    <xf numFmtId="0" fontId="7" fillId="0" borderId="31" xfId="0" applyFont="1" applyBorder="1" applyAlignment="1">
      <alignment vertical="center" wrapText="1"/>
    </xf>
    <xf numFmtId="0" fontId="7" fillId="0" borderId="33" xfId="0" quotePrefix="1" applyFont="1" applyBorder="1" applyAlignment="1">
      <alignment vertical="center" wrapText="1"/>
    </xf>
    <xf numFmtId="0" fontId="2" fillId="0" borderId="33" xfId="0" quotePrefix="1" applyFont="1" applyBorder="1" applyAlignment="1">
      <alignment vertical="center" wrapText="1"/>
    </xf>
    <xf numFmtId="0" fontId="13" fillId="0" borderId="33" xfId="0" applyFont="1" applyBorder="1" applyAlignment="1">
      <alignment vertical="center" wrapText="1"/>
    </xf>
    <xf numFmtId="0" fontId="13" fillId="0" borderId="31" xfId="0" quotePrefix="1" applyFont="1" applyBorder="1" applyAlignment="1">
      <alignment vertical="center" wrapText="1"/>
    </xf>
    <xf numFmtId="0" fontId="14" fillId="0" borderId="25" xfId="0" applyFont="1" applyBorder="1" applyAlignment="1">
      <alignment vertical="center" wrapText="1"/>
    </xf>
    <xf numFmtId="0" fontId="3" fillId="0" borderId="8" xfId="0" applyFont="1" applyBorder="1" applyAlignment="1">
      <alignment horizontal="justify" vertical="center" wrapText="1"/>
    </xf>
    <xf numFmtId="0" fontId="3" fillId="0" borderId="9" xfId="0" applyFont="1" applyBorder="1" applyAlignment="1">
      <alignment horizontal="justify" vertical="center" wrapText="1"/>
    </xf>
    <xf numFmtId="0" fontId="3" fillId="0" borderId="11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justify" vertical="center" wrapText="1"/>
    </xf>
    <xf numFmtId="0" fontId="3" fillId="0" borderId="13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justify" vertical="center" wrapText="1"/>
    </xf>
    <xf numFmtId="4" fontId="8" fillId="0" borderId="18" xfId="0" applyNumberFormat="1" applyFont="1" applyBorder="1" applyAlignment="1">
      <alignment horizontal="right" wrapText="1"/>
    </xf>
    <xf numFmtId="4" fontId="8" fillId="0" borderId="36" xfId="0" applyNumberFormat="1" applyFont="1" applyBorder="1" applyAlignment="1">
      <alignment horizontal="right" wrapText="1"/>
    </xf>
    <xf numFmtId="4" fontId="8" fillId="0" borderId="16" xfId="0" applyNumberFormat="1" applyFont="1" applyBorder="1" applyAlignment="1">
      <alignment horizontal="right" wrapText="1"/>
    </xf>
    <xf numFmtId="0" fontId="7" fillId="0" borderId="30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wrapText="1"/>
    </xf>
    <xf numFmtId="0" fontId="8" fillId="0" borderId="31" xfId="0" applyFont="1" applyBorder="1" applyAlignment="1">
      <alignment horizontal="center" wrapText="1"/>
    </xf>
    <xf numFmtId="0" fontId="8" fillId="0" borderId="25" xfId="0" applyFont="1" applyBorder="1" applyAlignment="1">
      <alignment horizontal="center" wrapText="1"/>
    </xf>
    <xf numFmtId="0" fontId="7" fillId="0" borderId="5" xfId="0" applyFont="1" applyBorder="1" applyAlignment="1">
      <alignment horizontal="center" wrapText="1"/>
    </xf>
    <xf numFmtId="0" fontId="7" fillId="0" borderId="31" xfId="0" applyFont="1" applyBorder="1" applyAlignment="1">
      <alignment horizontal="center" wrapText="1"/>
    </xf>
    <xf numFmtId="0" fontId="7" fillId="0" borderId="25" xfId="0" applyFont="1" applyBorder="1" applyAlignment="1">
      <alignment horizontal="center" wrapText="1"/>
    </xf>
    <xf numFmtId="4" fontId="8" fillId="0" borderId="5" xfId="0" applyNumberFormat="1" applyFont="1" applyBorder="1" applyAlignment="1">
      <alignment horizontal="right" wrapText="1"/>
    </xf>
    <xf numFmtId="4" fontId="8" fillId="0" borderId="31" xfId="0" applyNumberFormat="1" applyFont="1" applyBorder="1" applyAlignment="1">
      <alignment horizontal="right" wrapText="1"/>
    </xf>
    <xf numFmtId="4" fontId="8" fillId="0" borderId="25" xfId="0" applyNumberFormat="1" applyFont="1" applyBorder="1" applyAlignment="1">
      <alignment horizontal="right" wrapText="1"/>
    </xf>
    <xf numFmtId="0" fontId="7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justify" vertical="center" wrapText="1"/>
    </xf>
    <xf numFmtId="0" fontId="1" fillId="0" borderId="7" xfId="0" applyFont="1" applyBorder="1" applyAlignment="1">
      <alignment horizontal="justify" vertical="center" wrapText="1"/>
    </xf>
    <xf numFmtId="0" fontId="1" fillId="0" borderId="22" xfId="0" applyFont="1" applyBorder="1" applyAlignment="1">
      <alignment horizontal="justify" vertical="center" wrapText="1"/>
    </xf>
    <xf numFmtId="0" fontId="7" fillId="0" borderId="37" xfId="0" applyFont="1" applyBorder="1" applyAlignment="1">
      <alignment horizontal="center" vertical="top" wrapText="1"/>
    </xf>
    <xf numFmtId="0" fontId="7" fillId="0" borderId="38" xfId="0" applyFont="1" applyBorder="1" applyAlignment="1">
      <alignment horizontal="center" vertical="top" wrapText="1"/>
    </xf>
    <xf numFmtId="0" fontId="7" fillId="0" borderId="15" xfId="0" applyFont="1" applyBorder="1" applyAlignment="1">
      <alignment horizontal="center" vertical="top" wrapText="1"/>
    </xf>
    <xf numFmtId="0" fontId="8" fillId="0" borderId="30" xfId="0" applyFont="1" applyBorder="1" applyAlignment="1">
      <alignment horizontal="center" wrapText="1"/>
    </xf>
    <xf numFmtId="0" fontId="7" fillId="0" borderId="30" xfId="0" applyFont="1" applyBorder="1" applyAlignment="1">
      <alignment horizontal="center" wrapText="1"/>
    </xf>
    <xf numFmtId="4" fontId="8" fillId="0" borderId="30" xfId="0" applyNumberFormat="1" applyFont="1" applyBorder="1" applyAlignment="1">
      <alignment horizontal="right" wrapText="1"/>
    </xf>
    <xf numFmtId="0" fontId="7" fillId="0" borderId="17" xfId="0" applyFont="1" applyBorder="1" applyAlignment="1">
      <alignment horizontal="center" vertical="top" wrapText="1"/>
    </xf>
    <xf numFmtId="0" fontId="8" fillId="0" borderId="5" xfId="0" applyFont="1" applyBorder="1" applyAlignment="1">
      <alignment horizontal="center" vertical="center" wrapText="1"/>
    </xf>
    <xf numFmtId="0" fontId="8" fillId="0" borderId="31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top" wrapText="1"/>
    </xf>
    <xf numFmtId="0" fontId="7" fillId="0" borderId="35" xfId="0" applyFont="1" applyBorder="1" applyAlignment="1">
      <alignment horizontal="center" vertical="top" wrapText="1"/>
    </xf>
    <xf numFmtId="0" fontId="8" fillId="0" borderId="29" xfId="0" applyFont="1" applyBorder="1" applyAlignment="1">
      <alignment horizontal="center" wrapText="1"/>
    </xf>
    <xf numFmtId="0" fontId="8" fillId="0" borderId="34" xfId="0" applyFont="1" applyBorder="1" applyAlignment="1">
      <alignment horizontal="center" wrapText="1"/>
    </xf>
    <xf numFmtId="0" fontId="7" fillId="0" borderId="3" xfId="0" applyFont="1" applyBorder="1" applyAlignment="1">
      <alignment horizontal="center" wrapText="1"/>
    </xf>
    <xf numFmtId="4" fontId="8" fillId="0" borderId="3" xfId="0" applyNumberFormat="1" applyFont="1" applyBorder="1" applyAlignment="1">
      <alignment horizontal="right" wrapText="1"/>
    </xf>
    <xf numFmtId="4" fontId="8" fillId="0" borderId="12" xfId="0" applyNumberFormat="1" applyFont="1" applyBorder="1" applyAlignment="1">
      <alignment horizontal="right" wrapText="1"/>
    </xf>
    <xf numFmtId="0" fontId="8" fillId="0" borderId="28" xfId="0" applyFont="1" applyBorder="1" applyAlignment="1">
      <alignment horizontal="center" wrapText="1"/>
    </xf>
    <xf numFmtId="0" fontId="2" fillId="0" borderId="27" xfId="0" applyFont="1" applyBorder="1" applyAlignment="1">
      <alignment horizontal="center" vertical="top" wrapText="1"/>
    </xf>
    <xf numFmtId="0" fontId="2" fillId="0" borderId="29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3" xfId="0" applyFont="1" applyBorder="1" applyAlignment="1">
      <alignment horizontal="right" wrapText="1"/>
    </xf>
    <xf numFmtId="0" fontId="2" fillId="0" borderId="30" xfId="0" applyFont="1" applyBorder="1" applyAlignment="1">
      <alignment horizontal="left" vertical="center" wrapText="1"/>
    </xf>
    <xf numFmtId="0" fontId="2" fillId="0" borderId="31" xfId="0" applyFont="1" applyBorder="1" applyAlignment="1">
      <alignment horizontal="left" vertical="center" wrapText="1"/>
    </xf>
    <xf numFmtId="0" fontId="2" fillId="0" borderId="2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4" fontId="2" fillId="0" borderId="12" xfId="0" applyNumberFormat="1" applyFont="1" applyBorder="1" applyAlignment="1">
      <alignment horizontal="right" wrapText="1"/>
    </xf>
    <xf numFmtId="0" fontId="1" fillId="0" borderId="23" xfId="0" applyFont="1" applyBorder="1" applyAlignment="1">
      <alignment horizontal="justify" vertical="center" wrapText="1"/>
    </xf>
    <xf numFmtId="0" fontId="1" fillId="0" borderId="24" xfId="0" applyFont="1" applyBorder="1" applyAlignment="1">
      <alignment horizontal="justify" vertical="center" wrapText="1"/>
    </xf>
    <xf numFmtId="0" fontId="2" fillId="0" borderId="26" xfId="0" applyFont="1" applyBorder="1" applyAlignment="1">
      <alignment horizontal="center" vertical="top" wrapText="1"/>
    </xf>
    <xf numFmtId="0" fontId="2" fillId="0" borderId="28" xfId="0" applyFont="1" applyBorder="1" applyAlignment="1">
      <alignment horizontal="center" wrapText="1"/>
    </xf>
    <xf numFmtId="0" fontId="2" fillId="0" borderId="25" xfId="0" applyFont="1" applyBorder="1" applyAlignment="1">
      <alignment horizontal="center" wrapText="1"/>
    </xf>
    <xf numFmtId="0" fontId="2" fillId="0" borderId="25" xfId="0" applyFont="1" applyBorder="1" applyAlignment="1">
      <alignment horizontal="right" wrapText="1"/>
    </xf>
    <xf numFmtId="0" fontId="2" fillId="0" borderId="16" xfId="0" applyFont="1" applyBorder="1" applyAlignment="1">
      <alignment horizontal="right" wrapText="1"/>
    </xf>
    <xf numFmtId="0" fontId="2" fillId="0" borderId="12" xfId="0" applyFont="1" applyBorder="1" applyAlignment="1">
      <alignment horizontal="right" wrapText="1"/>
    </xf>
    <xf numFmtId="4" fontId="2" fillId="0" borderId="3" xfId="0" applyNumberFormat="1" applyFont="1" applyBorder="1" applyAlignment="1">
      <alignment horizontal="right" wrapText="1"/>
    </xf>
    <xf numFmtId="4" fontId="7" fillId="0" borderId="16" xfId="0" applyNumberFormat="1" applyFont="1" applyBorder="1" applyAlignment="1">
      <alignment horizontal="right" wrapText="1"/>
    </xf>
    <xf numFmtId="4" fontId="7" fillId="0" borderId="12" xfId="0" applyNumberFormat="1" applyFont="1" applyBorder="1" applyAlignment="1">
      <alignment horizontal="right" wrapText="1"/>
    </xf>
    <xf numFmtId="0" fontId="9" fillId="0" borderId="23" xfId="0" applyFont="1" applyBorder="1" applyAlignment="1">
      <alignment horizontal="justify" vertical="center" wrapText="1"/>
    </xf>
    <xf numFmtId="0" fontId="9" fillId="0" borderId="24" xfId="0" applyFont="1" applyBorder="1" applyAlignment="1">
      <alignment horizontal="justify" vertical="center" wrapText="1"/>
    </xf>
    <xf numFmtId="0" fontId="7" fillId="0" borderId="26" xfId="0" applyFont="1" applyBorder="1" applyAlignment="1">
      <alignment horizontal="center" vertical="top" wrapText="1"/>
    </xf>
    <xf numFmtId="4" fontId="7" fillId="0" borderId="25" xfId="0" applyNumberFormat="1" applyFont="1" applyBorder="1" applyAlignment="1">
      <alignment horizontal="right" wrapText="1"/>
    </xf>
    <xf numFmtId="4" fontId="7" fillId="0" borderId="3" xfId="0" applyNumberFormat="1" applyFont="1" applyBorder="1" applyAlignment="1">
      <alignment horizontal="right" wrapText="1"/>
    </xf>
    <xf numFmtId="0" fontId="7" fillId="0" borderId="31" xfId="0" applyFont="1" applyBorder="1" applyAlignment="1">
      <alignment horizontal="left" vertical="center" wrapText="1"/>
    </xf>
    <xf numFmtId="0" fontId="7" fillId="0" borderId="25" xfId="0" applyFont="1" applyBorder="1" applyAlignment="1">
      <alignment horizontal="left" vertical="center" wrapText="1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wrapText="1"/>
    </xf>
    <xf numFmtId="0" fontId="3" fillId="0" borderId="39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472440</xdr:colOff>
      <xdr:row>0</xdr:row>
      <xdr:rowOff>76200</xdr:rowOff>
    </xdr:from>
    <xdr:to>
      <xdr:col>2</xdr:col>
      <xdr:colOff>967740</xdr:colOff>
      <xdr:row>0</xdr:row>
      <xdr:rowOff>771525</xdr:rowOff>
    </xdr:to>
    <xdr:pic>
      <xdr:nvPicPr>
        <xdr:cNvPr id="2" name="Picture 2" descr="Image result for konkurentnost i kohezija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2440" y="76200"/>
          <a:ext cx="4152900" cy="6953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518300</xdr:colOff>
      <xdr:row>1</xdr:row>
      <xdr:rowOff>144779</xdr:rowOff>
    </xdr:from>
    <xdr:to>
      <xdr:col>2</xdr:col>
      <xdr:colOff>1127903</xdr:colOff>
      <xdr:row>1</xdr:row>
      <xdr:rowOff>449580</xdr:rowOff>
    </xdr:to>
    <xdr:pic>
      <xdr:nvPicPr>
        <xdr:cNvPr id="3" name="Slika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75900" y="1021079"/>
          <a:ext cx="609603" cy="3048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tabSelected="1" view="pageBreakPreview" zoomScaleNormal="100" zoomScaleSheetLayoutView="100" workbookViewId="0">
      <selection activeCell="B16" sqref="B16"/>
    </sheetView>
  </sheetViews>
  <sheetFormatPr defaultRowHeight="14.4" x14ac:dyDescent="0.3"/>
  <cols>
    <col min="1" max="1" width="8.88671875" customWidth="1"/>
    <col min="2" max="2" width="44.44140625" customWidth="1"/>
    <col min="3" max="3" width="18.6640625" customWidth="1"/>
    <col min="4" max="4" width="10" bestFit="1" customWidth="1"/>
  </cols>
  <sheetData>
    <row r="1" spans="1:3" ht="69" customHeight="1" x14ac:dyDescent="0.3">
      <c r="A1" s="127"/>
      <c r="B1" s="127"/>
      <c r="C1" s="127"/>
    </row>
    <row r="2" spans="1:3" ht="46.2" customHeight="1" x14ac:dyDescent="0.3">
      <c r="A2" s="128" t="s">
        <v>127</v>
      </c>
      <c r="B2" s="127"/>
      <c r="C2" s="127"/>
    </row>
    <row r="3" spans="1:3" ht="18" thickBot="1" x14ac:dyDescent="0.35">
      <c r="A3" s="129" t="s">
        <v>54</v>
      </c>
      <c r="B3" s="130" t="s">
        <v>55</v>
      </c>
      <c r="C3" s="130" t="s">
        <v>56</v>
      </c>
    </row>
    <row r="4" spans="1:3" ht="18" x14ac:dyDescent="0.3">
      <c r="A4" s="10" t="s">
        <v>81</v>
      </c>
      <c r="B4" s="3" t="s">
        <v>51</v>
      </c>
      <c r="C4" s="11">
        <f>'1. Fotonapon'!G53</f>
        <v>0</v>
      </c>
    </row>
    <row r="5" spans="1:3" ht="18" x14ac:dyDescent="0.3">
      <c r="A5" s="12" t="s">
        <v>82</v>
      </c>
      <c r="B5" s="3" t="s">
        <v>52</v>
      </c>
      <c r="C5" s="13">
        <f>'2. Rasvjeta'!G44</f>
        <v>0</v>
      </c>
    </row>
    <row r="6" spans="1:3" ht="18.600000000000001" thickBot="1" x14ac:dyDescent="0.35">
      <c r="A6" s="14" t="s">
        <v>84</v>
      </c>
      <c r="B6" s="19" t="s">
        <v>59</v>
      </c>
      <c r="C6" s="15">
        <f>'3. Kompresor'!G18</f>
        <v>0</v>
      </c>
    </row>
    <row r="7" spans="1:3" ht="14.4" customHeight="1" x14ac:dyDescent="0.3">
      <c r="A7" s="56" t="s">
        <v>53</v>
      </c>
      <c r="B7" s="57"/>
      <c r="C7" s="7">
        <f>SUM(C4:C6)</f>
        <v>0</v>
      </c>
    </row>
    <row r="8" spans="1:3" ht="14.4" customHeight="1" x14ac:dyDescent="0.3">
      <c r="A8" s="58" t="s">
        <v>57</v>
      </c>
      <c r="B8" s="59"/>
      <c r="C8" s="8">
        <f>C7*0.25</f>
        <v>0</v>
      </c>
    </row>
    <row r="9" spans="1:3" ht="14.4" customHeight="1" thickBot="1" x14ac:dyDescent="0.35">
      <c r="A9" s="60" t="s">
        <v>58</v>
      </c>
      <c r="B9" s="61"/>
      <c r="C9" s="9">
        <f>C7*1.25</f>
        <v>0</v>
      </c>
    </row>
    <row r="10" spans="1:3" ht="18" x14ac:dyDescent="0.35">
      <c r="A10" s="4"/>
      <c r="B10" s="4"/>
      <c r="C10" s="4"/>
    </row>
  </sheetData>
  <mergeCells count="5">
    <mergeCell ref="A7:B7"/>
    <mergeCell ref="A8:B8"/>
    <mergeCell ref="A9:B9"/>
    <mergeCell ref="A1:C1"/>
    <mergeCell ref="A2:C2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3"/>
  <sheetViews>
    <sheetView view="pageBreakPreview" zoomScale="110" zoomScaleNormal="100" zoomScaleSheetLayoutView="110" workbookViewId="0">
      <selection activeCell="B29" sqref="B29"/>
    </sheetView>
  </sheetViews>
  <sheetFormatPr defaultRowHeight="14.4" x14ac:dyDescent="0.3"/>
  <cols>
    <col min="1" max="1" width="6.88671875" customWidth="1"/>
    <col min="2" max="2" width="41.6640625" customWidth="1"/>
    <col min="3" max="3" width="31.33203125" customWidth="1"/>
    <col min="4" max="4" width="10.6640625" customWidth="1"/>
    <col min="5" max="5" width="7" customWidth="1"/>
    <col min="6" max="6" width="11.88671875" customWidth="1"/>
    <col min="7" max="7" width="12" customWidth="1"/>
    <col min="8" max="8" width="10" bestFit="1" customWidth="1"/>
  </cols>
  <sheetData>
    <row r="1" spans="1:7" ht="28.2" thickBot="1" x14ac:dyDescent="0.35">
      <c r="A1" s="20" t="s">
        <v>0</v>
      </c>
      <c r="B1" s="21" t="s">
        <v>1</v>
      </c>
      <c r="C1" s="21" t="s">
        <v>97</v>
      </c>
      <c r="D1" s="21" t="s">
        <v>2</v>
      </c>
      <c r="E1" s="21" t="s">
        <v>3</v>
      </c>
      <c r="F1" s="21" t="s">
        <v>4</v>
      </c>
      <c r="G1" s="21" t="s">
        <v>5</v>
      </c>
    </row>
    <row r="2" spans="1:7" ht="96.6" x14ac:dyDescent="0.3">
      <c r="A2" s="81" t="s">
        <v>6</v>
      </c>
      <c r="B2" s="45" t="s">
        <v>116</v>
      </c>
      <c r="C2" s="65"/>
      <c r="D2" s="84" t="s">
        <v>7</v>
      </c>
      <c r="E2" s="85">
        <v>1</v>
      </c>
      <c r="F2" s="86"/>
      <c r="G2" s="62">
        <f xml:space="preserve"> E2*F2</f>
        <v>0</v>
      </c>
    </row>
    <row r="3" spans="1:7" ht="55.2" x14ac:dyDescent="0.3">
      <c r="A3" s="82"/>
      <c r="B3" s="51" t="s">
        <v>109</v>
      </c>
      <c r="C3" s="66"/>
      <c r="D3" s="69"/>
      <c r="E3" s="72"/>
      <c r="F3" s="75"/>
      <c r="G3" s="63"/>
    </row>
    <row r="4" spans="1:7" ht="41.4" x14ac:dyDescent="0.3">
      <c r="A4" s="82"/>
      <c r="B4" s="47" t="s">
        <v>110</v>
      </c>
      <c r="C4" s="66"/>
      <c r="D4" s="69"/>
      <c r="E4" s="72"/>
      <c r="F4" s="75"/>
      <c r="G4" s="63"/>
    </row>
    <row r="5" spans="1:7" ht="96.6" x14ac:dyDescent="0.3">
      <c r="A5" s="82"/>
      <c r="B5" s="52" t="s">
        <v>119</v>
      </c>
      <c r="C5" s="66"/>
      <c r="D5" s="69"/>
      <c r="E5" s="72"/>
      <c r="F5" s="75"/>
      <c r="G5" s="63"/>
    </row>
    <row r="6" spans="1:7" ht="69" x14ac:dyDescent="0.3">
      <c r="A6" s="83"/>
      <c r="B6" s="47" t="s">
        <v>117</v>
      </c>
      <c r="C6" s="67"/>
      <c r="D6" s="70"/>
      <c r="E6" s="73"/>
      <c r="F6" s="76"/>
      <c r="G6" s="64"/>
    </row>
    <row r="7" spans="1:7" ht="55.2" x14ac:dyDescent="0.3">
      <c r="A7" s="87" t="s">
        <v>8</v>
      </c>
      <c r="B7" s="46" t="s">
        <v>120</v>
      </c>
      <c r="C7" s="77"/>
      <c r="D7" s="68" t="s">
        <v>7</v>
      </c>
      <c r="E7" s="71">
        <v>1</v>
      </c>
      <c r="F7" s="74"/>
      <c r="G7" s="63">
        <f xml:space="preserve"> E7*F18</f>
        <v>0</v>
      </c>
    </row>
    <row r="8" spans="1:7" ht="41.4" x14ac:dyDescent="0.3">
      <c r="A8" s="82"/>
      <c r="B8" s="47" t="s">
        <v>121</v>
      </c>
      <c r="C8" s="66"/>
      <c r="D8" s="69"/>
      <c r="E8" s="72"/>
      <c r="F8" s="75"/>
      <c r="G8" s="63"/>
    </row>
    <row r="9" spans="1:7" ht="41.4" x14ac:dyDescent="0.3">
      <c r="A9" s="82"/>
      <c r="B9" s="47" t="s">
        <v>122</v>
      </c>
      <c r="C9" s="66"/>
      <c r="D9" s="69"/>
      <c r="E9" s="72"/>
      <c r="F9" s="75"/>
      <c r="G9" s="63"/>
    </row>
    <row r="10" spans="1:7" ht="41.4" x14ac:dyDescent="0.3">
      <c r="A10" s="82"/>
      <c r="B10" s="47" t="s">
        <v>123</v>
      </c>
      <c r="C10" s="66"/>
      <c r="D10" s="69"/>
      <c r="E10" s="72"/>
      <c r="F10" s="75"/>
      <c r="G10" s="63"/>
    </row>
    <row r="11" spans="1:7" ht="41.4" x14ac:dyDescent="0.3">
      <c r="A11" s="82"/>
      <c r="B11" s="47" t="s">
        <v>114</v>
      </c>
      <c r="C11" s="66"/>
      <c r="D11" s="69"/>
      <c r="E11" s="72"/>
      <c r="F11" s="75"/>
      <c r="G11" s="63"/>
    </row>
    <row r="12" spans="1:7" ht="55.2" x14ac:dyDescent="0.3">
      <c r="A12" s="82"/>
      <c r="B12" s="53" t="s">
        <v>124</v>
      </c>
      <c r="C12" s="66"/>
      <c r="D12" s="69"/>
      <c r="E12" s="72"/>
      <c r="F12" s="75"/>
      <c r="G12" s="63"/>
    </row>
    <row r="13" spans="1:7" ht="55.2" x14ac:dyDescent="0.3">
      <c r="A13" s="82"/>
      <c r="B13" s="47" t="s">
        <v>111</v>
      </c>
      <c r="C13" s="66"/>
      <c r="D13" s="69"/>
      <c r="E13" s="72"/>
      <c r="F13" s="75"/>
      <c r="G13" s="63"/>
    </row>
    <row r="14" spans="1:7" ht="69" x14ac:dyDescent="0.3">
      <c r="A14" s="82"/>
      <c r="B14" s="47" t="s">
        <v>112</v>
      </c>
      <c r="C14" s="66"/>
      <c r="D14" s="69"/>
      <c r="E14" s="72"/>
      <c r="F14" s="75"/>
      <c r="G14" s="63"/>
    </row>
    <row r="15" spans="1:7" ht="41.4" x14ac:dyDescent="0.3">
      <c r="A15" s="82"/>
      <c r="B15" s="47" t="s">
        <v>125</v>
      </c>
      <c r="C15" s="66"/>
      <c r="D15" s="69"/>
      <c r="E15" s="72"/>
      <c r="F15" s="75"/>
      <c r="G15" s="63"/>
    </row>
    <row r="16" spans="1:7" ht="55.2" x14ac:dyDescent="0.3">
      <c r="A16" s="82"/>
      <c r="B16" s="47" t="s">
        <v>126</v>
      </c>
      <c r="C16" s="66"/>
      <c r="D16" s="69"/>
      <c r="E16" s="72"/>
      <c r="F16" s="75"/>
      <c r="G16" s="63"/>
    </row>
    <row r="17" spans="1:8" ht="110.4" x14ac:dyDescent="0.3">
      <c r="A17" s="82"/>
      <c r="B17" s="47" t="s">
        <v>113</v>
      </c>
      <c r="C17" s="66"/>
      <c r="D17" s="69"/>
      <c r="E17" s="72"/>
      <c r="F17" s="75"/>
      <c r="G17" s="63"/>
    </row>
    <row r="18" spans="1:8" ht="41.4" x14ac:dyDescent="0.3">
      <c r="A18" s="83"/>
      <c r="B18" s="47" t="s">
        <v>88</v>
      </c>
      <c r="C18" s="67"/>
      <c r="D18" s="70"/>
      <c r="E18" s="73"/>
      <c r="F18" s="76"/>
      <c r="G18" s="64"/>
    </row>
    <row r="19" spans="1:8" ht="55.2" x14ac:dyDescent="0.3">
      <c r="A19" s="92" t="s">
        <v>10</v>
      </c>
      <c r="B19" s="25" t="s">
        <v>15</v>
      </c>
      <c r="C19" s="88"/>
      <c r="D19" s="99" t="s">
        <v>7</v>
      </c>
      <c r="E19" s="73">
        <v>1</v>
      </c>
      <c r="F19" s="76"/>
      <c r="G19" s="64">
        <f xml:space="preserve"> E19*F19</f>
        <v>0</v>
      </c>
    </row>
    <row r="20" spans="1:8" ht="55.2" x14ac:dyDescent="0.3">
      <c r="A20" s="92"/>
      <c r="B20" s="48" t="s">
        <v>16</v>
      </c>
      <c r="C20" s="89"/>
      <c r="D20" s="94"/>
      <c r="E20" s="96"/>
      <c r="F20" s="97"/>
      <c r="G20" s="98"/>
    </row>
    <row r="21" spans="1:8" ht="55.2" x14ac:dyDescent="0.3">
      <c r="A21" s="92"/>
      <c r="B21" s="48" t="s">
        <v>17</v>
      </c>
      <c r="C21" s="89"/>
      <c r="D21" s="94"/>
      <c r="E21" s="96"/>
      <c r="F21" s="97"/>
      <c r="G21" s="98"/>
    </row>
    <row r="22" spans="1:8" ht="14.4" customHeight="1" x14ac:dyDescent="0.3">
      <c r="A22" s="92"/>
      <c r="B22" s="48" t="s">
        <v>18</v>
      </c>
      <c r="C22" s="89"/>
      <c r="D22" s="94"/>
      <c r="E22" s="96"/>
      <c r="F22" s="97"/>
      <c r="G22" s="98"/>
    </row>
    <row r="23" spans="1:8" ht="27.6" x14ac:dyDescent="0.3">
      <c r="A23" s="92"/>
      <c r="B23" s="48" t="s">
        <v>19</v>
      </c>
      <c r="C23" s="89"/>
      <c r="D23" s="94"/>
      <c r="E23" s="96"/>
      <c r="F23" s="97"/>
      <c r="G23" s="98"/>
      <c r="H23" s="1"/>
    </row>
    <row r="24" spans="1:8" ht="27" customHeight="1" x14ac:dyDescent="0.3">
      <c r="A24" s="92"/>
      <c r="B24" s="48" t="s">
        <v>60</v>
      </c>
      <c r="C24" s="89"/>
      <c r="D24" s="94"/>
      <c r="E24" s="96"/>
      <c r="F24" s="97"/>
      <c r="G24" s="98"/>
    </row>
    <row r="25" spans="1:8" ht="14.4" customHeight="1" x14ac:dyDescent="0.3">
      <c r="A25" s="92"/>
      <c r="B25" s="48" t="s">
        <v>61</v>
      </c>
      <c r="C25" s="89"/>
      <c r="D25" s="94"/>
      <c r="E25" s="96"/>
      <c r="F25" s="97"/>
      <c r="G25" s="98"/>
    </row>
    <row r="26" spans="1:8" ht="14.4" customHeight="1" x14ac:dyDescent="0.3">
      <c r="A26" s="92"/>
      <c r="B26" s="48" t="s">
        <v>20</v>
      </c>
      <c r="C26" s="89"/>
      <c r="D26" s="94"/>
      <c r="E26" s="96"/>
      <c r="F26" s="97"/>
      <c r="G26" s="98"/>
    </row>
    <row r="27" spans="1:8" ht="27.6" x14ac:dyDescent="0.3">
      <c r="A27" s="92"/>
      <c r="B27" s="48" t="s">
        <v>21</v>
      </c>
      <c r="C27" s="89"/>
      <c r="D27" s="94"/>
      <c r="E27" s="96"/>
      <c r="F27" s="97"/>
      <c r="G27" s="98"/>
    </row>
    <row r="28" spans="1:8" ht="14.4" customHeight="1" x14ac:dyDescent="0.3">
      <c r="A28" s="92"/>
      <c r="B28" s="48" t="s">
        <v>62</v>
      </c>
      <c r="C28" s="91"/>
      <c r="D28" s="94"/>
      <c r="E28" s="96"/>
      <c r="F28" s="97"/>
      <c r="G28" s="98"/>
    </row>
    <row r="29" spans="1:8" ht="41.4" x14ac:dyDescent="0.3">
      <c r="A29" s="92" t="s">
        <v>11</v>
      </c>
      <c r="B29" s="25" t="s">
        <v>22</v>
      </c>
      <c r="C29" s="88"/>
      <c r="D29" s="94" t="s">
        <v>7</v>
      </c>
      <c r="E29" s="96">
        <v>1</v>
      </c>
      <c r="F29" s="97"/>
      <c r="G29" s="98">
        <f xml:space="preserve"> E29*F29</f>
        <v>0</v>
      </c>
    </row>
    <row r="30" spans="1:8" x14ac:dyDescent="0.3">
      <c r="A30" s="92"/>
      <c r="B30" s="48" t="s">
        <v>23</v>
      </c>
      <c r="C30" s="89"/>
      <c r="D30" s="94"/>
      <c r="E30" s="96"/>
      <c r="F30" s="97"/>
      <c r="G30" s="98"/>
    </row>
    <row r="31" spans="1:8" x14ac:dyDescent="0.3">
      <c r="A31" s="92"/>
      <c r="B31" s="48" t="s">
        <v>24</v>
      </c>
      <c r="C31" s="89"/>
      <c r="D31" s="94"/>
      <c r="E31" s="96"/>
      <c r="F31" s="97"/>
      <c r="G31" s="98"/>
    </row>
    <row r="32" spans="1:8" ht="82.8" x14ac:dyDescent="0.3">
      <c r="A32" s="92"/>
      <c r="B32" s="54" t="s">
        <v>118</v>
      </c>
      <c r="C32" s="89"/>
      <c r="D32" s="94"/>
      <c r="E32" s="96"/>
      <c r="F32" s="97"/>
      <c r="G32" s="98"/>
    </row>
    <row r="33" spans="1:7" ht="27.6" x14ac:dyDescent="0.3">
      <c r="A33" s="92"/>
      <c r="B33" s="48" t="s">
        <v>25</v>
      </c>
      <c r="C33" s="89"/>
      <c r="D33" s="94"/>
      <c r="E33" s="96"/>
      <c r="F33" s="97"/>
      <c r="G33" s="98"/>
    </row>
    <row r="34" spans="1:7" ht="41.4" x14ac:dyDescent="0.3">
      <c r="A34" s="92"/>
      <c r="B34" s="48" t="s">
        <v>63</v>
      </c>
      <c r="C34" s="91"/>
      <c r="D34" s="94"/>
      <c r="E34" s="96"/>
      <c r="F34" s="97"/>
      <c r="G34" s="98"/>
    </row>
    <row r="35" spans="1:7" ht="55.2" x14ac:dyDescent="0.3">
      <c r="A35" s="92" t="s">
        <v>12</v>
      </c>
      <c r="B35" s="25" t="s">
        <v>26</v>
      </c>
      <c r="C35" s="88"/>
      <c r="D35" s="94" t="s">
        <v>7</v>
      </c>
      <c r="E35" s="96">
        <v>1</v>
      </c>
      <c r="F35" s="97"/>
      <c r="G35" s="98">
        <f xml:space="preserve"> E35*F35</f>
        <v>0</v>
      </c>
    </row>
    <row r="36" spans="1:7" ht="27.6" x14ac:dyDescent="0.3">
      <c r="A36" s="92"/>
      <c r="B36" s="48" t="s">
        <v>27</v>
      </c>
      <c r="C36" s="89"/>
      <c r="D36" s="94"/>
      <c r="E36" s="96"/>
      <c r="F36" s="97"/>
      <c r="G36" s="98"/>
    </row>
    <row r="37" spans="1:7" ht="27.6" x14ac:dyDescent="0.3">
      <c r="A37" s="92"/>
      <c r="B37" s="48" t="s">
        <v>31</v>
      </c>
      <c r="C37" s="89"/>
      <c r="D37" s="94"/>
      <c r="E37" s="96"/>
      <c r="F37" s="97"/>
      <c r="G37" s="98"/>
    </row>
    <row r="38" spans="1:7" ht="41.4" x14ac:dyDescent="0.3">
      <c r="A38" s="92"/>
      <c r="B38" s="48" t="s">
        <v>28</v>
      </c>
      <c r="C38" s="89"/>
      <c r="D38" s="94"/>
      <c r="E38" s="96"/>
      <c r="F38" s="97"/>
      <c r="G38" s="98"/>
    </row>
    <row r="39" spans="1:7" ht="41.4" x14ac:dyDescent="0.3">
      <c r="A39" s="92"/>
      <c r="B39" s="48" t="s">
        <v>29</v>
      </c>
      <c r="C39" s="89"/>
      <c r="D39" s="94"/>
      <c r="E39" s="96"/>
      <c r="F39" s="97"/>
      <c r="G39" s="98"/>
    </row>
    <row r="40" spans="1:7" ht="55.2" x14ac:dyDescent="0.3">
      <c r="A40" s="92"/>
      <c r="B40" s="48" t="s">
        <v>30</v>
      </c>
      <c r="C40" s="91"/>
      <c r="D40" s="94"/>
      <c r="E40" s="96"/>
      <c r="F40" s="97"/>
      <c r="G40" s="98"/>
    </row>
    <row r="41" spans="1:7" ht="27.6" x14ac:dyDescent="0.3">
      <c r="A41" s="92" t="s">
        <v>13</v>
      </c>
      <c r="B41" s="25" t="s">
        <v>64</v>
      </c>
      <c r="C41" s="88"/>
      <c r="D41" s="94" t="s">
        <v>7</v>
      </c>
      <c r="E41" s="96">
        <v>1</v>
      </c>
      <c r="F41" s="97"/>
      <c r="G41" s="98">
        <f xml:space="preserve"> E41*F41</f>
        <v>0</v>
      </c>
    </row>
    <row r="42" spans="1:7" ht="27.6" x14ac:dyDescent="0.3">
      <c r="A42" s="92"/>
      <c r="B42" s="48" t="s">
        <v>65</v>
      </c>
      <c r="C42" s="89"/>
      <c r="D42" s="94"/>
      <c r="E42" s="96"/>
      <c r="F42" s="97"/>
      <c r="G42" s="98"/>
    </row>
    <row r="43" spans="1:7" ht="27.6" x14ac:dyDescent="0.3">
      <c r="A43" s="92"/>
      <c r="B43" s="48" t="s">
        <v>32</v>
      </c>
      <c r="C43" s="89"/>
      <c r="D43" s="94"/>
      <c r="E43" s="96"/>
      <c r="F43" s="97"/>
      <c r="G43" s="98"/>
    </row>
    <row r="44" spans="1:7" ht="27.6" x14ac:dyDescent="0.3">
      <c r="A44" s="92"/>
      <c r="B44" s="48" t="s">
        <v>33</v>
      </c>
      <c r="C44" s="89"/>
      <c r="D44" s="94"/>
      <c r="E44" s="96"/>
      <c r="F44" s="97"/>
      <c r="G44" s="98"/>
    </row>
    <row r="45" spans="1:7" x14ac:dyDescent="0.3">
      <c r="A45" s="92"/>
      <c r="B45" s="48" t="s">
        <v>34</v>
      </c>
      <c r="C45" s="89"/>
      <c r="D45" s="94"/>
      <c r="E45" s="96"/>
      <c r="F45" s="97"/>
      <c r="G45" s="98"/>
    </row>
    <row r="46" spans="1:7" ht="41.4" x14ac:dyDescent="0.3">
      <c r="A46" s="92"/>
      <c r="B46" s="48" t="s">
        <v>35</v>
      </c>
      <c r="C46" s="89"/>
      <c r="D46" s="94"/>
      <c r="E46" s="96"/>
      <c r="F46" s="97"/>
      <c r="G46" s="98"/>
    </row>
    <row r="47" spans="1:7" ht="41.4" x14ac:dyDescent="0.3">
      <c r="A47" s="92"/>
      <c r="B47" s="48" t="s">
        <v>66</v>
      </c>
      <c r="C47" s="89"/>
      <c r="D47" s="94"/>
      <c r="E47" s="96"/>
      <c r="F47" s="97"/>
      <c r="G47" s="98"/>
    </row>
    <row r="48" spans="1:7" ht="41.4" x14ac:dyDescent="0.3">
      <c r="A48" s="92"/>
      <c r="B48" s="48" t="s">
        <v>36</v>
      </c>
      <c r="C48" s="91"/>
      <c r="D48" s="94"/>
      <c r="E48" s="96"/>
      <c r="F48" s="97"/>
      <c r="G48" s="98"/>
    </row>
    <row r="49" spans="1:7" ht="27.6" x14ac:dyDescent="0.3">
      <c r="A49" s="92" t="s">
        <v>14</v>
      </c>
      <c r="B49" s="25" t="s">
        <v>38</v>
      </c>
      <c r="C49" s="88"/>
      <c r="D49" s="94" t="s">
        <v>7</v>
      </c>
      <c r="E49" s="96">
        <v>1</v>
      </c>
      <c r="F49" s="97"/>
      <c r="G49" s="98">
        <f xml:space="preserve"> E49*F49</f>
        <v>0</v>
      </c>
    </row>
    <row r="50" spans="1:7" x14ac:dyDescent="0.3">
      <c r="A50" s="92"/>
      <c r="B50" s="48" t="s">
        <v>67</v>
      </c>
      <c r="C50" s="89"/>
      <c r="D50" s="94"/>
      <c r="E50" s="96"/>
      <c r="F50" s="97"/>
      <c r="G50" s="98"/>
    </row>
    <row r="51" spans="1:7" x14ac:dyDescent="0.3">
      <c r="A51" s="92"/>
      <c r="B51" s="48" t="s">
        <v>68</v>
      </c>
      <c r="C51" s="89"/>
      <c r="D51" s="94"/>
      <c r="E51" s="96"/>
      <c r="F51" s="97"/>
      <c r="G51" s="98"/>
    </row>
    <row r="52" spans="1:7" ht="42" thickBot="1" x14ac:dyDescent="0.35">
      <c r="A52" s="93"/>
      <c r="B52" s="48" t="s">
        <v>89</v>
      </c>
      <c r="C52" s="90"/>
      <c r="D52" s="95"/>
      <c r="E52" s="71"/>
      <c r="F52" s="74"/>
      <c r="G52" s="62"/>
    </row>
    <row r="53" spans="1:7" ht="15" thickBot="1" x14ac:dyDescent="0.35">
      <c r="A53" s="78" t="s">
        <v>69</v>
      </c>
      <c r="B53" s="79"/>
      <c r="C53" s="79"/>
      <c r="D53" s="79"/>
      <c r="E53" s="79"/>
      <c r="F53" s="80"/>
      <c r="G53" s="26">
        <f>SUM(G2:G49)</f>
        <v>0</v>
      </c>
    </row>
  </sheetData>
  <mergeCells count="43">
    <mergeCell ref="A19:A28"/>
    <mergeCell ref="D19:D28"/>
    <mergeCell ref="E19:E28"/>
    <mergeCell ref="F19:F28"/>
    <mergeCell ref="G19:G28"/>
    <mergeCell ref="D29:D34"/>
    <mergeCell ref="E29:E34"/>
    <mergeCell ref="F29:F34"/>
    <mergeCell ref="G29:G34"/>
    <mergeCell ref="A35:A40"/>
    <mergeCell ref="D35:D40"/>
    <mergeCell ref="E35:E40"/>
    <mergeCell ref="F35:F40"/>
    <mergeCell ref="G35:G40"/>
    <mergeCell ref="G49:G52"/>
    <mergeCell ref="A41:A48"/>
    <mergeCell ref="D41:D48"/>
    <mergeCell ref="E41:E48"/>
    <mergeCell ref="F41:F48"/>
    <mergeCell ref="G41:G48"/>
    <mergeCell ref="A53:F53"/>
    <mergeCell ref="A2:A6"/>
    <mergeCell ref="D2:D6"/>
    <mergeCell ref="E2:E6"/>
    <mergeCell ref="F2:F6"/>
    <mergeCell ref="A7:A18"/>
    <mergeCell ref="C49:C52"/>
    <mergeCell ref="C41:C48"/>
    <mergeCell ref="C35:C40"/>
    <mergeCell ref="C29:C34"/>
    <mergeCell ref="C19:C28"/>
    <mergeCell ref="A49:A52"/>
    <mergeCell ref="D49:D52"/>
    <mergeCell ref="E49:E52"/>
    <mergeCell ref="F49:F52"/>
    <mergeCell ref="A29:A34"/>
    <mergeCell ref="G2:G6"/>
    <mergeCell ref="C2:C6"/>
    <mergeCell ref="D7:D18"/>
    <mergeCell ref="E7:E18"/>
    <mergeCell ref="F7:F18"/>
    <mergeCell ref="G7:G18"/>
    <mergeCell ref="C7:C18"/>
  </mergeCells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"/>
  <sheetViews>
    <sheetView view="pageBreakPreview" zoomScaleNormal="100" zoomScaleSheetLayoutView="100" workbookViewId="0">
      <selection activeCell="B6" sqref="B6"/>
    </sheetView>
  </sheetViews>
  <sheetFormatPr defaultRowHeight="14.4" x14ac:dyDescent="0.3"/>
  <cols>
    <col min="1" max="1" width="6.88671875" customWidth="1"/>
    <col min="2" max="2" width="41.6640625" customWidth="1"/>
    <col min="3" max="3" width="31.33203125" customWidth="1"/>
    <col min="4" max="4" width="10.6640625" customWidth="1"/>
    <col min="5" max="5" width="7" customWidth="1"/>
    <col min="6" max="6" width="11.88671875" customWidth="1"/>
    <col min="7" max="7" width="12" customWidth="1"/>
    <col min="8" max="8" width="10" bestFit="1" customWidth="1"/>
  </cols>
  <sheetData>
    <row r="1" spans="1:7" ht="28.2" thickBot="1" x14ac:dyDescent="0.35">
      <c r="A1" s="43" t="s">
        <v>0</v>
      </c>
      <c r="B1" s="44" t="s">
        <v>1</v>
      </c>
      <c r="C1" s="44" t="s">
        <v>97</v>
      </c>
      <c r="D1" s="44" t="s">
        <v>2</v>
      </c>
      <c r="E1" s="44" t="s">
        <v>3</v>
      </c>
      <c r="F1" s="44" t="s">
        <v>4</v>
      </c>
      <c r="G1" s="44" t="s">
        <v>5</v>
      </c>
    </row>
    <row r="2" spans="1:7" ht="55.2" x14ac:dyDescent="0.3">
      <c r="A2" s="111" t="s">
        <v>6</v>
      </c>
      <c r="B2" s="42" t="s">
        <v>90</v>
      </c>
      <c r="C2" s="104"/>
      <c r="D2" s="112" t="s">
        <v>9</v>
      </c>
      <c r="E2" s="113">
        <v>2</v>
      </c>
      <c r="F2" s="114"/>
      <c r="G2" s="115">
        <f xml:space="preserve"> E2*F2</f>
        <v>0</v>
      </c>
    </row>
    <row r="3" spans="1:7" ht="27.6" x14ac:dyDescent="0.3">
      <c r="A3" s="111"/>
      <c r="B3" s="42" t="s">
        <v>91</v>
      </c>
      <c r="C3" s="105"/>
      <c r="D3" s="112"/>
      <c r="E3" s="113"/>
      <c r="F3" s="114"/>
      <c r="G3" s="115"/>
    </row>
    <row r="4" spans="1:7" ht="27.6" x14ac:dyDescent="0.3">
      <c r="A4" s="111"/>
      <c r="B4" s="42" t="s">
        <v>43</v>
      </c>
      <c r="C4" s="105"/>
      <c r="D4" s="112"/>
      <c r="E4" s="113"/>
      <c r="F4" s="114"/>
      <c r="G4" s="115"/>
    </row>
    <row r="5" spans="1:7" x14ac:dyDescent="0.3">
      <c r="A5" s="100"/>
      <c r="B5" s="42" t="s">
        <v>70</v>
      </c>
      <c r="C5" s="105"/>
      <c r="D5" s="101"/>
      <c r="E5" s="102"/>
      <c r="F5" s="103"/>
      <c r="G5" s="116"/>
    </row>
    <row r="6" spans="1:7" x14ac:dyDescent="0.3">
      <c r="A6" s="100"/>
      <c r="B6" s="55" t="s">
        <v>48</v>
      </c>
      <c r="C6" s="106"/>
      <c r="D6" s="101"/>
      <c r="E6" s="102"/>
      <c r="F6" s="103"/>
      <c r="G6" s="116"/>
    </row>
    <row r="7" spans="1:7" ht="41.4" x14ac:dyDescent="0.3">
      <c r="A7" s="100" t="s">
        <v>8</v>
      </c>
      <c r="B7" s="30" t="s">
        <v>92</v>
      </c>
      <c r="C7" s="107"/>
      <c r="D7" s="101" t="s">
        <v>9</v>
      </c>
      <c r="E7" s="102">
        <v>47</v>
      </c>
      <c r="F7" s="117"/>
      <c r="G7" s="108">
        <f xml:space="preserve"> E7*F7</f>
        <v>0</v>
      </c>
    </row>
    <row r="8" spans="1:7" ht="27.6" x14ac:dyDescent="0.3">
      <c r="A8" s="100"/>
      <c r="B8" s="42" t="s">
        <v>71</v>
      </c>
      <c r="C8" s="105"/>
      <c r="D8" s="101"/>
      <c r="E8" s="102"/>
      <c r="F8" s="117"/>
      <c r="G8" s="108"/>
    </row>
    <row r="9" spans="1:7" ht="27.6" x14ac:dyDescent="0.3">
      <c r="A9" s="100"/>
      <c r="B9" s="42" t="s">
        <v>39</v>
      </c>
      <c r="C9" s="105"/>
      <c r="D9" s="101"/>
      <c r="E9" s="102"/>
      <c r="F9" s="117"/>
      <c r="G9" s="108"/>
    </row>
    <row r="10" spans="1:7" ht="27.6" x14ac:dyDescent="0.3">
      <c r="A10" s="100"/>
      <c r="B10" s="42" t="s">
        <v>40</v>
      </c>
      <c r="C10" s="105"/>
      <c r="D10" s="101"/>
      <c r="E10" s="102"/>
      <c r="F10" s="117"/>
      <c r="G10" s="108"/>
    </row>
    <row r="11" spans="1:7" ht="27.6" x14ac:dyDescent="0.3">
      <c r="A11" s="100"/>
      <c r="B11" s="42" t="s">
        <v>41</v>
      </c>
      <c r="C11" s="105"/>
      <c r="D11" s="101"/>
      <c r="E11" s="102"/>
      <c r="F11" s="117"/>
      <c r="G11" s="108"/>
    </row>
    <row r="12" spans="1:7" ht="27.6" x14ac:dyDescent="0.3">
      <c r="A12" s="100"/>
      <c r="B12" s="42" t="s">
        <v>93</v>
      </c>
      <c r="C12" s="105"/>
      <c r="D12" s="101"/>
      <c r="E12" s="102"/>
      <c r="F12" s="117"/>
      <c r="G12" s="108"/>
    </row>
    <row r="13" spans="1:7" x14ac:dyDescent="0.3">
      <c r="A13" s="100"/>
      <c r="B13" s="40" t="s">
        <v>42</v>
      </c>
      <c r="C13" s="106"/>
      <c r="D13" s="101"/>
      <c r="E13" s="102"/>
      <c r="F13" s="117"/>
      <c r="G13" s="108"/>
    </row>
    <row r="14" spans="1:7" ht="41.4" x14ac:dyDescent="0.3">
      <c r="A14" s="100" t="s">
        <v>10</v>
      </c>
      <c r="B14" s="30" t="s">
        <v>92</v>
      </c>
      <c r="C14" s="107"/>
      <c r="D14" s="101" t="s">
        <v>72</v>
      </c>
      <c r="E14" s="102">
        <v>4</v>
      </c>
      <c r="F14" s="117"/>
      <c r="G14" s="108">
        <f xml:space="preserve"> E14*F14</f>
        <v>0</v>
      </c>
    </row>
    <row r="15" spans="1:7" ht="27.6" x14ac:dyDescent="0.3">
      <c r="A15" s="100"/>
      <c r="B15" s="42" t="s">
        <v>71</v>
      </c>
      <c r="C15" s="105"/>
      <c r="D15" s="101"/>
      <c r="E15" s="102"/>
      <c r="F15" s="117"/>
      <c r="G15" s="108"/>
    </row>
    <row r="16" spans="1:7" ht="27.6" x14ac:dyDescent="0.3">
      <c r="A16" s="100"/>
      <c r="B16" s="42" t="s">
        <v>39</v>
      </c>
      <c r="C16" s="105"/>
      <c r="D16" s="101"/>
      <c r="E16" s="102"/>
      <c r="F16" s="117"/>
      <c r="G16" s="108"/>
    </row>
    <row r="17" spans="1:7" ht="27.6" x14ac:dyDescent="0.3">
      <c r="A17" s="100"/>
      <c r="B17" s="42" t="s">
        <v>40</v>
      </c>
      <c r="C17" s="105"/>
      <c r="D17" s="101"/>
      <c r="E17" s="102"/>
      <c r="F17" s="117"/>
      <c r="G17" s="108"/>
    </row>
    <row r="18" spans="1:7" ht="27.6" x14ac:dyDescent="0.3">
      <c r="A18" s="100"/>
      <c r="B18" s="42" t="s">
        <v>41</v>
      </c>
      <c r="C18" s="105"/>
      <c r="D18" s="101"/>
      <c r="E18" s="102"/>
      <c r="F18" s="117"/>
      <c r="G18" s="108"/>
    </row>
    <row r="19" spans="1:7" ht="27.6" x14ac:dyDescent="0.3">
      <c r="A19" s="100"/>
      <c r="B19" s="42" t="s">
        <v>94</v>
      </c>
      <c r="C19" s="105"/>
      <c r="D19" s="101"/>
      <c r="E19" s="102"/>
      <c r="F19" s="117"/>
      <c r="G19" s="108"/>
    </row>
    <row r="20" spans="1:7" x14ac:dyDescent="0.3">
      <c r="A20" s="100"/>
      <c r="B20" s="40" t="s">
        <v>42</v>
      </c>
      <c r="C20" s="106"/>
      <c r="D20" s="101"/>
      <c r="E20" s="102"/>
      <c r="F20" s="117"/>
      <c r="G20" s="108"/>
    </row>
    <row r="21" spans="1:7" ht="55.2" x14ac:dyDescent="0.3">
      <c r="A21" s="100" t="s">
        <v>11</v>
      </c>
      <c r="B21" s="30" t="s">
        <v>95</v>
      </c>
      <c r="C21" s="107"/>
      <c r="D21" s="101" t="s">
        <v>9</v>
      </c>
      <c r="E21" s="102">
        <v>24</v>
      </c>
      <c r="F21" s="103"/>
      <c r="G21" s="108">
        <f xml:space="preserve"> E21*F21</f>
        <v>0</v>
      </c>
    </row>
    <row r="22" spans="1:7" ht="27.6" x14ac:dyDescent="0.3">
      <c r="A22" s="100"/>
      <c r="B22" s="42" t="s">
        <v>73</v>
      </c>
      <c r="C22" s="105"/>
      <c r="D22" s="101"/>
      <c r="E22" s="102"/>
      <c r="F22" s="103"/>
      <c r="G22" s="108"/>
    </row>
    <row r="23" spans="1:7" x14ac:dyDescent="0.3">
      <c r="A23" s="100"/>
      <c r="B23" s="42" t="s">
        <v>74</v>
      </c>
      <c r="C23" s="105"/>
      <c r="D23" s="101"/>
      <c r="E23" s="102"/>
      <c r="F23" s="103"/>
      <c r="G23" s="108"/>
    </row>
    <row r="24" spans="1:7" ht="27.6" x14ac:dyDescent="0.3">
      <c r="A24" s="100"/>
      <c r="B24" s="42" t="s">
        <v>43</v>
      </c>
      <c r="C24" s="105"/>
      <c r="D24" s="101"/>
      <c r="E24" s="102"/>
      <c r="F24" s="103"/>
      <c r="G24" s="108"/>
    </row>
    <row r="25" spans="1:7" ht="27.6" x14ac:dyDescent="0.3">
      <c r="A25" s="100"/>
      <c r="B25" s="42" t="s">
        <v>41</v>
      </c>
      <c r="C25" s="105"/>
      <c r="D25" s="101"/>
      <c r="E25" s="102"/>
      <c r="F25" s="103"/>
      <c r="G25" s="108"/>
    </row>
    <row r="26" spans="1:7" x14ac:dyDescent="0.3">
      <c r="A26" s="100"/>
      <c r="B26" s="42" t="s">
        <v>44</v>
      </c>
      <c r="C26" s="105"/>
      <c r="D26" s="101"/>
      <c r="E26" s="102"/>
      <c r="F26" s="103"/>
      <c r="G26" s="108"/>
    </row>
    <row r="27" spans="1:7" ht="27.6" x14ac:dyDescent="0.3">
      <c r="A27" s="100"/>
      <c r="B27" s="42" t="s">
        <v>45</v>
      </c>
      <c r="C27" s="105"/>
      <c r="D27" s="101"/>
      <c r="E27" s="102"/>
      <c r="F27" s="103"/>
      <c r="G27" s="108"/>
    </row>
    <row r="28" spans="1:7" ht="14.4" customHeight="1" x14ac:dyDescent="0.3">
      <c r="A28" s="100"/>
      <c r="B28" s="40" t="s">
        <v>42</v>
      </c>
      <c r="C28" s="106"/>
      <c r="D28" s="101"/>
      <c r="E28" s="102"/>
      <c r="F28" s="103"/>
      <c r="G28" s="108"/>
    </row>
    <row r="29" spans="1:7" x14ac:dyDescent="0.3">
      <c r="A29" s="100" t="s">
        <v>12</v>
      </c>
      <c r="B29" s="30" t="s">
        <v>46</v>
      </c>
      <c r="C29" s="107"/>
      <c r="D29" s="101" t="s">
        <v>9</v>
      </c>
      <c r="E29" s="102">
        <v>30</v>
      </c>
      <c r="F29" s="103"/>
      <c r="G29" s="108">
        <f xml:space="preserve"> E29*F29</f>
        <v>0</v>
      </c>
    </row>
    <row r="30" spans="1:7" ht="27.6" x14ac:dyDescent="0.3">
      <c r="A30" s="100"/>
      <c r="B30" s="42" t="s">
        <v>75</v>
      </c>
      <c r="C30" s="105"/>
      <c r="D30" s="101"/>
      <c r="E30" s="102"/>
      <c r="F30" s="103"/>
      <c r="G30" s="108"/>
    </row>
    <row r="31" spans="1:7" ht="27.6" x14ac:dyDescent="0.3">
      <c r="A31" s="100"/>
      <c r="B31" s="42" t="s">
        <v>43</v>
      </c>
      <c r="C31" s="105"/>
      <c r="D31" s="101"/>
      <c r="E31" s="102"/>
      <c r="F31" s="103"/>
      <c r="G31" s="108"/>
    </row>
    <row r="32" spans="1:7" x14ac:dyDescent="0.3">
      <c r="A32" s="100"/>
      <c r="B32" s="42" t="s">
        <v>70</v>
      </c>
      <c r="C32" s="105"/>
      <c r="D32" s="101"/>
      <c r="E32" s="102"/>
      <c r="F32" s="103"/>
      <c r="G32" s="108"/>
    </row>
    <row r="33" spans="1:7" ht="27.6" x14ac:dyDescent="0.3">
      <c r="A33" s="100"/>
      <c r="B33" s="42" t="s">
        <v>47</v>
      </c>
      <c r="C33" s="105"/>
      <c r="D33" s="101"/>
      <c r="E33" s="102"/>
      <c r="F33" s="103"/>
      <c r="G33" s="108"/>
    </row>
    <row r="34" spans="1:7" x14ac:dyDescent="0.3">
      <c r="A34" s="100"/>
      <c r="B34" s="40" t="s">
        <v>48</v>
      </c>
      <c r="C34" s="106"/>
      <c r="D34" s="101"/>
      <c r="E34" s="102"/>
      <c r="F34" s="103"/>
      <c r="G34" s="108"/>
    </row>
    <row r="35" spans="1:7" ht="14.4" customHeight="1" x14ac:dyDescent="0.3">
      <c r="A35" s="100" t="s">
        <v>13</v>
      </c>
      <c r="B35" s="30" t="s">
        <v>46</v>
      </c>
      <c r="C35" s="107"/>
      <c r="D35" s="101" t="s">
        <v>9</v>
      </c>
      <c r="E35" s="102">
        <v>16</v>
      </c>
      <c r="F35" s="103"/>
      <c r="G35" s="108">
        <f xml:space="preserve"> E35*F35</f>
        <v>0</v>
      </c>
    </row>
    <row r="36" spans="1:7" ht="27.6" x14ac:dyDescent="0.3">
      <c r="A36" s="100"/>
      <c r="B36" s="42" t="s">
        <v>76</v>
      </c>
      <c r="C36" s="105"/>
      <c r="D36" s="101"/>
      <c r="E36" s="102"/>
      <c r="F36" s="103"/>
      <c r="G36" s="108"/>
    </row>
    <row r="37" spans="1:7" ht="27.6" x14ac:dyDescent="0.3">
      <c r="A37" s="100"/>
      <c r="B37" s="42" t="s">
        <v>43</v>
      </c>
      <c r="C37" s="105"/>
      <c r="D37" s="101"/>
      <c r="E37" s="102"/>
      <c r="F37" s="103"/>
      <c r="G37" s="108"/>
    </row>
    <row r="38" spans="1:7" ht="27.6" x14ac:dyDescent="0.3">
      <c r="A38" s="100"/>
      <c r="B38" s="42" t="s">
        <v>77</v>
      </c>
      <c r="C38" s="105"/>
      <c r="D38" s="101"/>
      <c r="E38" s="102"/>
      <c r="F38" s="103"/>
      <c r="G38" s="108"/>
    </row>
    <row r="39" spans="1:7" ht="27.6" x14ac:dyDescent="0.3">
      <c r="A39" s="100"/>
      <c r="B39" s="42" t="s">
        <v>45</v>
      </c>
      <c r="C39" s="105"/>
      <c r="D39" s="101"/>
      <c r="E39" s="102"/>
      <c r="F39" s="103"/>
      <c r="G39" s="108"/>
    </row>
    <row r="40" spans="1:7" x14ac:dyDescent="0.3">
      <c r="A40" s="100"/>
      <c r="B40" s="40" t="s">
        <v>48</v>
      </c>
      <c r="C40" s="106"/>
      <c r="D40" s="101"/>
      <c r="E40" s="102"/>
      <c r="F40" s="103"/>
      <c r="G40" s="108"/>
    </row>
    <row r="41" spans="1:7" ht="27.6" x14ac:dyDescent="0.3">
      <c r="A41" s="16" t="s">
        <v>14</v>
      </c>
      <c r="B41" s="40" t="s">
        <v>49</v>
      </c>
      <c r="C41" s="40"/>
      <c r="D41" s="2" t="s">
        <v>7</v>
      </c>
      <c r="E41" s="2">
        <v>1</v>
      </c>
      <c r="F41" s="28"/>
      <c r="G41" s="29">
        <f xml:space="preserve"> E41*F41</f>
        <v>0</v>
      </c>
    </row>
    <row r="42" spans="1:7" x14ac:dyDescent="0.3">
      <c r="A42" s="16" t="s">
        <v>37</v>
      </c>
      <c r="B42" s="27" t="s">
        <v>50</v>
      </c>
      <c r="C42" s="27"/>
      <c r="D42" s="2" t="s">
        <v>7</v>
      </c>
      <c r="E42" s="2">
        <v>1</v>
      </c>
      <c r="F42" s="28"/>
      <c r="G42" s="29">
        <f xml:space="preserve"> E42*F42</f>
        <v>0</v>
      </c>
    </row>
    <row r="43" spans="1:7" ht="28.2" thickBot="1" x14ac:dyDescent="0.35">
      <c r="A43" s="17" t="s">
        <v>78</v>
      </c>
      <c r="B43" s="30" t="s">
        <v>79</v>
      </c>
      <c r="C43" s="30"/>
      <c r="D43" s="6" t="s">
        <v>7</v>
      </c>
      <c r="E43" s="6">
        <v>1</v>
      </c>
      <c r="F43" s="5"/>
      <c r="G43" s="18">
        <f xml:space="preserve"> E43*F43</f>
        <v>0</v>
      </c>
    </row>
    <row r="44" spans="1:7" ht="15" thickBot="1" x14ac:dyDescent="0.35">
      <c r="A44" s="109" t="s">
        <v>80</v>
      </c>
      <c r="B44" s="110"/>
      <c r="C44" s="110"/>
      <c r="D44" s="110"/>
      <c r="E44" s="110"/>
      <c r="F44" s="110"/>
      <c r="G44" s="31">
        <f xml:space="preserve"> SUM(G2:G43)</f>
        <v>0</v>
      </c>
    </row>
  </sheetData>
  <mergeCells count="37">
    <mergeCell ref="G35:G40"/>
    <mergeCell ref="A44:F44"/>
    <mergeCell ref="A2:A6"/>
    <mergeCell ref="D2:D6"/>
    <mergeCell ref="E2:E6"/>
    <mergeCell ref="F2:F6"/>
    <mergeCell ref="G2:G6"/>
    <mergeCell ref="A7:A13"/>
    <mergeCell ref="D7:D13"/>
    <mergeCell ref="E7:E13"/>
    <mergeCell ref="F7:F13"/>
    <mergeCell ref="G7:G13"/>
    <mergeCell ref="A14:A20"/>
    <mergeCell ref="D14:D20"/>
    <mergeCell ref="E14:E20"/>
    <mergeCell ref="F14:F20"/>
    <mergeCell ref="G29:G34"/>
    <mergeCell ref="G14:G20"/>
    <mergeCell ref="A21:A28"/>
    <mergeCell ref="D21:D28"/>
    <mergeCell ref="E21:E28"/>
    <mergeCell ref="F21:F28"/>
    <mergeCell ref="G21:G28"/>
    <mergeCell ref="A35:A40"/>
    <mergeCell ref="D35:D40"/>
    <mergeCell ref="E35:E40"/>
    <mergeCell ref="F35:F40"/>
    <mergeCell ref="C2:C6"/>
    <mergeCell ref="C7:C13"/>
    <mergeCell ref="C14:C20"/>
    <mergeCell ref="C21:C28"/>
    <mergeCell ref="C29:C34"/>
    <mergeCell ref="C35:C40"/>
    <mergeCell ref="A29:A34"/>
    <mergeCell ref="D29:D34"/>
    <mergeCell ref="E29:E34"/>
    <mergeCell ref="F29:F34"/>
  </mergeCells>
  <pageMargins left="0.7" right="0.7" top="0.75" bottom="0.75" header="0.3" footer="0.3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view="pageBreakPreview" zoomScaleNormal="100" zoomScaleSheetLayoutView="100" workbookViewId="0">
      <selection activeCell="B8" sqref="B8"/>
    </sheetView>
  </sheetViews>
  <sheetFormatPr defaultRowHeight="14.4" x14ac:dyDescent="0.3"/>
  <cols>
    <col min="1" max="1" width="6.88671875" customWidth="1"/>
    <col min="2" max="2" width="41.6640625" customWidth="1"/>
    <col min="3" max="3" width="31.5546875" customWidth="1"/>
    <col min="4" max="4" width="10.6640625" customWidth="1"/>
    <col min="5" max="5" width="7" customWidth="1"/>
    <col min="6" max="6" width="11.88671875" customWidth="1"/>
    <col min="7" max="7" width="12" customWidth="1"/>
    <col min="8" max="8" width="10" bestFit="1" customWidth="1"/>
  </cols>
  <sheetData>
    <row r="1" spans="1:7" ht="28.2" thickBot="1" x14ac:dyDescent="0.35">
      <c r="A1" s="43" t="s">
        <v>0</v>
      </c>
      <c r="B1" s="44" t="s">
        <v>1</v>
      </c>
      <c r="C1" s="44" t="s">
        <v>97</v>
      </c>
      <c r="D1" s="44" t="s">
        <v>2</v>
      </c>
      <c r="E1" s="44" t="s">
        <v>3</v>
      </c>
      <c r="F1" s="44" t="s">
        <v>4</v>
      </c>
      <c r="G1" s="44" t="s">
        <v>5</v>
      </c>
    </row>
    <row r="2" spans="1:7" ht="82.8" x14ac:dyDescent="0.3">
      <c r="A2" s="122" t="s">
        <v>81</v>
      </c>
      <c r="B2" s="50" t="s">
        <v>96</v>
      </c>
      <c r="C2" s="125"/>
      <c r="D2" s="73" t="s">
        <v>7</v>
      </c>
      <c r="E2" s="73">
        <v>1</v>
      </c>
      <c r="F2" s="123"/>
      <c r="G2" s="118">
        <f xml:space="preserve"> E2*F2</f>
        <v>0</v>
      </c>
    </row>
    <row r="3" spans="1:7" ht="55.2" x14ac:dyDescent="0.3">
      <c r="A3" s="122"/>
      <c r="B3" s="49" t="s">
        <v>98</v>
      </c>
      <c r="C3" s="125"/>
      <c r="D3" s="73"/>
      <c r="E3" s="73"/>
      <c r="F3" s="123"/>
      <c r="G3" s="118"/>
    </row>
    <row r="4" spans="1:7" ht="27.6" x14ac:dyDescent="0.3">
      <c r="A4" s="122"/>
      <c r="B4" s="49" t="s">
        <v>99</v>
      </c>
      <c r="C4" s="125"/>
      <c r="D4" s="73"/>
      <c r="E4" s="73"/>
      <c r="F4" s="123"/>
      <c r="G4" s="118"/>
    </row>
    <row r="5" spans="1:7" ht="27.6" x14ac:dyDescent="0.3">
      <c r="A5" s="122"/>
      <c r="B5" s="49" t="s">
        <v>100</v>
      </c>
      <c r="C5" s="125"/>
      <c r="D5" s="73"/>
      <c r="E5" s="73"/>
      <c r="F5" s="123"/>
      <c r="G5" s="118"/>
    </row>
    <row r="6" spans="1:7" ht="27.6" x14ac:dyDescent="0.3">
      <c r="A6" s="122"/>
      <c r="B6" s="49" t="s">
        <v>101</v>
      </c>
      <c r="C6" s="125"/>
      <c r="D6" s="73"/>
      <c r="E6" s="73"/>
      <c r="F6" s="123"/>
      <c r="G6" s="118"/>
    </row>
    <row r="7" spans="1:7" ht="124.2" x14ac:dyDescent="0.3">
      <c r="A7" s="122"/>
      <c r="B7" s="49" t="s">
        <v>102</v>
      </c>
      <c r="C7" s="125"/>
      <c r="D7" s="73"/>
      <c r="E7" s="73"/>
      <c r="F7" s="123"/>
      <c r="G7" s="118"/>
    </row>
    <row r="8" spans="1:7" x14ac:dyDescent="0.3">
      <c r="A8" s="122"/>
      <c r="B8" s="54" t="s">
        <v>115</v>
      </c>
      <c r="C8" s="125"/>
      <c r="D8" s="73"/>
      <c r="E8" s="73"/>
      <c r="F8" s="123"/>
      <c r="G8" s="118"/>
    </row>
    <row r="9" spans="1:7" ht="72" x14ac:dyDescent="0.3">
      <c r="A9" s="92"/>
      <c r="B9" s="50" t="s">
        <v>104</v>
      </c>
      <c r="C9" s="125"/>
      <c r="D9" s="96"/>
      <c r="E9" s="96"/>
      <c r="F9" s="124"/>
      <c r="G9" s="119"/>
    </row>
    <row r="10" spans="1:7" ht="72" x14ac:dyDescent="0.3">
      <c r="A10" s="92"/>
      <c r="B10" s="50" t="s">
        <v>103</v>
      </c>
      <c r="C10" s="125"/>
      <c r="D10" s="96"/>
      <c r="E10" s="96"/>
      <c r="F10" s="124"/>
      <c r="G10" s="119"/>
    </row>
    <row r="11" spans="1:7" ht="27.6" x14ac:dyDescent="0.3">
      <c r="A11" s="92"/>
      <c r="B11" s="50" t="s">
        <v>108</v>
      </c>
      <c r="C11" s="125"/>
      <c r="D11" s="96"/>
      <c r="E11" s="96"/>
      <c r="F11" s="124"/>
      <c r="G11" s="119"/>
    </row>
    <row r="12" spans="1:7" x14ac:dyDescent="0.3">
      <c r="A12" s="92"/>
      <c r="B12" s="50" t="s">
        <v>106</v>
      </c>
      <c r="C12" s="125"/>
      <c r="D12" s="96"/>
      <c r="E12" s="96"/>
      <c r="F12" s="124"/>
      <c r="G12" s="119"/>
    </row>
    <row r="13" spans="1:7" x14ac:dyDescent="0.3">
      <c r="A13" s="92"/>
      <c r="B13" s="50" t="s">
        <v>105</v>
      </c>
      <c r="C13" s="125"/>
      <c r="D13" s="96"/>
      <c r="E13" s="96"/>
      <c r="F13" s="124"/>
      <c r="G13" s="119"/>
    </row>
    <row r="14" spans="1:7" ht="27.6" x14ac:dyDescent="0.3">
      <c r="A14" s="92"/>
      <c r="B14" s="41" t="s">
        <v>107</v>
      </c>
      <c r="C14" s="126"/>
      <c r="D14" s="96"/>
      <c r="E14" s="96"/>
      <c r="F14" s="124"/>
      <c r="G14" s="119"/>
    </row>
    <row r="15" spans="1:7" x14ac:dyDescent="0.3">
      <c r="A15" s="24" t="s">
        <v>82</v>
      </c>
      <c r="B15" s="41" t="s">
        <v>83</v>
      </c>
      <c r="C15" s="22"/>
      <c r="D15" s="23" t="s">
        <v>7</v>
      </c>
      <c r="E15" s="23">
        <v>1</v>
      </c>
      <c r="F15" s="32"/>
      <c r="G15" s="33">
        <f xml:space="preserve"> E15*F15</f>
        <v>0</v>
      </c>
    </row>
    <row r="16" spans="1:7" ht="27.6" x14ac:dyDescent="0.3">
      <c r="A16" s="24" t="s">
        <v>84</v>
      </c>
      <c r="B16" s="22" t="s">
        <v>85</v>
      </c>
      <c r="C16" s="22"/>
      <c r="D16" s="23" t="s">
        <v>7</v>
      </c>
      <c r="E16" s="23">
        <v>1</v>
      </c>
      <c r="F16" s="32"/>
      <c r="G16" s="33">
        <f xml:space="preserve"> E16*F16</f>
        <v>0</v>
      </c>
    </row>
    <row r="17" spans="1:7" ht="28.2" thickBot="1" x14ac:dyDescent="0.35">
      <c r="A17" s="34" t="s">
        <v>86</v>
      </c>
      <c r="B17" s="35" t="s">
        <v>79</v>
      </c>
      <c r="C17" s="35"/>
      <c r="D17" s="36" t="s">
        <v>7</v>
      </c>
      <c r="E17" s="36">
        <v>1</v>
      </c>
      <c r="F17" s="37"/>
      <c r="G17" s="38">
        <f xml:space="preserve"> E17*F17</f>
        <v>0</v>
      </c>
    </row>
    <row r="18" spans="1:7" ht="15" thickBot="1" x14ac:dyDescent="0.35">
      <c r="A18" s="120" t="s">
        <v>87</v>
      </c>
      <c r="B18" s="121"/>
      <c r="C18" s="121"/>
      <c r="D18" s="121"/>
      <c r="E18" s="121"/>
      <c r="F18" s="121"/>
      <c r="G18" s="39">
        <f xml:space="preserve"> SUM(G2:G17)</f>
        <v>0</v>
      </c>
    </row>
  </sheetData>
  <mergeCells count="7">
    <mergeCell ref="G2:G14"/>
    <mergeCell ref="A18:F18"/>
    <mergeCell ref="A2:A14"/>
    <mergeCell ref="D2:D14"/>
    <mergeCell ref="E2:E14"/>
    <mergeCell ref="F2:F14"/>
    <mergeCell ref="C2:C14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4</vt:i4>
      </vt:variant>
    </vt:vector>
  </HeadingPairs>
  <TitlesOfParts>
    <vt:vector size="4" baseType="lpstr">
      <vt:lpstr>Rekapitulacija</vt:lpstr>
      <vt:lpstr>1. Fotonapon</vt:lpstr>
      <vt:lpstr>2. Rasvjeta</vt:lpstr>
      <vt:lpstr>3. Kompresor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2019-05-03T17:16:22Z</dcterms:modified>
</cp:coreProperties>
</file>