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mc:AlternateContent xmlns:mc="http://schemas.openxmlformats.org/markup-compatibility/2006">
    <mc:Choice Requires="x15">
      <x15ac:absPath xmlns:x15ac="http://schemas.microsoft.com/office/spreadsheetml/2010/11/ac" url="https://itrshr-my.sharepoint.com/personal/branilovic_itrs_hr/Documents/TURIZAM-2018/01 Dobiveni/Auto Hrvatska/Nabave/AH-005 Energetska obnova hale, FNE i LED/"/>
    </mc:Choice>
  </mc:AlternateContent>
  <xr:revisionPtr revIDLastSave="14" documentId="13_ncr:1_{A055E305-C80B-42A1-9DD1-ACF992B9A29E}" xr6:coauthVersionLast="45" xr6:coauthVersionMax="45" xr10:uidLastSave="{61735892-894C-467B-ABEC-E8D92E004174}"/>
  <bookViews>
    <workbookView xWindow="19080" yWindow="-120" windowWidth="29040" windowHeight="15840" tabRatio="457" xr2:uid="{00000000-000D-0000-FFFF-FFFF00000000}"/>
  </bookViews>
  <sheets>
    <sheet name="REKAPITULACIJA" sheetId="2" r:id="rId1"/>
    <sheet name="5.1. Energetska obnova hale" sheetId="7" r:id="rId2"/>
    <sheet name="5.2. Fotonapon" sheetId="3" r:id="rId3"/>
    <sheet name="5.3. Rasvjeta" sheetId="4" r:id="rId4"/>
  </sheets>
  <definedNames>
    <definedName name="_xlnm.Print_Area" localSheetId="2">'5.2. Fotonapon'!$A$1:$G$144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114" i="3" l="1"/>
  <c r="G112" i="3"/>
  <c r="G110" i="3"/>
  <c r="G108" i="3"/>
  <c r="G91" i="3"/>
  <c r="G89" i="3"/>
  <c r="G87" i="3"/>
  <c r="G85" i="3"/>
  <c r="G83" i="3"/>
  <c r="G81" i="3"/>
  <c r="G74" i="3"/>
  <c r="G72" i="3"/>
  <c r="G70" i="3"/>
  <c r="G62" i="3"/>
  <c r="G54" i="3" l="1"/>
  <c r="G60" i="3"/>
  <c r="G58" i="3"/>
  <c r="G56" i="3"/>
  <c r="G49" i="3"/>
  <c r="G45" i="3"/>
  <c r="G43" i="3"/>
  <c r="G33" i="3"/>
  <c r="G31" i="3"/>
  <c r="G29" i="3"/>
  <c r="G34" i="4" l="1"/>
  <c r="G27" i="4"/>
  <c r="G21" i="4"/>
  <c r="G14" i="4"/>
  <c r="G11" i="4"/>
  <c r="G8" i="4"/>
  <c r="G116" i="3"/>
  <c r="G106" i="3"/>
  <c r="G93" i="3"/>
  <c r="G67" i="3"/>
  <c r="G51" i="3" l="1"/>
  <c r="G38" i="3"/>
  <c r="G35" i="3"/>
  <c r="G23" i="3"/>
  <c r="G18" i="3"/>
  <c r="G10" i="3"/>
  <c r="G118" i="3" l="1"/>
  <c r="G125" i="3" s="1"/>
  <c r="G25" i="4"/>
  <c r="G23" i="4"/>
  <c r="G289" i="7" l="1"/>
  <c r="G281" i="7"/>
  <c r="G272" i="7"/>
  <c r="G273" i="7"/>
  <c r="G274" i="7"/>
  <c r="G271" i="7"/>
  <c r="G249" i="7"/>
  <c r="G251" i="7"/>
  <c r="G240" i="7"/>
  <c r="G241" i="7"/>
  <c r="G242" i="7"/>
  <c r="G243" i="7"/>
  <c r="G244" i="7"/>
  <c r="G245" i="7"/>
  <c r="G246" i="7"/>
  <c r="G237" i="7"/>
  <c r="G206" i="7"/>
  <c r="G209" i="7"/>
  <c r="G212" i="7"/>
  <c r="G216" i="7"/>
  <c r="G217" i="7"/>
  <c r="G202" i="7"/>
  <c r="G132" i="7"/>
  <c r="G133" i="7"/>
  <c r="G134" i="7"/>
  <c r="G137" i="7"/>
  <c r="G138" i="7"/>
  <c r="G139" i="7"/>
  <c r="G140" i="7"/>
  <c r="G142" i="7"/>
  <c r="G145" i="7"/>
  <c r="G146" i="7"/>
  <c r="G147" i="7"/>
  <c r="G149" i="7"/>
  <c r="G151" i="7"/>
  <c r="G152" i="7"/>
  <c r="G156" i="7"/>
  <c r="G157" i="7"/>
  <c r="G158" i="7"/>
  <c r="G159" i="7"/>
  <c r="G160" i="7"/>
  <c r="G161" i="7"/>
  <c r="G162" i="7"/>
  <c r="G164" i="7"/>
  <c r="G166" i="7"/>
  <c r="G174" i="7"/>
  <c r="G176" i="7"/>
  <c r="G178" i="7"/>
  <c r="G180" i="7"/>
  <c r="G188" i="7"/>
  <c r="G190" i="7"/>
  <c r="G193" i="7"/>
  <c r="G196" i="7"/>
  <c r="G197" i="7"/>
  <c r="G199" i="7"/>
  <c r="G129" i="7"/>
  <c r="G109" i="7"/>
  <c r="G110" i="7"/>
  <c r="G112" i="7"/>
  <c r="G114" i="7"/>
  <c r="G117" i="7"/>
  <c r="G118" i="7"/>
  <c r="G120" i="7"/>
  <c r="G108" i="7"/>
  <c r="G253" i="7" l="1"/>
  <c r="G298" i="7" s="1"/>
  <c r="G122" i="7"/>
  <c r="G225" i="7" s="1"/>
  <c r="G168" i="7"/>
  <c r="G226" i="7" s="1"/>
  <c r="G182" i="7"/>
  <c r="G227" i="7" s="1"/>
  <c r="G279" i="7"/>
  <c r="G278" i="7"/>
  <c r="G277" i="7"/>
  <c r="G276" i="7"/>
  <c r="G275" i="7"/>
  <c r="G269" i="7"/>
  <c r="G201" i="7"/>
  <c r="G219" i="7" s="1"/>
  <c r="G228" i="7" s="1"/>
  <c r="G283" i="7" l="1"/>
  <c r="G229" i="7"/>
  <c r="G308" i="7" s="1"/>
  <c r="G17" i="4"/>
  <c r="G300" i="7" l="1"/>
  <c r="G299" i="7"/>
  <c r="G35" i="4"/>
  <c r="C4" i="2" s="1"/>
  <c r="G301" i="7" l="1"/>
  <c r="G309" i="7" s="1"/>
  <c r="G310" i="7" s="1"/>
  <c r="C2" i="2" s="1"/>
  <c r="G126" i="3" l="1"/>
  <c r="C3" i="2" s="1"/>
  <c r="C5" i="2" s="1"/>
  <c r="C6" i="2" s="1"/>
  <c r="C7" i="2" s="1"/>
</calcChain>
</file>

<file path=xl/sharedStrings.xml><?xml version="1.0" encoding="utf-8"?>
<sst xmlns="http://schemas.openxmlformats.org/spreadsheetml/2006/main" count="720" uniqueCount="398">
  <si>
    <t xml:space="preserve"> Opći uvjeti</t>
  </si>
  <si>
    <t>Ponuđena cijena je konačna cijena za realizaciju pojedine stavke troškovnika i ne može se mijenjati. Prilikom davanja ponude izvoditelj je obvezan dostaviti detaljni operativni plan izvođenja radova i shemu organizacije gradilišta.</t>
  </si>
  <si>
    <t>Prije izvođenja svakog rada mora se izvršiti točno razmjeravanje i obilježavanje.</t>
  </si>
  <si>
    <t>Rušenje, dubljenje i bušenje konstrukcije smije se vršiti samo uz suglasnost građevinskog nadzornog inženjera.</t>
  </si>
  <si>
    <t>Izvoditelj treba u jediničnu cijenu pojedine stavke troškovnika uključiti nabavnu cijenu materijala sa svim potrebnim vertikalnim i horizontalnim transportima, kompletan rad i sve ostale troškove (porez i dr.). Također jediničnom cijenom trebaju biti obuhvaćeni režijski troškovi gradilišta, troškovi osiguranja gradilišta, potrebne skele, podupore i razupore, ako isto nije obuhvaćeno posebnom stavkom u troškovniku. Troškovi ispitivanja ugrađenih materijala te izdavanje atesta također mora biti uključeno u jediničnu cijenu. Izvođač je dužan ishoditi sve dozvole za zauzimanje javne površine te osigurati nesmetani prolaz pješaka za sve vrijeme izvođenja radova na objektu.</t>
  </si>
  <si>
    <t>Fasadna skela mora biti opremljena penjalicama maksimalne dužine 400 cm u jednom komadu i trebaju biti postavljene naizmjenično. Postavljenu fasadnu skelu treba od podnožja do vrha te na krajevima dijagonalno ukrutiti kosnicima pod kutom 45°. Također skelu treba osigurati od prevrtanja sidrenjem u građevinu, a razmak sidrenja mora biti manji od 6,0 m u horizontalnom i vertikalnom smjeru. Izvedena skela ne smije imati slobodnu visinu stupova veću od 4,0 m. Postavljenu skelu potrebno je osigurati od udara groma.</t>
  </si>
  <si>
    <t>Jedinična cijena treba sadržavati:</t>
  </si>
  <si>
    <t>- kompletan rad na postavi i demontaži skele sa dopremom, otpremom i prenošenjem</t>
  </si>
  <si>
    <t>- troškove izrade statičkog računa sa nacrtom postave skele</t>
  </si>
  <si>
    <t>- dobavu i postavu sigurnosne signalizacije</t>
  </si>
  <si>
    <t>- sve društvene obveze na radnu snagu i materijal</t>
  </si>
  <si>
    <t>- održavanje skele za vrijeme trajanja izvedbe radova</t>
  </si>
  <si>
    <t>- naknade za zauzimanje javne površine</t>
  </si>
  <si>
    <t>- pripremno završne radove.</t>
  </si>
  <si>
    <t>Amortizacija skele se obračunava za vrijeme izvedbe svih radova, s time da skelu mogu koristiti svi izvoditelji koji radove izvode na fasadi i limariji, bez posebne naknade. Izvoditelj je dužan operativnim planom uskladiti sve aktivnosti tako da se izbjegne međusobno ometanje izvedbe radova.</t>
  </si>
  <si>
    <t>Svi materijali za izradu fasadne skele moraju odgovarati važećim propisima i standardima:</t>
  </si>
  <si>
    <t>GRAĐEVINSKI RADOVI</t>
  </si>
  <si>
    <t>A1</t>
  </si>
  <si>
    <t>PRIPREMNI I SKELARSKI RADOVI</t>
  </si>
  <si>
    <t>A.1.1.</t>
  </si>
  <si>
    <r>
      <t>m</t>
    </r>
    <r>
      <rPr>
        <vertAlign val="superscript"/>
        <sz val="10"/>
        <rFont val="Arial"/>
        <family val="2"/>
        <charset val="238"/>
      </rPr>
      <t>2</t>
    </r>
  </si>
  <si>
    <t>A.1.2.</t>
  </si>
  <si>
    <t>A.1.3.</t>
  </si>
  <si>
    <t>A.1.4.</t>
  </si>
  <si>
    <t>kpl</t>
  </si>
  <si>
    <t>A.1.5.</t>
  </si>
  <si>
    <t>Detaljan pregled pročelja radi utvrđivanja opsega pojedinih oštećenja postojeće žbuke te evidentiranja istih na nacrtu.</t>
  </si>
  <si>
    <t>sati</t>
  </si>
  <si>
    <t>UKUPNO PRIPREMNI I SKELARSKI RADOVI:</t>
  </si>
  <si>
    <t> </t>
  </si>
  <si>
    <t>Radovi demontaža i rušenja</t>
  </si>
  <si>
    <t>Po postavi fasadne skele i obavljenim snimanjima detalja i pripremnim radovima, potrebno je pristupiti radovima demontaže svih elemenata koji smetaju izvedbi energetske obnove fasade i korva.</t>
  </si>
  <si>
    <t>Otucanje žbuke vrši se do nosivog čvrstog sloja.</t>
  </si>
  <si>
    <t>Jediničnom cijenom treba obuhvatiti sve potrebne radnje za demontaže i rušenja, odnosno otucanja, sa svim prijenosima do privremene deponije otpadnog materijala. U jediničnu cijenu treba uključiti i završno čišćenje manipulativnog prostora gradilišta te završno čišćenje prostora dvorišta radi dovođenja u prvobitno stanje. Sva davanja društvu za radnu snagu i materijal, cijena transporta i plaćanja deponiranja otpada trebaju biti uključeni u jediničnu cijenu.</t>
  </si>
  <si>
    <t>A2</t>
  </si>
  <si>
    <t>RUŠENJA I DEMONTAŽE</t>
  </si>
  <si>
    <t>A.2.1.</t>
  </si>
  <si>
    <t>A.2.2.</t>
  </si>
  <si>
    <t>kom</t>
  </si>
  <si>
    <t>A.2.3.</t>
  </si>
  <si>
    <t>A.2.4.</t>
  </si>
  <si>
    <t>A.2.5.</t>
  </si>
  <si>
    <t>Zidarski radovi</t>
  </si>
  <si>
    <t>Zidarski radovi izvode se isključivo prema opisu iz troškovnika, kao i prema važećim propisima i hrvatskim normama, što izvoditelj mora dokazati atestima. Upotrebljeni materijal također mora odgovarati važećim propisima i hrvatskim normama, što izvoditelj mora dokazati atestima.</t>
  </si>
  <si>
    <t>Radi sprečavanja eventualnih oštećenja, izvoditelj je dužan zaštititi i osigurati sve ostale dijelove građevine, a na kojima se ne izvode radovi. Eventualne štete na ostalim dijelovima građevine, a na kojima se ne izvode radovi, izvoditelj je dužan otkloniti o svom trošku, kao i štete koje je prouzročio nepažljivom izvedbom radova na građevini gdje se izvode radovi na uređenju pročelja.</t>
  </si>
  <si>
    <t>Obračun izvedenih radova vrši se kako je to naznačeno u opisu stavke troškovnika.</t>
  </si>
  <si>
    <t>U jediničnu cijenu izvoditelj treba uključiti slijedeće:</t>
  </si>
  <si>
    <t>- sve pripremno završne radove,</t>
  </si>
  <si>
    <t>- sav rad, kako pomoćni, tako i glavni sa kvašenjem zida prije početka žbukanja,</t>
  </si>
  <si>
    <t>- sav potreban transport, kako vanjski, tako i unutarnji,</t>
  </si>
  <si>
    <t>- sav potreban materijal za žbukanje i ostale građevinske radova na fasadi,</t>
  </si>
  <si>
    <t>- sav potreban materijal za izvedbu pomoćnih radova (šablone, letve,vodilice),</t>
  </si>
  <si>
    <t>- zaštita izvedenih radova na fasadi,</t>
  </si>
  <si>
    <t>- primjenu svih potrebnih HTZ mjera zaštite na radu,</t>
  </si>
  <si>
    <t>- sve društvene obveze davanja na radnu snagu i materijal.</t>
  </si>
  <si>
    <t xml:space="preserve"> Svi materijali za izradu fasaderskih radova moraju odgovarati slijedećim važećim standardima i normama:</t>
  </si>
  <si>
    <t>A 3</t>
  </si>
  <si>
    <t>ZIDARSKI RADOVI</t>
  </si>
  <si>
    <t>A.3.1.</t>
  </si>
  <si>
    <t>A.3.2.</t>
  </si>
  <si>
    <t>A.3.3.</t>
  </si>
  <si>
    <t>A.3.4.</t>
  </si>
  <si>
    <t>ZIDARSKI RADOVI UKUPNO:</t>
  </si>
  <si>
    <t>A</t>
  </si>
  <si>
    <t>A3</t>
  </si>
  <si>
    <t>A4</t>
  </si>
  <si>
    <t>U K U P N O :</t>
  </si>
  <si>
    <t>Limarski radovi</t>
  </si>
  <si>
    <t xml:space="preserve">Limarski radovi trebaju se izvesti isključivo prema opisima stavaka ovog troškovnika, kao i prema važećim propisima, uzancama struke i hrvatskim normama za ovu vrstu radova.  </t>
  </si>
  <si>
    <t>Upotrebljeni materijal također mora odgovarati važećim propisima, uzancama struke i hrvatskim normama,a što izvoditelj treba dokazati važećim atestima.</t>
  </si>
  <si>
    <t>Posebnu pažnju se skreće izvoditelju, da ne smije različite limove direktno spajati, radi mogućnosti pojave razaranja materijala elektrokemijskim procesima (elektroliza metala).</t>
  </si>
  <si>
    <t>- snimak postojeće limarije sa snimanjem detalja,</t>
  </si>
  <si>
    <t>- sav rad kako pomoćni tako i glavni,</t>
  </si>
  <si>
    <t>- sav potreban materijal za izradu gotovog elementa, kako pomoćnog tako i glavnog materijala,</t>
  </si>
  <si>
    <t>- sav potreban transport kako vanjski i tako i unutarnji,</t>
  </si>
  <si>
    <t>- sve potrebne higijensko zaštitne mjere na radu,</t>
  </si>
  <si>
    <t>- svu zaštitu izvedenih radova do primopredaje,</t>
  </si>
  <si>
    <t>- sve društvene obveze na radnu snagu i materijal.</t>
  </si>
  <si>
    <t>Prilikom izvedbe limarskih radova treba se u svemu pridržavati slijedećih propisa i normi:</t>
  </si>
  <si>
    <t>- Pravilnik o zaštiti na radu u građevinarstvu</t>
  </si>
  <si>
    <t>- Pravilnik o tehničkim mjerama i uvjetima za završne radove u građevinarstvu</t>
  </si>
  <si>
    <t>- Tehnički uvjeti za izvođenje limarskih radova</t>
  </si>
  <si>
    <t xml:space="preserve"> B. OBRTNIČKI RADOVI</t>
  </si>
  <si>
    <t>B.1.1.</t>
  </si>
  <si>
    <t>B</t>
  </si>
  <si>
    <t xml:space="preserve">R E K A P I T U L A C I J A - O B R T N I Č K I   R A D O V I </t>
  </si>
  <si>
    <t>B1</t>
  </si>
  <si>
    <t>U K U P N O   O B R T N I Č K I   R A D O V I :</t>
  </si>
  <si>
    <t>OBRTNIČKI RADOVI</t>
  </si>
  <si>
    <t>S V E U K U P N O :</t>
  </si>
  <si>
    <t>A.2.6.</t>
  </si>
  <si>
    <t>FASADERSKI RADOVI</t>
  </si>
  <si>
    <t>FASADERSKI RADOVI UKUPNO:</t>
  </si>
  <si>
    <t>FASADERSKI  RADOVI</t>
  </si>
  <si>
    <t>A.2.7.</t>
  </si>
  <si>
    <t>Na fasadnu skelu potrebno je sa vanjske strane postaviti jutenu ili plastičnu zaštitu, a na ulazu u podrum treba izvesti tunel s čvrstom oplatom i prometnom regulacijom za pješački promet.</t>
  </si>
  <si>
    <t>Sve otvore na pročelju potrebno je zaštititi PVC folijom, kako kod otucanja stare žbuke ne bi došlo do oštećivanja stolarije i bravarije.</t>
  </si>
  <si>
    <t>A.2.8.</t>
  </si>
  <si>
    <t>A.2.9.</t>
  </si>
  <si>
    <t>A.2.10.</t>
  </si>
  <si>
    <t>B  1</t>
  </si>
  <si>
    <t>B.2.1.</t>
  </si>
  <si>
    <t>B2</t>
  </si>
  <si>
    <t xml:space="preserve">b) zaštita skele (juteno ili PE platno) </t>
  </si>
  <si>
    <t>Pripremni i skelarski radovi</t>
  </si>
  <si>
    <t>r.br.</t>
  </si>
  <si>
    <t>O P I S   S T A V K E</t>
  </si>
  <si>
    <t>j.mj.</t>
  </si>
  <si>
    <t>količina</t>
  </si>
  <si>
    <t>jed.cijena</t>
  </si>
  <si>
    <t>UKUPNO</t>
  </si>
  <si>
    <t>Demontaže se u pravilu vrše od terena prema krovu, a rušenja se u pravilu izvode od krova prema terenu.</t>
  </si>
  <si>
    <t>Svi prijenosi materijala dobiveni rušenjem i demontažama, transport na deponij gradilišta ili na gradski deponij, s čišćenjem gradilišta i dovođenjem dvorišta i javne površine u prvobitno stanje, trebaju biti uključeni u jediničnim cijenama pojedinih radova i neće se posebno priznavati. Sve elemente s pročelja koji se nakon radova ponovno montiraju treba pažljivo demontirati i deponirati do ponovne ugradnje. Instalacije na pročelju treba pregledati od strane stručne osobe i riješiti ih na predviđeni način bez ukidanja njihove funkcije (sve nadžbukne instalacije treba ugraditi podžbukno).</t>
  </si>
  <si>
    <t>B.2.</t>
  </si>
  <si>
    <t>BRAVARSKI RADOVI - ALU BRAVARIJA UKUPNO:</t>
  </si>
  <si>
    <r>
      <t>Otucanje  sa pročelja zidova oštećene, trule ili nadignute žbuke i žbuke koja nije više sljepljena s podlogom. Obračun po m</t>
    </r>
    <r>
      <rPr>
        <vertAlign val="superscript"/>
        <sz val="10"/>
        <rFont val="Arial"/>
        <family val="2"/>
        <charset val="238"/>
      </rPr>
      <t>2</t>
    </r>
    <r>
      <rPr>
        <sz val="10"/>
        <rFont val="Arial"/>
        <family val="2"/>
        <charset val="238"/>
      </rPr>
      <t xml:space="preserve"> otučene žbuke, sa uključenim transportom šute do deponija gradilišta. </t>
    </r>
  </si>
  <si>
    <t>reklamni natpisi</t>
  </si>
  <si>
    <t>m</t>
  </si>
  <si>
    <t>- kvadratni žlijebovi s kukama, r.š. 45 cm</t>
  </si>
  <si>
    <t>kg</t>
  </si>
  <si>
    <r>
      <rPr>
        <sz val="9"/>
        <rFont val="Arial"/>
        <family val="2"/>
        <charset val="238"/>
      </rPr>
      <t>m</t>
    </r>
    <r>
      <rPr>
        <vertAlign val="superscript"/>
        <sz val="9"/>
        <rFont val="Arial"/>
        <family val="2"/>
        <charset val="238"/>
      </rPr>
      <t>3</t>
    </r>
  </si>
  <si>
    <t>UKUPNO RADOVI DEMONTAŽA I RUŠENJA:</t>
  </si>
  <si>
    <t>Razne zidarske pripomoći pri ostalim radovima na zgradi. Obračun prema satu rada KV radnika, sa prethodnim odobrenjem od strane nadzora.</t>
  </si>
  <si>
    <t>RADOVI NA KROVU</t>
  </si>
  <si>
    <t>A 4</t>
  </si>
  <si>
    <t>A.4.4.</t>
  </si>
  <si>
    <t>RADOVI NA KROVU UKUPNO:</t>
  </si>
  <si>
    <t>A.4.5.</t>
  </si>
  <si>
    <t>A.4.6.</t>
  </si>
  <si>
    <t>B.1.2.</t>
  </si>
  <si>
    <t>B.1.3.</t>
  </si>
  <si>
    <t>B.1.4.</t>
  </si>
  <si>
    <t>B.3.</t>
  </si>
  <si>
    <t>Dobava i ugradnja materijala za izvedbu POVEZANOG SUSTAVA ZA VANJSKU TOPLINSKU IZOLACIJU (ETICS) NA OSNOVI MINERALNE VUNE,  U SKLADU S PROJEKTOM.</t>
  </si>
  <si>
    <t>B.3.1.</t>
  </si>
  <si>
    <t xml:space="preserve">Nakon što građevinsko lijepilo očvrsne, ploče mineralne vune potrebno je sidriti. Sidra rasporediti po površini ploče prema uputama proizvođača. Obratiti posebnu pozornost na uglove gdje je potreban veći broj sidara. Istovremeno se ugrađuju kutni i rubni profili ukoliko to uputama nije određeno već ranije. </t>
  </si>
  <si>
    <t>Na sve otvorene uglove u tankoslojni glet se ugrađuju tipski kutni profili s mrežicom radi ojačanja istih.</t>
  </si>
  <si>
    <t>Postavljene ploče gletaju se tankoslojnom masom odabranog proizvođača sustava. Na prvi sloj gleta se utisne armaturna mrežica, a nakon toga se dodaje sljedeći sloj građevinskog lijepila.</t>
  </si>
  <si>
    <t>Dobava materijala te izrada toplinske obloge podnožja objekta do visine 30 cm iznad okolnog terena. Podnožje fasadnih zidova oblaže se toplinskom izolacijom od XPS ploča debljine 10 cm. Kompletnu izvedbu dijela fasade izolirane XPS izolacijom izvesti strogo prema uputama proizvođača materijala.</t>
  </si>
  <si>
    <t>Ploče se ljepe na očišćenu suhu i zdravu podlogu i dodatno učvršćuju tiplanjem. Površina se obrađuje tankoslojnim polimercementnim gletom, u prvi sloj se utiskuje staklena alkalnootporna mrežica preko koje se izvodi drugi sloj gleta.</t>
  </si>
  <si>
    <t>B3</t>
  </si>
  <si>
    <t>VRSTA RADOVA</t>
  </si>
  <si>
    <t>A+B</t>
  </si>
  <si>
    <t xml:space="preserve">R E K A P I T U L A C I J A </t>
  </si>
  <si>
    <t>A.4.7.</t>
  </si>
  <si>
    <t>A.4.8.</t>
  </si>
  <si>
    <t>- zidni lim r.š. 45 cm</t>
  </si>
  <si>
    <t>Na sve otvorene uglove u tankoslojni glet se ugrađuju tipski kutni profili s mrežicom radi ojačanja istih. Na podnožje ugraditi početni profil, a na sve nadvoje okapni profil s mrežicom.</t>
  </si>
  <si>
    <t>PDV 25%</t>
  </si>
  <si>
    <t>ZA PONUDITELJA:</t>
  </si>
  <si>
    <t>(PEČAT I POTPIS)</t>
  </si>
  <si>
    <t>(MJESTO I DATUM)</t>
  </si>
  <si>
    <t>Ovaj troškovnik je sačinjen na temelju pregleda pročelja i krova skladišne hale, postojeće dostupne dokumentacije i ovog projekta povećanja energetske učinkovitosti.</t>
  </si>
  <si>
    <t>c) projekt i statički račun skele</t>
  </si>
  <si>
    <t>Dobava i postava tipske fasadne skele. Skela mora biti sastavljena isključivo od originalnih elemenata, podnica i ograde. U cijenu je uključena dobava, postava, demontaža i odvoženje nakon završetka radova. Skela se postavlja na period trajanja radova na izradi toplinske obloge pročelja i radova na krovu. Jediničnom cijenom obuhvatiti sav rad i materijal, osiguranje skele od prevrtanja i udara groma, sav spojni i montažni pribor.</t>
  </si>
  <si>
    <t>reflektori</t>
  </si>
  <si>
    <t>nadstrešnice vel. 5,00×1,50 m</t>
  </si>
  <si>
    <t>- spojne cijevi, r.š. 45 cm</t>
  </si>
  <si>
    <t xml:space="preserve">Demontaža postojećih limenih klupčica r.š. do 20 cm, uključivo transport na deponij gradilišta. Obračun po m. </t>
  </si>
  <si>
    <t>Demontaža stare krovne limarije od pocinčanog lima. Obračun po m, uključivo transport na deponij gradilišta.</t>
  </si>
  <si>
    <t>Demontaža pokrova i opšavne limarije od pocinčanog lima s krova skladišne hale, uključivo odlaganje lima na deponij gradilišta.</t>
  </si>
  <si>
    <t>- sljemeni lim, r.š. 66 cm</t>
  </si>
  <si>
    <t>- pokrovni lim</t>
  </si>
  <si>
    <t>- opšavni zabatni limovi r.š.45 cm</t>
  </si>
  <si>
    <t>Pažljiva demontaža jednokrilnih PVC vrata s dovratnikom, vel. 100×210 cm radi preseljenja na novu poziciju. Vrata odložiti na gradilištu do ponovne ugradnje.</t>
  </si>
  <si>
    <t>- prozor vel. 360×128 cm</t>
  </si>
  <si>
    <t>- prozor vel. 268×128 cm</t>
  </si>
  <si>
    <t>- prozor vel. 535×128 cm</t>
  </si>
  <si>
    <t>- prozor vel. 579×250 cm</t>
  </si>
  <si>
    <t>- prozor vel. 760×250 cm</t>
  </si>
  <si>
    <t>- prozor vel. 765×250 cm</t>
  </si>
  <si>
    <t>Demontaža elemenata koji se skladište i nakon izvedbe radova ponovno montiraju na pročelje na mjesto koje odredi investitor.</t>
  </si>
  <si>
    <t xml:space="preserve">Izmještanje krovne odvodnje: demontaža postojećih ljevanoželjeznih cijevi dužine 1,5-2,0 m, štemanje pločnika i iskop zemlje i nasipa do temeljne kanalizacije, demontaža postojećeg spoja vertikalne i horizontalne cijevi, dobava i ugradnja novog spojnog elementa na poziciji 15 cm udaljenijoj od pročelja od postojeće. Obračun u kompletu, uključivo sav rad i materijal na prespajanju krovnih vertikala te sanaciji pločnika. </t>
  </si>
  <si>
    <t xml:space="preserve">A.4.1. </t>
  </si>
  <si>
    <t xml:space="preserve">A.4.2. </t>
  </si>
  <si>
    <t>Obračun po m.</t>
  </si>
  <si>
    <t>BRAVARSKI RADOVI - ALUMINIJSKA BRAVARIJA</t>
  </si>
  <si>
    <t>Izrada, dobava i ugradnja sekcijskih vratiju vel. 360×350 cm, iz termoizoliranih panela, dva pojasa sa ostakljenim oknima IZO. Unutar sekcijskih vratiju ugraditi i prolazna vrata vel. 90×200 cm. Jediničnom cijenom obuhvatiti sav rad, materijal, vodilice, motor, napajanje, opremu te sav spojni i montažni materijal i pribor. Obračun po komadu sekcijskih vrata. Shema st. 1.</t>
  </si>
  <si>
    <t>Izrada, dobava i ugradnja  aluminijske bravarije izrađene od profila s prekinutim termičkim mostom, ostakljene IZO LOW-e staklom 4+16+4 mm, na RAL način ugradnje brtvenim letvicama ili trakama. Svi aluminijski profili plastificirani u boji po ozboru investitora. U građevinski otvor se ugrađuju dodatni profili radi izvedbe izoliranog spoja špaleta. Jediničnom cijenom obuhvatiti sav rad, materijal, okov, kvake, pribor za montažu i brtvljenje. Obračun po komadu pojedine stavke:</t>
  </si>
  <si>
    <t>- 5-krilni prozor vel. 360×128 cm, shema st. 2</t>
  </si>
  <si>
    <t>- 4-krilni prozor vel. 268×128 cm, shema st. 2a</t>
  </si>
  <si>
    <t>- 8-krilni prozor vel. 535×128 cm, shema st. 3</t>
  </si>
  <si>
    <t>- 18-krilni prozor vel. 579×250 cm, shema st. 4</t>
  </si>
  <si>
    <t>- 24-krilni prozor vel. 760×250 cm, shema st. 5</t>
  </si>
  <si>
    <t>- 24-krilni prozor vel. 765×250 cm, shema st. 5a</t>
  </si>
  <si>
    <t>- 12-krilni prozor vel. 765×128 cm, shema st. 6</t>
  </si>
  <si>
    <t>RADOVI NA KROVU I LIMARSKI RADOVI</t>
  </si>
  <si>
    <t>- zidni lim r.š. 45 cm uz susjedni objekt</t>
  </si>
  <si>
    <t>- zidni lim nadstrešnica, r.š. 33 cm</t>
  </si>
  <si>
    <t xml:space="preserve">A.4.3. </t>
  </si>
  <si>
    <t>A.4.9.</t>
  </si>
  <si>
    <t>Špalete i nadvoje kod prozora i vrata izolirati pločama debljne 5,0 cm i propisno zalijepiti i sidriti te gletati na opisani način.</t>
  </si>
  <si>
    <t>- špalete prozora koje se obrađuju kamenom vunom debljine 5 cm, r.š. do 25 cm</t>
  </si>
  <si>
    <t>- špalete vrata koje se obrađuju kamenom vunom debljine 5 cm, r.š. do 75 cm</t>
  </si>
  <si>
    <t>B.2.2.</t>
  </si>
  <si>
    <t>Ploče od mineralne vune pričvršćuju se na očišćenu i suhu čvrstu podlogu. Ugradnju izolacijskih ploča izvesti prema uputama proizvođača te ugraditi sve potrebne početne, rubne, okapne i kutne profile. Na ploče mineralne vune nanosi se metalnom gladilicom sloj građevinskog ljepila u propisanoj debljini i širini. Pri tome treba paziti da lijepilo ne uđe u reške između pojedinih ploča mineralne vune kako ne bi nastali toplinski mostovi.</t>
  </si>
  <si>
    <r>
      <t>m</t>
    </r>
    <r>
      <rPr>
        <vertAlign val="superscript"/>
        <sz val="9.5"/>
        <rFont val="Arial"/>
        <family val="2"/>
        <charset val="238"/>
      </rPr>
      <t>2</t>
    </r>
  </si>
  <si>
    <r>
      <t>Obračun po m</t>
    </r>
    <r>
      <rPr>
        <vertAlign val="superscript"/>
        <sz val="9.5"/>
        <rFont val="Arial"/>
        <family val="2"/>
        <charset val="238"/>
      </rPr>
      <t>2</t>
    </r>
    <r>
      <rPr>
        <sz val="9.5"/>
        <rFont val="Arial"/>
        <family val="2"/>
        <charset val="238"/>
      </rPr>
      <t xml:space="preserve"> postavljene i obrađene toplinske obloge podnožja vanjskih zidova, u svemu prema opisu.</t>
    </r>
  </si>
  <si>
    <t>LIMARSKI RADOVI</t>
  </si>
  <si>
    <t>LIMARSKI RADOVI UKUPNO:</t>
  </si>
  <si>
    <t>LIMARSKI  RADOVI</t>
  </si>
  <si>
    <t xml:space="preserve">R E K A P I T U L A C I J A - G R A Đ E V I N S K I    R A D O V I </t>
  </si>
  <si>
    <t>DEMONTAŽE I RUŠENJA</t>
  </si>
  <si>
    <t>5.0</t>
  </si>
  <si>
    <t>5.1</t>
  </si>
  <si>
    <t>5.2</t>
  </si>
  <si>
    <t>5.3</t>
  </si>
  <si>
    <t>ENERGETSKA OBNOVA HALE</t>
  </si>
  <si>
    <t>FOTONAPONSKA ELEKTRANA</t>
  </si>
  <si>
    <t>ZAMJENA RASVJETE</t>
  </si>
  <si>
    <t>UKUPNO FOTONAPONSKI RADOVI:</t>
  </si>
  <si>
    <t>R E K A P I T U L A C I J A - F O T O N A P O N</t>
  </si>
  <si>
    <t>U K U P N O   F O T O N A P O N :</t>
  </si>
  <si>
    <t>A.1.6.</t>
  </si>
  <si>
    <t>A.1.7.</t>
  </si>
  <si>
    <t>Demontaža i zbrinjavanje postojećih rasvjetnih tijela</t>
  </si>
  <si>
    <t>Ugradnja gore navedene opreme do pune pogonske gotovosti</t>
  </si>
  <si>
    <t>R E K A P I T U L A C I J A - ZAMJENA RASVJETE</t>
  </si>
  <si>
    <t>U K U P N O   ZAMJENA RASVJETE :</t>
  </si>
  <si>
    <t>A.1.8.</t>
  </si>
  <si>
    <t>A.1.9.</t>
  </si>
  <si>
    <t>A.1.10.</t>
  </si>
  <si>
    <t>Prije izrade ponude izvoditelj može obići i pregledati zgradu zbog ocjene njezinog građevinskog stanja, radova obuhvaćenih troškovnikom, uvjeta organizacije gradilišta, načina i mogućnosti pristupa građevini, postave skele, osiguranja ulaza u objekt i dr. Neobilazak zgrade podrazumijeva da su svi navedeni parametri ponuđaču poznati. Svi radovi predviđeni ovim troškovnikom izvode se sa skele.</t>
  </si>
  <si>
    <t>Izvoditelj treba prije početka radova proučiti projektnu dokumentaciju i o svim eventualnim primjedbama i uočenim nedostacima obavijestiti investitora odnosno nadzornog inženjera.</t>
  </si>
  <si>
    <t xml:space="preserve">Investitor je dužan tijekom izvođenja radova osigurati stručni nadzor izvedbe za građevinu u cijelosti i u pojedinim segmentima. </t>
  </si>
  <si>
    <t xml:space="preserve">Ukoliko se tijekom gradnje ukaže opravdana potreba za manjim odstupanjima od troškovnika ili njegovim izmjenama, izvođač je dužan prethodno pribaviti suglasnost investitora i nadzornog inženjera putem upisa u građevinski dnevnik. Po prihvaćanju promjena, izvoditelj je dužan dati dopunsku ponudu uz primjenu elemenata datih u ponudi, na koju nadzorni inženjer daje suglasnost. Prije odobravanja naknadnih radova izvoditelju je zabranjeno izvođenje tih radova. Izvoditelj je obvezan putem građevinskog dnevnika registrirati sve izmjene i eventualna odstupanja od troškovnika. Svi naknadni radovi koji nisu utvrđeni, upisani i ovjereni na spomenuti način neće se priznati u obračunu. </t>
  </si>
  <si>
    <t>Sav materijal koji se upotrijebi mora odgovarati hrvatskim standardima. Po donošenju materijala na gradilište na poziv izvođača nadzorni inženjer će ga pregledati i njegovo stanje konstatirati u građevinskom dnevniku. Ako bi izvođač upotrijebio materijal za koji se kasnije ustanovi da nije odgovarao propisanim standardima, na zahtjev nadzornog inženjera mora se skinuti s objekta i postaviti drugi koji odgovara propisima, bez prava na naknadu za takav rad. Pored materijala i sam rad mora biti kvalitetno izveden, a što bi se u tijeku rada i poslije pokazalo nekvalitetno, izvođač je dužan o svom trošku ispraviti.</t>
  </si>
  <si>
    <t>Tijekom izvedbe radova neophodno je izvršiti sva prethodna kontrolna i završna mjerenja na konstrukcijama i načiniti završna atestiranja.</t>
  </si>
  <si>
    <t xml:space="preserve">Prilikom izvedbe radova izvoditelj treba poduzeti sve zakonom propisane HTZ mjere. </t>
  </si>
  <si>
    <t>Prije izrade ponude izvoditelj treba pregledati građevinu i teren oko nje, radi ocjene uvjeta za organizaciju gradilišta i organizaciju izvedbe radova.</t>
  </si>
  <si>
    <r>
      <t>Fasadna skela se izvodi od tipskih elemenata. Skela se postavlja na nosivu podlogu iz metalnih podložnih papuča, površine nalijeganja minimalno 250 cm</t>
    </r>
    <r>
      <rPr>
        <vertAlign val="superscript"/>
        <sz val="10"/>
        <rFont val="Arial"/>
        <family val="2"/>
        <charset val="238"/>
      </rPr>
      <t>2</t>
    </r>
    <r>
      <rPr>
        <sz val="10"/>
        <rFont val="Arial"/>
        <family val="2"/>
        <charset val="238"/>
      </rPr>
      <t xml:space="preserve">. Podloga na koju se postavlja fasadna skela mora biti čvrsta i stabilna. Minimalna širina skele iznosi 80cm, a udaljenost skele od zida fasade smije biti maksimalno 20 cm. Visina zaštitne ograde je 100 cm, sa maksimalnim razmakom elemenata 35 cm. U razini radne platforme potrebno je postaviti zaštitnu dasku minimalne visine 20 cm, kao zaštitu od padanja predmeta sa skele. Radnu platformu izvesti od drvenih mosnica debljine 48 mm ili iz tipskih limenih elemenata. </t>
    </r>
  </si>
  <si>
    <t>Žbukanju fasade može se pristupiti tek na dobro pripremljenu i čvrstu podlogu, odnosno na dobro očišćenu, oprašenu i vodom ispranu površinu. Prije samog početka žbukanja, podlogu je potrebno dobro navlažiti. Radove na žbukanju treba izvoditi samo u povoljnim vremenskim uvjetima, a uz odgovarajuće osiguranje i zaštitu svježe ožbukanih površina od utjecaja djelovanja sunca i oborina.</t>
  </si>
  <si>
    <t>Sva povezivanja i učvršćenje limenih elemenata moraju se izvesti tako da konstrukcija bude osigurana od utjecaja nevremena, atmosferilija, prodora vode u građevinu, a da istovremeno omogući nesmetan rad pojedinih elemenata pri temperaturnim promjenama, bez mogućih eventualnih šteta na limenoj konstrukciji i građevini. Elemente duže od 6 m potrebno je dilatirati prema propisima struke.</t>
  </si>
  <si>
    <r>
      <t xml:space="preserve"> Obračun izvedenih radova vrši se po m ili m</t>
    </r>
    <r>
      <rPr>
        <vertAlign val="superscript"/>
        <sz val="10"/>
        <rFont val="Arial"/>
        <family val="2"/>
        <charset val="238"/>
      </rPr>
      <t>2</t>
    </r>
    <r>
      <rPr>
        <sz val="10"/>
        <rFont val="Arial"/>
        <family val="2"/>
        <charset val="238"/>
      </rPr>
      <t>, ovisno o razvijenoj širini i o vrsti limarije, a prema važećim normama za pojedinu vrstu limarije, a što je označeno i u svakoj stavci troškovnika.</t>
    </r>
  </si>
  <si>
    <t>a) fasadna skela - vanjski prostor</t>
  </si>
  <si>
    <t>Izrada tunela za omogućavanje ulaza u zgradu za vrijeme trajanja radova na obnovi pročelja, tunel širine 3,60 m, visine 3,50 m, sa bočnih i gornje strane obložen OSB pločama, sa krovom zaštićenim od procurjevanja atmosferilija PVC folijom.</t>
  </si>
  <si>
    <r>
      <t>Dobava i postava PVC folije za zaštitu otvora na pročelju. Folija se pričvršćuje na doprozornike i dovratnike. Obračun po m</t>
    </r>
    <r>
      <rPr>
        <vertAlign val="superscript"/>
        <sz val="10"/>
        <rFont val="Arial"/>
        <family val="2"/>
        <charset val="238"/>
      </rPr>
      <t xml:space="preserve">2 </t>
    </r>
    <r>
      <rPr>
        <sz val="10"/>
        <rFont val="Arial"/>
        <family val="2"/>
        <charset val="238"/>
      </rPr>
      <t xml:space="preserve">površine otvora. </t>
    </r>
  </si>
  <si>
    <t>- zaštita prozora</t>
  </si>
  <si>
    <t>- zaštita vrata</t>
  </si>
  <si>
    <t>Dobava materijala te izrada ograđenog prostora za uskladištenje materijala, te dobava i postava sanitarnog čvora za radnike i organizacija prostora za voditelja radova.</t>
  </si>
  <si>
    <t xml:space="preserve">- okrugle vertikale s obujmicama, r.š. 45 cm </t>
  </si>
  <si>
    <t>Demontaža kliznih čeličnih vrata s pripadajućim vodilicama s limenom maskom. Vrata vel. 360×350 cm. Obračun po kompletu s transportom na deponij gradilišta.</t>
  </si>
  <si>
    <t>- demontaža preostalih čeličnih vodilica dužine 720 cm.</t>
  </si>
  <si>
    <t xml:space="preserve">Demontaža betonskih prozora. Demontiraju se svi betonski prozori s pripadajućim okvirima, između parapeta, bočnih stupova i nadvojne grede. Prilikom demontaže koristiti rezače betonskih profila betonskih prozora, kako bi se okolna konstrukcija što manje izložila vibracijama. Obračun po komadu demontiranog prozora uključivo odlaganje na deponij gradilišta. </t>
  </si>
  <si>
    <t>- prozor vel. 765×128 cm</t>
  </si>
  <si>
    <r>
      <t>Ručni utovar sve demontirane limarije u kamion te odvoženje na gradski deponij udaljenosti do 20 km. U stavku uključiti i plaćanje svih pristojbi deponiju. Obračun po kg lima (4,50 kg/1 m</t>
    </r>
    <r>
      <rPr>
        <vertAlign val="superscript"/>
        <sz val="10"/>
        <rFont val="Arial"/>
        <family val="2"/>
        <charset val="238"/>
      </rPr>
      <t>2</t>
    </r>
    <r>
      <rPr>
        <sz val="10"/>
        <rFont val="Arial"/>
        <family val="2"/>
        <charset val="238"/>
      </rPr>
      <t xml:space="preserve"> lima).</t>
    </r>
  </si>
  <si>
    <r>
      <t>Utovar sve šute i demontiranog materijala u kamion te odvoženje na gradski deponij. U stavku uključiti sve troškove prijevoza i deponiranja šute. Stavkom obuhvatiti i čišćenje manipulativnog prostora za vrijeme i po završetku svih radova, što treba biti uključeno u jediničnu cijenu. Obračun po m</t>
    </r>
    <r>
      <rPr>
        <vertAlign val="superscript"/>
        <sz val="10"/>
        <rFont val="Arial"/>
        <family val="2"/>
        <charset val="238"/>
      </rPr>
      <t>3</t>
    </r>
    <r>
      <rPr>
        <sz val="10"/>
        <rFont val="Arial"/>
        <family val="2"/>
        <charset val="238"/>
      </rPr>
      <t xml:space="preserve"> u rastresitom stanju. </t>
    </r>
  </si>
  <si>
    <r>
      <t>Dobava potrebnog materijala te izvedba grube žbuke na dijelu pročelja koji će se toplinski izolirati. Nakon otucanja one postojeće žbuke sa pročelja, koja je oštećena ili nije više sljepljena s podlogom, treba podlogu dobro očistiti, otprašiti te izvesti grubu produžnu cementnu žbuku na cementnom špricu. Debljinu žbukanja prilagoditi debljini postojeće fasade kako bi se prije izvedbe ETICS sustava fasadne obloge dobila ravna površina. Obračun po m</t>
    </r>
    <r>
      <rPr>
        <vertAlign val="superscript"/>
        <sz val="10"/>
        <color indexed="8"/>
        <rFont val="Arial"/>
        <family val="2"/>
        <charset val="238"/>
      </rPr>
      <t>2</t>
    </r>
    <r>
      <rPr>
        <sz val="10"/>
        <color indexed="8"/>
        <rFont val="Arial"/>
        <family val="2"/>
        <charset val="238"/>
      </rPr>
      <t xml:space="preserve"> ožbukane površine.</t>
    </r>
  </si>
  <si>
    <t>Prilagođavanje zidarskog otvora u zidu od opeke debljine 25 cm, radi omogućavanja izvedbe toplinske obloge stupa kod jednokrilnih PVC vrata na SZ pročelju. Špaletu je s jedne strane potrebno zatvoriti (dozidati), a s druge proširiti štemanjem za 12 cm. Prije štemanja postojećeg zida od opeke, obavezno obostrano urezati zid u liniji proširenja otvora, obostrano, kako bi se vibracije od štemanja svele na minimum. Obračun u kompletu uređenja otvora.</t>
  </si>
  <si>
    <t>Dobava i montaža horizontalne odvodnje na krovu iz izoliranog žlijeba koji se proizvodi iz čeličnog pocinčanog i plastificiranog lima debljine 0.60 mm sa ugrađenom toplinskom izolacijom (IPN) debljine 5 cm, razvijene širine 45 cm, uključivo sav potrebni spojni i brtveni materijal te naknadnu ugradnju hidroizolacijske PVC folije min. debljine 1.2 mm. U stavku uključiti i zaštitni opšav za otvorenu stranu izolacijske jezgre krovnog panela r.š. do 40 cm i brtvu. Obračun po m stvarno izvedenih limarskih elemenata.</t>
  </si>
  <si>
    <t>- kvadratni žlijeb r.š. 45 cm</t>
  </si>
  <si>
    <t>- podložni i bočni opšavni lim (r.š. do 40 cm)</t>
  </si>
  <si>
    <t>Obračun po kom.</t>
  </si>
  <si>
    <t>A.4.10.</t>
  </si>
  <si>
    <t>U K U P N O   G R A Đ E V I N S K I   R A D O V I :</t>
  </si>
  <si>
    <t>Izrada, dobava i ugradnja aluminijskih konzolnih nadstrešnica sa kosim zategama, iznad bočnih ulaza u skladište, vel. 741×150 cm, ostakljenih polikarbonatnim pločama debljine 2,0 cm. Jediničnom cijenom obuhvatiti sav potreban rad i materijal, spojni i brtveni materijal i pribor. Shema st. 7.</t>
  </si>
  <si>
    <t>Ponovna ugradnja demontiranih PVC vrata u novoformirani zidarski otvor na SZ pročelju. Obračun po komadu.</t>
  </si>
  <si>
    <t>OBLOGA ZIDA - ETICS FASADA 12 CM I OBLOGE 5 CM</t>
  </si>
  <si>
    <r>
      <t>Tehničke karakteristike ploča: razred reakcije na požar A1, λ = 0,032 W/mK, m=1, volumenska težina cca. 100 kg/m</t>
    </r>
    <r>
      <rPr>
        <vertAlign val="superscript"/>
        <sz val="9.5"/>
        <rFont val="Arial"/>
        <family val="2"/>
        <charset val="238"/>
      </rPr>
      <t>3</t>
    </r>
    <r>
      <rPr>
        <sz val="9.5"/>
        <rFont val="Arial"/>
        <family val="2"/>
        <charset val="238"/>
      </rPr>
      <t>, tlačna tvrdoća CS(10) = 30, moraju biti vodoodbojne, otporne na mikroorganizme i kemikalije, inertne na temperaturni rad, zdravstveno i ekološko besprijekorne.</t>
    </r>
  </si>
  <si>
    <t xml:space="preserve">Završni sloj je dekorativna kolorirana silikatna žbuka u boji po izboru investitora, debljine granulata 1,5 do 2 mm, koja se nanosi na podlogu pripremljenu prema uputama proizvođača. Na dobro zaglađenu površinu toplinske obloge nanosi se primer odabranog proizvođača te sloj silikatne dekorativne kolorirane žbuke.  Završni sloj mora biti jednoličan, vodoodbojan i paropropustan. </t>
  </si>
  <si>
    <r>
      <t>Obračun po m</t>
    </r>
    <r>
      <rPr>
        <vertAlign val="superscript"/>
        <sz val="9.5"/>
        <rFont val="Arial"/>
        <family val="2"/>
        <charset val="238"/>
      </rPr>
      <t>2</t>
    </r>
    <r>
      <rPr>
        <sz val="9.5"/>
        <rFont val="Arial"/>
        <family val="2"/>
        <charset val="238"/>
      </rPr>
      <t xml:space="preserve"> postavljene, obrađene i dekorativno završene toplinske obloge pročeljnih zidova, i m špalete posebno iskazanih r.š., u svemu prema opisu.</t>
    </r>
  </si>
  <si>
    <t>- ploha pročelja - ploče debljine 12 cm</t>
  </si>
  <si>
    <t>- podgled krovnog napusta, ploče debljine 5 cm, širine do 50 cm</t>
  </si>
  <si>
    <t>Završni sloj je dekorativna kolorirana polimerna fasadna žbuka debljine granulata 1,5 do 2 mm, koja se nanosi na podlogu pripremljenu prema uputama proizvođača, na prethodno nanesen premaz primerom odabranog proizvođača. Završni sloj mora biti vodoodbojan. Završna žbuka u boji po izboru investitora.</t>
  </si>
  <si>
    <t>Dobava materijala te izrada limenih klupčica od aluminijskog bojanog lima debljine 0,6 mm, r.š. 33 cm. Klupčice se postavljaju na sve aluminijske prozore, s okapom odmaknutim od plohe pročelja minimalno 3 cm, sa limom uzdignutim uz bočne špalete i na doprozornik. Obračun po m klupčice. Jediničnom cijenom obuhvatiti sav potreban rad i materijal, spojni i brtveni materijal.</t>
  </si>
  <si>
    <t>- HRN C.B5.021. ili jednakovrijedno - za valjane čelične profile</t>
  </si>
  <si>
    <t>- HRN G.D9.220. ili jednakovrijedno - za čavle na pištolj</t>
  </si>
  <si>
    <t>- HRN D.C1.021. - 041 ili jednakovrijedno za rezanu građu</t>
  </si>
  <si>
    <t>- HRN M.B4.020. - 100 ili jednakovrijedno za čavle</t>
  </si>
  <si>
    <t>- HRN C.B3.021. ili jednakovrijedno - za čelik</t>
  </si>
  <si>
    <t>HRN B.C1.030. ili jednakovrijedno, B.C8.030 ili jednakovrijedno - za građevni gips</t>
  </si>
  <si>
    <t>HRN B.C1.020. ili jednakovrijedno, B.C8.042 ili jednakovrijedno - za građevno vapno</t>
  </si>
  <si>
    <t>HRN B.C8.015., 022 - 026 ili jednakovrijedno - za cement</t>
  </si>
  <si>
    <t>HRN B.C8.011 ili jednakovrijedno                 - za portland cement</t>
  </si>
  <si>
    <t>HRN B.C8.030 ili jednakovrijedno                 - za pijesak</t>
  </si>
  <si>
    <t>HRN U.M3.010. ili jednakovrijedno,U.M2.012 ili jednakovrijedno - za mortove</t>
  </si>
  <si>
    <t>HRN U.F2.010 ili jednakovrijedno                 -  tehnički normativi za izvođenje fasaderskih radova</t>
  </si>
  <si>
    <t xml:space="preserve">- sav spojni materijal potreban za učvršćenje limenih elemenata (kuke, vijci, zakovice, žica, čavli, - plosni profili, i drugo),  </t>
  </si>
  <si>
    <t>- HRN C.E4.030. ili jednakovrijedno - za olovni lim</t>
  </si>
  <si>
    <t>- HRN C.D4.500. ili jednakovrijedno; C.D4.020. ili jednakovrijedno - za bakarni lim</t>
  </si>
  <si>
    <t>- HRN C.A.350.358. ili jednakovrijedno - za kositar</t>
  </si>
  <si>
    <t>- HRN B4.020.100 ili jednakovrijedno - za čavle</t>
  </si>
  <si>
    <t xml:space="preserve">- HRN M.N1.410.441 ili jednakovrijedno - za spojeve žlijeba </t>
  </si>
  <si>
    <t>- HRN U.M8.080. ili jednakovrijedno - za bitumensku traku</t>
  </si>
  <si>
    <t>- HRN.U.N9.052. ili jednakovrijedno - za prozorske klupčice</t>
  </si>
  <si>
    <t>JEDNAKOVRIJEDNO</t>
  </si>
  <si>
    <r>
      <t>Dobava materijala te izrada dopune potkonstrukcije za krovne panele, ugradnjom novih drvenih ili limenih profila između postojećih sekundarnih profila postojećeg krova. Dodatni međuprofili trebaju biti visine postojećih koji se zadržavaju, a pričvršćenje se treba raditi uz prethodno odobrenje statičara, obzirom da su primarni elementi od prednapregnutog betona. Obračun po m</t>
    </r>
    <r>
      <rPr>
        <vertAlign val="superscript"/>
        <sz val="10"/>
        <rFont val="Arial"/>
        <family val="2"/>
        <charset val="238"/>
      </rPr>
      <t>2</t>
    </r>
    <r>
      <rPr>
        <sz val="10"/>
        <rFont val="Arial"/>
        <family val="2"/>
        <charset val="238"/>
      </rPr>
      <t xml:space="preserve"> površine krova koju treba dopuniti sekundarnom potkonstrukcijom pokrova.</t>
    </r>
  </si>
  <si>
    <t>Dobava, izrada i montaža opšava sljemena na krovu, prema standardnom detalju proizvođača krovnih panela, koji se izvode iz čeličnog plastificiranog lima debljine 0.60 mm, r.š. do 100 cm, u boji po RAL-u ili jednakovrijedno krovnih panela sa svim spojnim i brtvenim materijalom da bi se postigla potpuna vodonepropusnost i zrakonepropusnost sljemenog spoja po uputama proizvođača. Obračun po m.</t>
  </si>
  <si>
    <r>
      <t xml:space="preserve">Dobava i montaža trapeznog krovnog izolacijskog panela, </t>
    </r>
    <r>
      <rPr>
        <sz val="10"/>
        <rFont val="Arial"/>
        <family val="2"/>
        <charset val="238"/>
      </rPr>
      <t>vanjski lim debljine 0,6 mm, poliesterska boja debljine 25 my, po normi EN1042 ili jednakovrijedno i EN 10147-2000 ili jednakovrijedno. Širina panela 1000 mm.
Koeficijent prolaska topline U=0,21 W/m</t>
    </r>
    <r>
      <rPr>
        <vertAlign val="superscript"/>
        <sz val="10"/>
        <rFont val="Arial"/>
        <family val="2"/>
        <charset val="238"/>
      </rPr>
      <t>2</t>
    </r>
    <r>
      <rPr>
        <sz val="10"/>
        <rFont val="Arial"/>
        <family val="2"/>
        <charset val="238"/>
      </rPr>
      <t xml:space="preserve">K prema EN 14509:2013 ili jednakovrijedno sa uračunatim gubicima na spojevima panela. Izolacijska jezgra iz konstrukcijske negorive lamelirane mineralne vune razreda A1 po EN 13501 ili jednakovrijedno debljine 150 mm. RAL ili jednakovrijedno boja lima panela po izboru investitora.
</t>
    </r>
    <r>
      <rPr>
        <sz val="10"/>
        <rFont val="Arial"/>
        <family val="2"/>
        <charset val="238"/>
      </rPr>
      <t xml:space="preserve">Vatrootpornost panela: </t>
    </r>
    <r>
      <rPr>
        <i/>
        <sz val="10"/>
        <rFont val="Arial"/>
        <family val="2"/>
        <charset val="238"/>
      </rPr>
      <t xml:space="preserve">RE 120/ REI 120. </t>
    </r>
    <r>
      <rPr>
        <sz val="10"/>
        <rFont val="Arial"/>
        <family val="2"/>
        <charset val="238"/>
      </rPr>
      <t>Reakcija na požar:
- razred reakcije na požar Euroklasa A2 prema normi EN 13501 ili jednakovrijedno
- najviša, s1 klasa obzirom na razvoj dima
- najviša, d0 klasa obzirom na goruće kapljice/otpale dijelove
Tehničke karakteristike panela dokazati ovjerenom tvorničkom izjavom o svojstvima (DOP) te certifikatom o s</t>
    </r>
    <r>
      <rPr>
        <sz val="10"/>
        <rFont val="Arial"/>
        <family val="2"/>
        <charset val="238"/>
      </rPr>
      <t>talnosti svojstava izdanim od akreditirane EU certifikacijske kuće.
Obavezna primjena svih propisanih uputa za montažu od strane proizvođača. Panel je s obje strane zaštićen sa PVC folijom, koja se u montaži odstranjuje. Obračun po m</t>
    </r>
    <r>
      <rPr>
        <vertAlign val="superscript"/>
        <sz val="10"/>
        <rFont val="Arial"/>
        <family val="2"/>
        <charset val="238"/>
      </rPr>
      <t>2</t>
    </r>
    <r>
      <rPr>
        <sz val="10"/>
        <rFont val="Arial"/>
        <family val="2"/>
        <charset val="238"/>
      </rPr>
      <t xml:space="preserve"> ugrađenih panela. 
U stavku uključen sav originalni spojni i pričvrsni materijal, EPDM brtve, kalote i podlošci.</t>
    </r>
  </si>
  <si>
    <t>Dobava materijala i izvedba limarskog spoja kosine krova sa zabatom koji se sastoji iz opšava r.š. 45 + 60 cm, koji se izvode iz čeličnog plastificiranog lima debljine 0.60 mm u boji po RAL-u ili jednakovrijedno krovnih panela, te svim potrebnim brtvenim i spojnim materijalom. Sve izvesti prema uputstvima i detaljima proizvođača. Obračun po m</t>
  </si>
  <si>
    <t>Dobava materijala, izrada i montaža visećeg kvadratnog žlijeba r.š. 50 cm koji se izvodi iz čeličnog plastificiranog lima debljine 0.60 mm u boji po RAL-u ili jednakovrijedno krovnih panela prema uputstvima i detaljima proizvođača. U cijenu uključiti kuke i kopče te sav spojni i brtveni materijal:</t>
  </si>
  <si>
    <r>
      <t xml:space="preserve">Dobava materijala, izrada i montaža krovnih vertikala </t>
    </r>
    <r>
      <rPr>
        <sz val="10"/>
        <rFont val="Arial"/>
        <family val="2"/>
        <charset val="238"/>
      </rPr>
      <t>presjeka 14/14 cm, prema standardnom detalju koji se izvodi iz čeličnog plastificiranog lima debljine 0.60 mm u boji prema RAL-u ili jednakovrijedno krovnih panela prema uputstvima i detaljima proizvođača. U cijenu uključiti i potrebne obujmice uključivo sav spojni i brtveni materijal.</t>
    </r>
  </si>
  <si>
    <r>
      <t xml:space="preserve">Dobava materijala, izrada i montaža spojnih cijevi žlijeba i krovnih vertikala </t>
    </r>
    <r>
      <rPr>
        <sz val="10"/>
        <rFont val="Arial"/>
        <family val="2"/>
        <charset val="238"/>
      </rPr>
      <t>presjeka 14/14 cm, iz čeličnog plastificiranog lima debljine 0.60 mm u boji prema RAL-u ili jednakovrijedno krovnih panela prema uputstvima i detaljima proizvođača. U cijenu uključiti i potrebne obujmice uključivo sav spojni i brtveni materijal.</t>
    </r>
  </si>
  <si>
    <r>
      <t>Dobava materijala, izrada i montaža spojnih limenih elemenata za spoj kvadratnih krovnih vertikala presjeka 14/14 cm i okruglih ljevano željeznih cijevi</t>
    </r>
    <r>
      <rPr>
        <sz val="10"/>
        <rFont val="Arial"/>
        <family val="2"/>
        <charset val="238"/>
      </rPr>
      <t>, iz čeličnog plastificiranog lima debljine 0.60 mm u boji prema RAL-u ili jednakovrijedno krovnih panela prema uputstvima i detaljima proizvođača. U cijenu uključiti i potrebne obujmice uključivo sav spojni i brtveni materijal.</t>
    </r>
  </si>
  <si>
    <r>
      <t>Dobava, izrada i montaža zidnih limova</t>
    </r>
    <r>
      <rPr>
        <sz val="10"/>
        <rFont val="Arial"/>
        <family val="2"/>
        <charset val="238"/>
      </rPr>
      <t>, iz čeličnog plastificiranog lima debljine 0.60 mm u boji prema RAL-u ili jednakovrijedno krovnih panela. U cijenu uključiti sav rad i materijal te sav spojni i brtveni materijal.</t>
    </r>
  </si>
  <si>
    <t>UKUPNO ZAMJENA RASVJETE:</t>
  </si>
  <si>
    <t xml:space="preserve">Za svu ugrađenu opremu, izvedene radove, obavljena mjerenja i ispitivanja potrebno je ishoditi ateste, dokaze kvalitete , sve usklađeno sa hrvatskom zakonskom regulativom. </t>
  </si>
  <si>
    <t>Dužnost je Ponuditelja da uskladi ponuđeni montažni sustav sa krovnim pokrovom koji nudi, te da osigura kvalitetu i trajnost oba ugrađena dijela.</t>
  </si>
  <si>
    <t>Dobava fotonaponskih modula minimalne ukupne snage 254 kWp
Izvedba:polikristal ili monokristal 
Snaga modula : 310 W (+/-)4%
Stupanj efikasnosti modula : min.  19 % 
Dimenzije u mm:  VxŠxD - 1640 x 992 x 40 ( +/-) 4%
Težina: 18 kg (+/-) 4%</t>
  </si>
  <si>
    <t>10 godina proizvođačko jamstvo
12 godina jamstvo 90% minimalne izlazne snage
25 godina jamstvo 80% minimalne izlazne snage
Potrebni certifikati:  IEC 61215 ili jednakovrijedno, IEC 61730-1 ili jednakovrijedno, IEC 61730-2 ili jednakovrijedno, IEC 62716 ili jednakovrijedno, IEC 61701 ili jednakovrijedno, IECTS 62804-1 ili jednakovrijedno</t>
  </si>
  <si>
    <t xml:space="preserve">Dobava nosive konstrukcije fotonaponskih modula
Podkonstrukcija mora biti prilagođena za instalaciju FN sustava na krovište postojeće zgrade (hale), sve mora biti izvedeno od ojačanih aluminijskih i željeznih legura zajedno sa svim spojnim materijalom. Pri montaži paziti na uputstva proizvođača vezana za ispravnu montažu elemenata te toplinske dilatacije pojednih materijala.    </t>
  </si>
  <si>
    <t xml:space="preserve">Projekt statike i konstrukcije nosača, vijaka i ostalog za pričvršćenje modula za krov mora potvrditi proračunom ovlašteni projektant.  </t>
  </si>
  <si>
    <t>Proračun provesti prema važećim hrvatskim normama. Računski pričvršćivanja modula provesti za najnepovoljnije opterećenje (smjerom djelovanja vjetra) ili pozicijom na krovu. Za stalno djelovanje uzeti vrijednost od 0,12 kN/m2, kao vlastita težina fotonaponskog modula i aluminijske konstrukcije. Za djelovanje snijega usvaja se karakteristična vrijednost prema važećim hrvatskim normama za djelovanje snijega (HRN EN 1991-1-3:2012 ili jednakovrijedno). Za djelovanje vjetra usvojena je temeljna vrijednost osnovne brzine prema hrvatskim normama za djelovanje vjetra (HRN EN 1991-1-4:2012 ili jednakovrijedno).</t>
  </si>
  <si>
    <t>Kvaliteta aluminijske konstrukcije:  EN-AW 6063 T66,  prema normi  HRN EN 199-1-1:2015 ili jednakovrijedno</t>
  </si>
  <si>
    <t xml:space="preserve">Spojni vijci:  Dozvoljena je ugradnja isključivo vijaka od inox-a čija je nosivost deklarirana prema Dopuštenju ovlaštene ustanove za certificiranje. </t>
  </si>
  <si>
    <t>Trofazni izmjenjivači sa svim spojnim materijalom Toplogija bez transformatora , sa mogućnošću komunikacije sa uređajem za nadzor i dijagnostiku sustava  putem RS 485 ili drugog protokola .Svi inverteri moraju biti od istog proizvođača.</t>
  </si>
  <si>
    <t>Potrebni certifikati : IEC  62109-1 ili jednakovrijedno, IEC 62109-2 ili jednakovrijedno, EC 62116 ili jednakovrijedno, IEC 61727 ili jednakovrijedno, VDE 0126-1-1 ili jednakovrijedno</t>
  </si>
  <si>
    <t>Ulazni napon DC strane : max 1100 V                                                                                                                                                                               
Euro-eta stupanj korisnosti: min 98,2 %
Maksimalni stupanj korisnosti : min 98,4  %                                                                                        
Razina mehaničke zaštite : min IP65
raspon temperature okoliša : -25...+60 C
Jamstvo: min 10 g na proizvod</t>
  </si>
  <si>
    <t>Dobava  sustava za nadzor,dijagnostiku elektrane</t>
  </si>
  <si>
    <t>Nadzor,prikupljanje i vizualizacija podataka putem interneta</t>
  </si>
  <si>
    <t>RS485 komunikacija, modbus</t>
  </si>
  <si>
    <t>Komunikacijski RS485 kabel - 200 m</t>
  </si>
  <si>
    <t>Ethernet kabel min Cat 5 do mjesta priključenja na Lan mrežu - 100 m</t>
  </si>
  <si>
    <t xml:space="preserve">Konektori , vezice , PVC kanalica </t>
  </si>
  <si>
    <t>Komunikacijski uređaj s  mogućnošću spajanja sa izmjenjivačima, datalogger 
Stupanj zaštite:  min IP20</t>
  </si>
  <si>
    <t>Montaža elemenata  fotonaponske elektrane</t>
  </si>
  <si>
    <t>Transport opreme, montaža nosive konstrukcije, modula, izmjenjivača, sustava za nadzor , spajanje navedenih elemenata Sustava, sa kompletnim vođenjem radova i koordinacijom sa Investitorom</t>
  </si>
  <si>
    <t>Razvod DC napona s elementima sa polaganjem i spajanjem</t>
  </si>
  <si>
    <t>Elementi za zaštitu DC dijela sustava integrirani u svakom od izmjenjivača ( U slučaju da zaštite nisu sadržane u izmjenjivaču potrebno je izraditi razvodne DC ormariće koji će imati zaštitu osigurače za svaki string, odvodnike prenapona i DC sklopke)</t>
  </si>
  <si>
    <t xml:space="preserve">Prodor DC trase kabela u objekt, izvedeno izolirano po pravlima struke zajedno sa svim potrošnim materijalom i brtvljenjem </t>
  </si>
  <si>
    <t>Konektori za spajanje modula, UV vezice</t>
  </si>
  <si>
    <t>Razvod AC napona s elementima , polaganjem i spajanjem</t>
  </si>
  <si>
    <t>Dobava , montaža i spajanje razvodnih ormara sa osiguračima, rastavnom sklopkom, zaštitnim uređajim diferencijalne struje i ostalim zaštitama komplet sa ispitnim listama , shemama .Ormare je potrebno opremiti oznakama o priključnom naponu i sistemu zaštite od indirektnog dodira (zaštitni uređaji nadstruje i diferencijalne struje). Svaki kabel kojim se napaja trošilo ili grupa trošila mora imati oznaku iz koje je vidljivo na koje se trošilo spaja, tip kabela, broj žila i presjek.</t>
  </si>
  <si>
    <t>Dobava i spajanje materijala za uzemljenje solarne elektrane</t>
  </si>
  <si>
    <t>Elementi solarnog sustava moraju biti međusobno galvanski povezani preko sabirnice za izjednačenje potencijala</t>
  </si>
  <si>
    <t>Sve FN panele kao i pripadnu nosecu konstrukciju treba uzemljiti spajanjem na  sustav za zaštitu od munje. Galvansku povezanost svih metalnih masa potrebno je ispitati mjerenjem i ukoliko je potrebno dodatno povezati podkonstrukciju sa modulima .Isto treba biti izvedeno pomoću Al stezaljki i Al vodiča  P/M vodičima ovisno o izvedenom segmentu postojećeg sustava za zaštitu od munje.</t>
  </si>
  <si>
    <t>Treba obratiti pažnju da se u slučaju spoja sa bakrom koristi dvometalna pločica radi izbjegavanja spoja AL-Cu i reakcije između ova dva metala.</t>
  </si>
  <si>
    <t>Sanacija postojećeg sustava uzemljenja građevine i povezivanje s glavnim izjednačenjem potencijala (GIP) u KPMO.</t>
  </si>
  <si>
    <t>Ostali sitni potrošni materijal za konstrukciju i konekciju ( spojnice , stopice , sabirnice)</t>
  </si>
  <si>
    <t>Elektro ispitivanja instalacije FN elektrane:</t>
  </si>
  <si>
    <t>Za sva mjerenja i ispitivanja izdati odgovarajuće mjerne protokole.</t>
  </si>
  <si>
    <t>ispitivanje električne instalacije vizualnim pregledom</t>
  </si>
  <si>
    <t>mjerenje otpora izolacije</t>
  </si>
  <si>
    <t>mjerenje otpora uzemljenja</t>
  </si>
  <si>
    <t>mjerenje otpora petlje</t>
  </si>
  <si>
    <t>ispitivanje neprekidnosti zaštitnog vodiča</t>
  </si>
  <si>
    <t>ispitivanje funkcionalnosti diferencijalnih strujnih zaštitnih sklopki (RCD)</t>
  </si>
  <si>
    <t>izvještaj o ispitivanju isklopa u nuždi</t>
  </si>
  <si>
    <t>pregled i mjerenje instalacije zaštite od djelovanja munje</t>
  </si>
  <si>
    <t>Izrada Elaborata uticaja na mrežu</t>
  </si>
  <si>
    <t>Izrada Elaborata podešenja zaštite</t>
  </si>
  <si>
    <t>Puštanje u rad te ispitivanje funkcionalnosti kompletne elektroinstalacije FN elektrane, parametriranje elektrane</t>
  </si>
  <si>
    <t>Ispitivanje elektrane u skladu s  tipskim programom ispitivanja elektrane u paralelnom pogonu s mrežom u pokusnom radu, te izrada izvješća.</t>
  </si>
  <si>
    <t>Dobava izmjenjivača DC/AC za fotonaponsku elektranu snage panela 254 kW i ukupne priključne snage na mrežu 230 kW</t>
  </si>
  <si>
    <t>LED žarulja
Svjetiljke moraju zadovoljavati iste ili bolje slijedeće tehničke karakteristike:
Snaga: max. 11 W
CCT: 2700 K</t>
  </si>
  <si>
    <t>LED panel 1200 x 300 s nadgradnim kitom
Svjetiljke moraju zadovoljavati iste ili bolje slijedeće tehničke karakteristike:
Snaga: max. 36 W
CCT: 3000 K ili 4000 K</t>
  </si>
  <si>
    <t>LED žarulja GU 5.3
Svjetiljke moraju zadovoljavati iste ili bolje slijedeće tehničke karakteristike:
Snaga: max. 3 W
CCT: 2.700 K</t>
  </si>
  <si>
    <t>LED relektor 100 W
Svjetiljke moraju zadovoljavati iste ili bolje slijedeće tehničke karakteristike:
Snaga: max. 100 W
CCT: 4000 K
Aluminijsko kućište</t>
  </si>
  <si>
    <t>Relektor 150 W
Svjetiljke moraju zadovoljavati iste ili bolje slijedeće tehničke karakteristike:
Snaga: max. 150 W
CCT: 4000 K
Aluminijsko kućište</t>
  </si>
  <si>
    <t>Tip: E27 – A60
Životni vijek: min. 25.000 h
Svjetlosni tok: min. 811 lm
Kut svjetlosti: 270° 
CRI min. 80
Jamstvo: min. 7 godina</t>
  </si>
  <si>
    <t>Životni vijek: min. 50.000 h
Svjetlosni tok: min. 3.960 lm
IP 40 ili jednakovrijedno, nadgradna montaža
Isporučeno s komplet kutijom za montažu
UGR &lt; 19
Jamstvo: min. 7 godina</t>
  </si>
  <si>
    <t>Tip: GU 5.3 – MR 11
Životni vijek min. 20.000 h
Svjetlosni tok: min. 220 lm
Jamstvo: min. 7 godina</t>
  </si>
  <si>
    <t>Životni vijek: min. 50.000 h
Svjetlosni tok: min.9.200 lm
IP 66 ili jednakovrijedno, nadgradna montaža
Jamstvo: min. 7 godina</t>
  </si>
  <si>
    <t>Životni vijek: min. 50.000 h
Svjetlosni tok: min. 13.700 lm
IP 66 ili jednakovrijedno, nadgradna montaža 
Jamstvo: min. 7 godina</t>
  </si>
  <si>
    <t>A.1.11.</t>
  </si>
  <si>
    <t>A.1.13.</t>
  </si>
  <si>
    <t>A.1.12.</t>
  </si>
  <si>
    <t>Solarni kabel za povezivanje DC elemenata, PVI-F 6 mm2 komplet sa spajanjem</t>
  </si>
  <si>
    <t>PK100  kanalica sa poklopcem</t>
  </si>
  <si>
    <t>A.1.14.</t>
  </si>
  <si>
    <t>A.1.15.</t>
  </si>
  <si>
    <t>A.1.16.</t>
  </si>
  <si>
    <t>A.1.17.</t>
  </si>
  <si>
    <t>Kabel NYY-J 5x70 mm2</t>
  </si>
  <si>
    <t>Kabel NYY 4x240 mm2+185 mm2</t>
  </si>
  <si>
    <t>PK200  kanalica sa poklopcem - 70</t>
  </si>
  <si>
    <t>A.1.18.</t>
  </si>
  <si>
    <t>Dobava, polaganje i spajanje energetskih veza između razvodnih ormara  elektrane , izmjenjivača i priključnih mjesta elektrane, montaža i spajanje razvodnih ormara, uključivo svi potrebni građevinski radovi</t>
  </si>
  <si>
    <t>Razvodni ormar komplet sa ožićenjem do potpune funkcionalnosti
Zidni ormar , metalni , samostojeći , IP65 ili jednakovrijedno, kom 1</t>
  </si>
  <si>
    <t>A.1.19.</t>
  </si>
  <si>
    <t>A.1.20.</t>
  </si>
  <si>
    <t>Razvodni ormari   komplet sa ožićenjem do potpune funkcionalnosti
Zidni ormar, metalni , IP65 ili jednakovrijedno, kom 1</t>
  </si>
  <si>
    <t>Rastavna sklopka 3P+N  s rastalnim osiguračima 125 A, kom  2
Odvodnik prenapona B/C 275/12,5 kA klasa zaštite TI+TII/B+C, kom 1
Diferencijalna zaštitna sklopka, 4-polna, 125/0,3A tip A, kom 2</t>
  </si>
  <si>
    <t>Rastavna sklopka 3P+N  s rastalnim osiguračima 400 A, kom  2
Odvodnik prenapona B/C 275/12,5 kA klasa zaštite TI+TII/B+C, kom 1
Rastavljačke pruge s rastalnim osiguračima 3P 160 A, kom 4
Kompaktni prekidač snage 630 A, kom 1</t>
  </si>
  <si>
    <t>A.1.21.</t>
  </si>
  <si>
    <t>A.1.22.</t>
  </si>
  <si>
    <t>Priprema za spajanje napojnog kabela iz pojedinih ormara  na priključno mjesto u  GRO, sa potrebnom sklopnom opremom</t>
  </si>
  <si>
    <t>Konektori, kabelske spojnice, Cu sabirnice,  bužir, nosači za razvodne ormare</t>
  </si>
  <si>
    <t>A.1.23.</t>
  </si>
  <si>
    <t>Rekonstrukcija sustava zaštite od munje, zajedno sa svim potrebnim materijalom i radovima</t>
  </si>
  <si>
    <t>A.1.24.</t>
  </si>
  <si>
    <t>A.1.25.</t>
  </si>
  <si>
    <t>A.1.26.</t>
  </si>
  <si>
    <t>A.1.27.</t>
  </si>
  <si>
    <t>A.1.28.</t>
  </si>
  <si>
    <t>A.1.29.</t>
  </si>
  <si>
    <t>AL vodič promjera 10 mm2, za spajanje i povezivanje podkonstrukcije na  sustav zaštite od munje zajedno sa odgovarajućim spojnicama</t>
  </si>
  <si>
    <t>Kutije za izjednačenja potencijala uz opremu (izmjenjivači i razvodni ormari)</t>
  </si>
  <si>
    <t>H07V-R kabel 16 mm2 za galvansko povezivanje svih elemenata u svrhu  izjednačenja potencijala</t>
  </si>
  <si>
    <t>A.1.30.</t>
  </si>
  <si>
    <t>A.1.31.</t>
  </si>
  <si>
    <t>A.1.32.</t>
  </si>
  <si>
    <t>A.1.33.</t>
  </si>
  <si>
    <t>A.1.34.</t>
  </si>
  <si>
    <t>A.1.35.</t>
  </si>
  <si>
    <t>Mjerenje kvalitete napona 7+7 na mjestu priključka FN sustava na mrežu po normi HRN EN 50160 ili jednakovrijedno (pri pokusnom radu elektrane)</t>
  </si>
  <si>
    <t>Ponuditelj je dužan dostaviti kataloške podatke (neovjerena preslika na hrvatskom ili engleskom jeziku), sa vidljivim traženim karakteristikama, za ponuđenu opremu (fotonaponske panele i invertere) da bi se mogla utvrditi tehnička ispravnost ponude, te navesti točan model i proizvođača opreme u polju "jednakovrijedno".</t>
  </si>
  <si>
    <t>Ponuditelj je dužan dostaviti kataloške podatke  (neovjerena preslika na hrvatskom ili engleskom jeziku), sa vidljivim traženim karakteristikama, za svu ponuđenu opremu (rasvjetna tijela) da bi se mogla utvrditi tehnička ispravnost ponude, te navesti točan model i proizvođača opreme u polju "jednakovrijedno". Oprema mora minimalno imati CE sukladnost.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</si>
</sst>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amily val="2"/>
      <charset val="238"/>
    </font>
    <font>
      <b/>
      <sz val="10"/>
      <name val="Arial"/>
      <family val="2"/>
      <charset val="238"/>
    </font>
    <font>
      <vertAlign val="superscript"/>
      <sz val="10"/>
      <name val="Arial"/>
      <family val="2"/>
      <charset val="238"/>
    </font>
    <font>
      <sz val="10"/>
      <color indexed="10"/>
      <name val="Arial"/>
      <family val="2"/>
      <charset val="238"/>
    </font>
    <font>
      <sz val="10"/>
      <color indexed="8"/>
      <name val="Arial"/>
      <family val="2"/>
      <charset val="238"/>
    </font>
    <font>
      <sz val="10"/>
      <name val="Arial Narrow"/>
      <family val="2"/>
      <charset val="238"/>
    </font>
    <font>
      <sz val="10"/>
      <name val="Arial"/>
      <family val="2"/>
      <charset val="238"/>
    </font>
    <font>
      <b/>
      <i/>
      <sz val="10"/>
      <name val="Arial"/>
      <family val="2"/>
      <charset val="238"/>
    </font>
    <font>
      <sz val="8"/>
      <name val="Arial"/>
      <family val="2"/>
    </font>
    <font>
      <b/>
      <sz val="11"/>
      <name val="Arial"/>
      <family val="2"/>
      <charset val="238"/>
    </font>
    <font>
      <sz val="11"/>
      <name val="Arial"/>
      <family val="2"/>
      <charset val="238"/>
    </font>
    <font>
      <sz val="9"/>
      <name val="Arial"/>
      <family val="2"/>
      <charset val="238"/>
    </font>
    <font>
      <vertAlign val="superscript"/>
      <sz val="9"/>
      <name val="Arial"/>
      <family val="2"/>
      <charset val="238"/>
    </font>
    <font>
      <vertAlign val="superscript"/>
      <sz val="10"/>
      <color indexed="8"/>
      <name val="Arial"/>
      <family val="2"/>
      <charset val="238"/>
    </font>
    <font>
      <b/>
      <i/>
      <sz val="11"/>
      <name val="Arial"/>
      <family val="2"/>
      <charset val="238"/>
    </font>
    <font>
      <sz val="8"/>
      <name val="Arial"/>
      <family val="2"/>
      <charset val="238"/>
    </font>
    <font>
      <i/>
      <sz val="10"/>
      <name val="Arial"/>
      <family val="2"/>
      <charset val="238"/>
    </font>
    <font>
      <sz val="9.5"/>
      <name val="Arial"/>
      <family val="2"/>
      <charset val="238"/>
    </font>
    <font>
      <vertAlign val="superscript"/>
      <sz val="9.5"/>
      <name val="Arial"/>
      <family val="2"/>
      <charset val="238"/>
    </font>
    <font>
      <sz val="11"/>
      <color theme="1"/>
      <name val="Calibri"/>
      <family val="2"/>
      <charset val="238"/>
      <scheme val="minor"/>
    </font>
    <font>
      <sz val="11"/>
      <color rgb="FF000000"/>
      <name val="Helvetica Neue"/>
      <charset val="1"/>
    </font>
    <font>
      <sz val="10"/>
      <color rgb="FF000000"/>
      <name val="Arial"/>
      <family val="2"/>
      <charset val="238"/>
    </font>
    <font>
      <sz val="10"/>
      <color rgb="FFFF0000"/>
      <name val="Arial"/>
      <family val="2"/>
      <charset val="238"/>
    </font>
    <font>
      <sz val="11"/>
      <color rgb="FF000000"/>
      <name val="Arial"/>
      <family val="2"/>
      <charset val="238"/>
    </font>
  </fonts>
  <fills count="4">
    <fill>
      <patternFill patternType="none"/>
    </fill>
    <fill>
      <patternFill patternType="gray125"/>
    </fill>
    <fill>
      <patternFill patternType="solid">
        <fgColor indexed="43"/>
        <bgColor indexed="26"/>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hair">
        <color indexed="8"/>
      </top>
      <bottom style="hair">
        <color indexed="8"/>
      </bottom>
      <diagonal/>
    </border>
    <border>
      <left style="hair">
        <color indexed="8"/>
      </left>
      <right/>
      <top style="hair">
        <color indexed="8"/>
      </top>
      <bottom style="hair">
        <color indexed="8"/>
      </bottom>
      <diagonal/>
    </border>
    <border>
      <left/>
      <right/>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style="hair">
        <color indexed="8"/>
      </right>
      <top/>
      <bottom style="hair">
        <color indexed="8"/>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6" fillId="0" borderId="0"/>
    <xf numFmtId="0" fontId="19" fillId="0" borderId="0"/>
    <xf numFmtId="0" fontId="6" fillId="0" borderId="0"/>
    <xf numFmtId="0" fontId="10" fillId="0" borderId="0"/>
    <xf numFmtId="0" fontId="10" fillId="0" borderId="0"/>
    <xf numFmtId="0" fontId="6" fillId="0" borderId="0"/>
    <xf numFmtId="0" fontId="20" fillId="0" borderId="0">
      <alignment vertical="top"/>
    </xf>
    <xf numFmtId="0" fontId="6" fillId="0" borderId="0"/>
    <xf numFmtId="0" fontId="6" fillId="0" borderId="0"/>
  </cellStyleXfs>
  <cellXfs count="164">
    <xf numFmtId="0" fontId="0" fillId="0" borderId="0" xfId="0"/>
    <xf numFmtId="0" fontId="0" fillId="0" borderId="0" xfId="0" applyNumberFormat="1" applyFont="1" applyAlignment="1">
      <alignment horizontal="center" vertical="top"/>
    </xf>
    <xf numFmtId="0" fontId="0" fillId="0" borderId="0" xfId="0" applyFont="1" applyBorder="1" applyAlignment="1">
      <alignment horizontal="center"/>
    </xf>
    <xf numFmtId="0" fontId="0" fillId="0" borderId="0" xfId="0" applyFont="1" applyBorder="1" applyAlignment="1">
      <alignment horizontal="right"/>
    </xf>
    <xf numFmtId="0" fontId="0" fillId="0" borderId="0" xfId="0" applyNumberFormat="1" applyFont="1" applyAlignment="1">
      <alignment horizontal="center" vertical="top" wrapText="1"/>
    </xf>
    <xf numFmtId="0" fontId="0" fillId="0" borderId="0" xfId="0" applyFont="1" applyAlignment="1">
      <alignment horizontal="center"/>
    </xf>
    <xf numFmtId="0" fontId="0" fillId="0" borderId="0" xfId="0" applyFont="1" applyAlignment="1">
      <alignment horizontal="center" vertical="top"/>
    </xf>
    <xf numFmtId="0" fontId="0" fillId="0" borderId="0" xfId="0" applyFont="1"/>
    <xf numFmtId="4" fontId="0" fillId="0" borderId="0" xfId="0" applyNumberFormat="1" applyFont="1"/>
    <xf numFmtId="0" fontId="0" fillId="0" borderId="0" xfId="0" applyFont="1" applyAlignment="1">
      <alignment wrapText="1"/>
    </xf>
    <xf numFmtId="0" fontId="4" fillId="0" borderId="0" xfId="0" applyFont="1" applyAlignment="1">
      <alignment horizontal="justify"/>
    </xf>
    <xf numFmtId="0" fontId="3" fillId="0" borderId="0" xfId="0" applyFont="1" applyAlignment="1">
      <alignment horizontal="justify"/>
    </xf>
    <xf numFmtId="0" fontId="4" fillId="0" borderId="0" xfId="0" applyFont="1"/>
    <xf numFmtId="0" fontId="4" fillId="0" borderId="0" xfId="0" applyFont="1" applyAlignment="1">
      <alignment horizontal="center"/>
    </xf>
    <xf numFmtId="4" fontId="4" fillId="0" borderId="0" xfId="0" applyNumberFormat="1" applyFont="1"/>
    <xf numFmtId="49" fontId="0" fillId="0" borderId="0" xfId="0" applyNumberFormat="1" applyFont="1" applyAlignment="1">
      <alignment horizontal="center" vertical="top"/>
    </xf>
    <xf numFmtId="4" fontId="5" fillId="0" borderId="0" xfId="0" applyNumberFormat="1" applyFont="1"/>
    <xf numFmtId="4" fontId="1" fillId="0" borderId="0" xfId="0" applyNumberFormat="1" applyFont="1" applyFill="1" applyBorder="1"/>
    <xf numFmtId="0" fontId="21" fillId="0" borderId="0" xfId="2" applyFont="1" applyFill="1" applyAlignment="1">
      <alignment horizontal="center" vertical="center" wrapText="1"/>
    </xf>
    <xf numFmtId="0" fontId="21" fillId="0" borderId="0" xfId="2" applyFont="1" applyFill="1" applyAlignment="1">
      <alignment horizontal="center" vertical="center"/>
    </xf>
    <xf numFmtId="4" fontId="22" fillId="0" borderId="0" xfId="0" applyNumberFormat="1" applyFont="1"/>
    <xf numFmtId="4" fontId="0" fillId="0" borderId="0" xfId="0" applyNumberFormat="1" applyFont="1" applyFill="1" applyBorder="1"/>
    <xf numFmtId="0" fontId="0" fillId="0" borderId="0" xfId="0" applyFont="1" applyAlignment="1">
      <alignment vertical="top"/>
    </xf>
    <xf numFmtId="0" fontId="0" fillId="0" borderId="0" xfId="0" applyFont="1" applyAlignment="1">
      <alignment horizontal="center" vertical="center"/>
    </xf>
    <xf numFmtId="0" fontId="7" fillId="0" borderId="0" xfId="0" applyFont="1" applyAlignment="1">
      <alignment horizontal="justify"/>
    </xf>
    <xf numFmtId="4" fontId="0" fillId="0" borderId="0" xfId="0" applyNumberFormat="1" applyFont="1" applyBorder="1"/>
    <xf numFmtId="4" fontId="0" fillId="0" borderId="0" xfId="0" applyNumberFormat="1" applyFont="1" applyBorder="1" applyAlignment="1">
      <alignment horizontal="right"/>
    </xf>
    <xf numFmtId="0" fontId="0" fillId="0" borderId="0" xfId="0" applyFont="1" applyFill="1" applyBorder="1" applyAlignment="1">
      <alignment horizontal="center"/>
    </xf>
    <xf numFmtId="0" fontId="1" fillId="0" borderId="0" xfId="0" applyFont="1" applyFill="1" applyBorder="1"/>
    <xf numFmtId="0" fontId="1" fillId="0" borderId="0" xfId="0" applyFont="1" applyFill="1" applyBorder="1" applyAlignment="1">
      <alignment horizontal="center"/>
    </xf>
    <xf numFmtId="4" fontId="0" fillId="0" borderId="0" xfId="0" applyNumberFormat="1" applyFont="1" applyFill="1" applyBorder="1" applyAlignment="1">
      <alignment horizontal="right"/>
    </xf>
    <xf numFmtId="0" fontId="0" fillId="0" borderId="0" xfId="0" applyFont="1" applyFill="1"/>
    <xf numFmtId="0" fontId="7" fillId="0" borderId="0" xfId="0" applyFont="1" applyAlignment="1">
      <alignment horizontal="center"/>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4" fontId="8" fillId="3" borderId="1" xfId="0" applyNumberFormat="1" applyFont="1" applyFill="1" applyBorder="1" applyAlignment="1">
      <alignment horizontal="center" vertical="center" wrapText="1"/>
    </xf>
    <xf numFmtId="0" fontId="8" fillId="0" borderId="0" xfId="0" applyFont="1" applyAlignment="1">
      <alignment vertical="center"/>
    </xf>
    <xf numFmtId="0" fontId="1" fillId="0" borderId="0" xfId="0" applyFont="1" applyFill="1" applyAlignment="1">
      <alignment horizontal="center" vertical="top"/>
    </xf>
    <xf numFmtId="0" fontId="1" fillId="0" borderId="0" xfId="0" applyFont="1" applyFill="1" applyAlignment="1">
      <alignment horizontal="justify"/>
    </xf>
    <xf numFmtId="0" fontId="0" fillId="0" borderId="0" xfId="0" applyFont="1" applyBorder="1" applyAlignment="1">
      <alignment horizontal="justify" vertical="top"/>
    </xf>
    <xf numFmtId="0" fontId="0" fillId="0" borderId="0" xfId="0" applyFont="1" applyAlignment="1">
      <alignment vertical="center"/>
    </xf>
    <xf numFmtId="0" fontId="0" fillId="0" borderId="0" xfId="0" applyFont="1" applyBorder="1" applyAlignment="1">
      <alignment horizontal="justify" vertical="center"/>
    </xf>
    <xf numFmtId="0" fontId="0" fillId="0" borderId="0" xfId="0" applyFont="1" applyBorder="1" applyAlignment="1">
      <alignment horizontal="center" vertical="center"/>
    </xf>
    <xf numFmtId="4" fontId="21" fillId="0" borderId="0" xfId="2" applyNumberFormat="1" applyFont="1" applyFill="1" applyAlignment="1">
      <alignment horizontal="center" vertical="center"/>
    </xf>
    <xf numFmtId="4" fontId="0" fillId="0" borderId="0" xfId="0" applyNumberFormat="1" applyFont="1" applyBorder="1" applyAlignment="1">
      <alignment horizontal="right" vertical="center"/>
    </xf>
    <xf numFmtId="4" fontId="21" fillId="0" borderId="0" xfId="2" applyNumberFormat="1" applyFont="1" applyFill="1" applyAlignment="1">
      <alignment horizontal="center" vertical="center" wrapText="1"/>
    </xf>
    <xf numFmtId="4" fontId="0" fillId="0" borderId="0" xfId="0" applyNumberFormat="1" applyFont="1" applyBorder="1" applyAlignment="1">
      <alignment horizontal="center"/>
    </xf>
    <xf numFmtId="0" fontId="4" fillId="0" borderId="0" xfId="0" applyFont="1" applyAlignment="1">
      <alignment horizontal="justify" vertical="top"/>
    </xf>
    <xf numFmtId="4" fontId="0" fillId="0" borderId="0" xfId="0" applyNumberFormat="1" applyFont="1" applyAlignment="1"/>
    <xf numFmtId="0" fontId="9" fillId="0" borderId="2" xfId="0" applyFont="1" applyBorder="1" applyAlignment="1">
      <alignment vertical="center"/>
    </xf>
    <xf numFmtId="4" fontId="9" fillId="0" borderId="2" xfId="0" applyNumberFormat="1" applyFont="1" applyBorder="1" applyAlignment="1">
      <alignment horizontal="center" vertical="center"/>
    </xf>
    <xf numFmtId="4" fontId="9" fillId="0" borderId="2" xfId="0" applyNumberFormat="1" applyFont="1" applyBorder="1" applyAlignment="1">
      <alignment vertical="center"/>
    </xf>
    <xf numFmtId="0" fontId="10" fillId="0" borderId="0" xfId="0" applyFont="1" applyAlignment="1">
      <alignment vertical="center"/>
    </xf>
    <xf numFmtId="0" fontId="10" fillId="0" borderId="0" xfId="0" applyFont="1" applyAlignment="1">
      <alignment vertical="top"/>
    </xf>
    <xf numFmtId="0" fontId="14" fillId="0" borderId="0" xfId="0" applyFont="1" applyAlignment="1">
      <alignment horizontal="justify"/>
    </xf>
    <xf numFmtId="0" fontId="10" fillId="0" borderId="0" xfId="0" applyFont="1" applyAlignment="1">
      <alignment horizontal="center"/>
    </xf>
    <xf numFmtId="4" fontId="10" fillId="0" borderId="0" xfId="0" applyNumberFormat="1" applyFont="1"/>
    <xf numFmtId="0" fontId="10" fillId="0" borderId="0" xfId="0" applyFont="1"/>
    <xf numFmtId="0" fontId="9" fillId="2" borderId="3" xfId="0" applyFont="1" applyFill="1" applyBorder="1" applyAlignment="1">
      <alignment horizontal="center" vertical="center"/>
    </xf>
    <xf numFmtId="0" fontId="9" fillId="0" borderId="4" xfId="0" applyFont="1" applyBorder="1" applyAlignment="1">
      <alignment vertical="center"/>
    </xf>
    <xf numFmtId="0" fontId="9" fillId="0" borderId="4" xfId="0" applyFont="1" applyBorder="1" applyAlignment="1">
      <alignment horizontal="center" vertical="center"/>
    </xf>
    <xf numFmtId="4" fontId="10" fillId="0" borderId="4" xfId="0" applyNumberFormat="1" applyFont="1" applyBorder="1" applyAlignment="1">
      <alignment vertical="center"/>
    </xf>
    <xf numFmtId="0" fontId="10" fillId="2" borderId="5" xfId="0" applyFont="1" applyFill="1" applyBorder="1" applyAlignment="1">
      <alignment horizontal="center" vertical="center"/>
    </xf>
    <xf numFmtId="0" fontId="9" fillId="2" borderId="4" xfId="0" applyFont="1" applyFill="1" applyBorder="1" applyAlignment="1">
      <alignment vertical="center"/>
    </xf>
    <xf numFmtId="0" fontId="9" fillId="2" borderId="4" xfId="0" applyFont="1" applyFill="1" applyBorder="1" applyAlignment="1">
      <alignment horizontal="center" vertical="center"/>
    </xf>
    <xf numFmtId="4" fontId="10" fillId="2" borderId="4" xfId="0" applyNumberFormat="1" applyFont="1" applyFill="1" applyBorder="1" applyAlignment="1">
      <alignment vertical="center"/>
    </xf>
    <xf numFmtId="4" fontId="9" fillId="2" borderId="6" xfId="0" applyNumberFormat="1" applyFont="1" applyFill="1" applyBorder="1" applyAlignment="1">
      <alignment vertical="center"/>
    </xf>
    <xf numFmtId="0" fontId="9" fillId="0" borderId="5" xfId="0" applyFont="1" applyFill="1" applyBorder="1" applyAlignment="1">
      <alignment horizontal="center" vertical="center"/>
    </xf>
    <xf numFmtId="0" fontId="9" fillId="0" borderId="4" xfId="0" applyFont="1" applyFill="1" applyBorder="1" applyAlignment="1">
      <alignment vertical="center"/>
    </xf>
    <xf numFmtId="4" fontId="9" fillId="0" borderId="4" xfId="0" applyNumberFormat="1" applyFont="1" applyFill="1" applyBorder="1" applyAlignment="1">
      <alignment vertical="center"/>
    </xf>
    <xf numFmtId="4" fontId="9" fillId="0" borderId="7" xfId="0" applyNumberFormat="1" applyFont="1" applyFill="1" applyBorder="1" applyAlignment="1">
      <alignment vertical="center"/>
    </xf>
    <xf numFmtId="0" fontId="9" fillId="0" borderId="5" xfId="0" applyNumberFormat="1" applyFont="1" applyBorder="1" applyAlignment="1">
      <alignment horizontal="center" vertical="center"/>
    </xf>
    <xf numFmtId="4" fontId="10" fillId="0" borderId="4" xfId="0" applyNumberFormat="1" applyFont="1" applyBorder="1" applyAlignment="1">
      <alignment horizontal="right" vertical="center"/>
    </xf>
    <xf numFmtId="4" fontId="9" fillId="0" borderId="7" xfId="0" applyNumberFormat="1" applyFont="1" applyBorder="1" applyAlignment="1">
      <alignment vertical="center"/>
    </xf>
    <xf numFmtId="4" fontId="10" fillId="2" borderId="4" xfId="0" applyNumberFormat="1" applyFont="1" applyFill="1" applyBorder="1" applyAlignment="1">
      <alignment horizontal="right" vertical="center"/>
    </xf>
    <xf numFmtId="4" fontId="9" fillId="2" borderId="7" xfId="0" applyNumberFormat="1" applyFont="1" applyFill="1" applyBorder="1" applyAlignment="1">
      <alignment vertical="center"/>
    </xf>
    <xf numFmtId="0" fontId="14" fillId="0" borderId="0" xfId="0" applyFont="1" applyAlignment="1">
      <alignment horizontal="center" vertical="center"/>
    </xf>
    <xf numFmtId="0" fontId="9" fillId="0" borderId="2" xfId="0" applyFont="1" applyBorder="1" applyAlignment="1">
      <alignment horizontal="center" vertical="center"/>
    </xf>
    <xf numFmtId="4" fontId="10" fillId="0" borderId="0" xfId="0" applyNumberFormat="1" applyFont="1" applyAlignment="1">
      <alignment horizontal="right"/>
    </xf>
    <xf numFmtId="0" fontId="0" fillId="0" borderId="8" xfId="0" applyBorder="1"/>
    <xf numFmtId="0" fontId="0" fillId="0" borderId="0" xfId="0" applyAlignment="1">
      <alignment horizontal="center"/>
    </xf>
    <xf numFmtId="0" fontId="15" fillId="0" borderId="0" xfId="0" applyFont="1" applyAlignment="1">
      <alignment horizontal="center"/>
    </xf>
    <xf numFmtId="0" fontId="9" fillId="2" borderId="2" xfId="0" applyFont="1" applyFill="1" applyBorder="1" applyAlignment="1">
      <alignment vertical="center"/>
    </xf>
    <xf numFmtId="0" fontId="9" fillId="0" borderId="2" xfId="0" applyFont="1" applyFill="1" applyBorder="1" applyAlignment="1">
      <alignment vertical="center"/>
    </xf>
    <xf numFmtId="4" fontId="8" fillId="3" borderId="1" xfId="0" applyNumberFormat="1" applyFont="1" applyFill="1" applyBorder="1" applyAlignment="1">
      <alignment horizontal="right" vertical="center" wrapText="1"/>
    </xf>
    <xf numFmtId="4" fontId="5" fillId="0" borderId="0" xfId="0" applyNumberFormat="1" applyFont="1" applyAlignment="1">
      <alignment horizontal="right"/>
    </xf>
    <xf numFmtId="0" fontId="9" fillId="0" borderId="4" xfId="0" applyFont="1" applyFill="1" applyBorder="1" applyAlignment="1">
      <alignment horizontal="center" vertical="center"/>
    </xf>
    <xf numFmtId="0" fontId="0" fillId="0" borderId="0" xfId="0" applyFont="1" applyBorder="1" applyAlignment="1">
      <alignment horizontal="justify" vertical="top" wrapText="1"/>
    </xf>
    <xf numFmtId="0" fontId="17" fillId="0" borderId="0" xfId="0" applyFont="1" applyAlignment="1">
      <alignment horizontal="center"/>
    </xf>
    <xf numFmtId="0" fontId="17" fillId="0" borderId="0" xfId="0" applyFont="1" applyAlignment="1">
      <alignment horizontal="justify"/>
    </xf>
    <xf numFmtId="4" fontId="17" fillId="0" borderId="0" xfId="0" applyNumberFormat="1" applyFont="1" applyAlignment="1">
      <alignment horizontal="right"/>
    </xf>
    <xf numFmtId="4" fontId="17" fillId="0" borderId="0" xfId="0" applyNumberFormat="1" applyFont="1"/>
    <xf numFmtId="0" fontId="17" fillId="0" borderId="0" xfId="0" applyFont="1"/>
    <xf numFmtId="0" fontId="17" fillId="0" borderId="0" xfId="0" applyFont="1" applyAlignment="1">
      <alignment horizontal="center" vertical="top"/>
    </xf>
    <xf numFmtId="0" fontId="17" fillId="0" borderId="0" xfId="0" applyFont="1" applyAlignment="1">
      <alignment horizontal="justify" vertical="top" wrapText="1"/>
    </xf>
    <xf numFmtId="0" fontId="17" fillId="0" borderId="0" xfId="0" applyFont="1" applyAlignment="1">
      <alignment vertical="top"/>
    </xf>
    <xf numFmtId="0" fontId="17" fillId="0" borderId="0" xfId="0" quotePrefix="1" applyFont="1" applyAlignment="1">
      <alignment horizontal="justify" vertical="top" wrapText="1"/>
    </xf>
    <xf numFmtId="0" fontId="17" fillId="0" borderId="0" xfId="0" quotePrefix="1" applyFont="1" applyAlignment="1">
      <alignment horizontal="justify"/>
    </xf>
    <xf numFmtId="0" fontId="0" fillId="0" borderId="0" xfId="0" applyBorder="1"/>
    <xf numFmtId="0" fontId="0" fillId="0" borderId="0" xfId="0" applyBorder="1" applyAlignment="1">
      <alignment horizontal="justify" vertical="top" wrapText="1"/>
    </xf>
    <xf numFmtId="0" fontId="0" fillId="0" borderId="0" xfId="0" applyAlignment="1">
      <alignment vertical="top"/>
    </xf>
    <xf numFmtId="4" fontId="0" fillId="0" borderId="0" xfId="0" applyNumberFormat="1"/>
    <xf numFmtId="0" fontId="0" fillId="0" borderId="0" xfId="0" applyAlignment="1">
      <alignment horizontal="justify"/>
    </xf>
    <xf numFmtId="0" fontId="21" fillId="0" borderId="0" xfId="2" applyFont="1" applyAlignment="1">
      <alignment horizontal="center" vertical="center" wrapText="1"/>
    </xf>
    <xf numFmtId="4" fontId="21" fillId="0" borderId="0" xfId="2" applyNumberFormat="1" applyFont="1" applyAlignment="1">
      <alignment horizontal="center" vertical="center" wrapText="1"/>
    </xf>
    <xf numFmtId="4" fontId="21" fillId="0" borderId="0" xfId="2" applyNumberFormat="1" applyFont="1" applyAlignment="1">
      <alignment horizontal="center" vertical="center"/>
    </xf>
    <xf numFmtId="0" fontId="21" fillId="0" borderId="0" xfId="2" applyFont="1" applyAlignment="1">
      <alignment horizontal="center" vertical="center"/>
    </xf>
    <xf numFmtId="4" fontId="0" fillId="0" borderId="0" xfId="0" applyNumberFormat="1" applyAlignment="1">
      <alignment horizontal="right"/>
    </xf>
    <xf numFmtId="0" fontId="0" fillId="0" borderId="0" xfId="0" applyAlignment="1">
      <alignment horizontal="justify" vertical="top"/>
    </xf>
    <xf numFmtId="0" fontId="0" fillId="0" borderId="0" xfId="0" applyAlignment="1">
      <alignment horizontal="center" vertical="top"/>
    </xf>
    <xf numFmtId="4" fontId="0" fillId="0" borderId="0" xfId="0" applyNumberFormat="1" applyAlignment="1">
      <alignment horizontal="right" vertical="top"/>
    </xf>
    <xf numFmtId="4" fontId="0" fillId="0" borderId="0" xfId="0" applyNumberFormat="1" applyAlignment="1">
      <alignment vertical="top"/>
    </xf>
    <xf numFmtId="0" fontId="9" fillId="0" borderId="0" xfId="0" applyFont="1" applyAlignment="1">
      <alignment horizontal="center" vertical="top"/>
    </xf>
    <xf numFmtId="0" fontId="9" fillId="0" borderId="0" xfId="0" applyFont="1" applyAlignment="1">
      <alignment horizontal="justify"/>
    </xf>
    <xf numFmtId="0" fontId="23" fillId="0" borderId="0" xfId="2" applyFont="1" applyAlignment="1">
      <alignment horizontal="center" vertical="center" wrapText="1"/>
    </xf>
    <xf numFmtId="4" fontId="23" fillId="0" borderId="0" xfId="2" applyNumberFormat="1" applyFont="1" applyAlignment="1">
      <alignment horizontal="center" vertical="center" wrapText="1"/>
    </xf>
    <xf numFmtId="4" fontId="23" fillId="0" borderId="0" xfId="2" applyNumberFormat="1" applyFont="1" applyAlignment="1">
      <alignment horizontal="center" vertical="center"/>
    </xf>
    <xf numFmtId="0" fontId="23" fillId="0" borderId="0" xfId="2" applyFont="1" applyAlignment="1">
      <alignment horizontal="center" vertical="center"/>
    </xf>
    <xf numFmtId="0" fontId="1" fillId="0" borderId="0" xfId="0" applyFont="1" applyAlignment="1">
      <alignment horizontal="center" vertical="top"/>
    </xf>
    <xf numFmtId="0" fontId="1" fillId="0" borderId="0" xfId="0" applyFont="1" applyAlignment="1">
      <alignment horizontal="justify"/>
    </xf>
    <xf numFmtId="0" fontId="0" fillId="0" borderId="0" xfId="0" applyAlignment="1">
      <alignment horizontal="center" vertical="center"/>
    </xf>
    <xf numFmtId="0" fontId="0" fillId="0" borderId="0" xfId="0" applyAlignment="1">
      <alignment horizontal="justify" vertical="center"/>
    </xf>
    <xf numFmtId="4" fontId="0" fillId="0" borderId="0" xfId="0" applyNumberFormat="1" applyAlignment="1">
      <alignment horizontal="right" vertical="center"/>
    </xf>
    <xf numFmtId="4" fontId="0" fillId="0" borderId="0" xfId="0" applyNumberFormat="1" applyAlignment="1">
      <alignment vertical="center"/>
    </xf>
    <xf numFmtId="0" fontId="0" fillId="0" borderId="0" xfId="0" applyAlignment="1">
      <alignment horizontal="center" vertical="center" wrapText="1"/>
    </xf>
    <xf numFmtId="0" fontId="0" fillId="0" borderId="0" xfId="0" applyAlignment="1">
      <alignment horizontal="center" vertical="top" wrapText="1"/>
    </xf>
    <xf numFmtId="0" fontId="0" fillId="0" borderId="0" xfId="0" quotePrefix="1" applyAlignment="1">
      <alignment horizontal="justify" vertical="top"/>
    </xf>
    <xf numFmtId="4" fontId="0" fillId="0" borderId="0" xfId="0" applyNumberFormat="1" applyAlignment="1">
      <alignment horizontal="center"/>
    </xf>
    <xf numFmtId="0" fontId="1" fillId="0" borderId="0" xfId="0" applyFont="1"/>
    <xf numFmtId="4" fontId="1" fillId="0" borderId="0" xfId="0" applyNumberFormat="1" applyFont="1"/>
    <xf numFmtId="0" fontId="0" fillId="0" borderId="0" xfId="0" applyAlignment="1">
      <alignment horizontal="justify" vertical="top" wrapText="1"/>
    </xf>
    <xf numFmtId="0" fontId="0" fillId="0" borderId="0" xfId="0" quotePrefix="1" applyAlignment="1">
      <alignment horizontal="justify"/>
    </xf>
    <xf numFmtId="0" fontId="0" fillId="0" borderId="0" xfId="0" quotePrefix="1" applyAlignment="1">
      <alignment horizontal="justify" vertical="center"/>
    </xf>
    <xf numFmtId="0" fontId="1" fillId="0" borderId="0" xfId="0" applyFont="1" applyAlignment="1">
      <alignment horizontal="center"/>
    </xf>
    <xf numFmtId="4" fontId="11" fillId="0" borderId="0" xfId="0" applyNumberFormat="1" applyFont="1"/>
    <xf numFmtId="0" fontId="6" fillId="0" borderId="0" xfId="0" applyFont="1" applyAlignment="1">
      <alignment horizontal="justify" vertical="top" wrapText="1"/>
    </xf>
    <xf numFmtId="0" fontId="11" fillId="0" borderId="0" xfId="0" applyFont="1" applyAlignment="1">
      <alignment horizontal="center"/>
    </xf>
    <xf numFmtId="0" fontId="0" fillId="0" borderId="0" xfId="0" quotePrefix="1" applyAlignment="1">
      <alignment horizontal="justify" vertical="top" wrapText="1"/>
    </xf>
    <xf numFmtId="0" fontId="0" fillId="0" borderId="0" xfId="0" applyAlignment="1">
      <alignment wrapText="1"/>
    </xf>
    <xf numFmtId="49" fontId="0" fillId="0" borderId="0" xfId="0" applyNumberFormat="1" applyAlignment="1">
      <alignment horizontal="center" vertical="top"/>
    </xf>
    <xf numFmtId="0" fontId="9" fillId="0" borderId="5" xfId="0" applyFont="1" applyBorder="1" applyAlignment="1">
      <alignment horizontal="center" vertical="center"/>
    </xf>
    <xf numFmtId="4" fontId="9" fillId="0" borderId="4" xfId="0" applyNumberFormat="1" applyFont="1" applyBorder="1" applyAlignment="1">
      <alignment vertical="center"/>
    </xf>
    <xf numFmtId="4" fontId="1" fillId="0" borderId="0" xfId="0" applyNumberFormat="1" applyFont="1" applyAlignment="1">
      <alignment horizontal="right"/>
    </xf>
    <xf numFmtId="49" fontId="9" fillId="0" borderId="0" xfId="0" applyNumberFormat="1" applyFont="1" applyAlignment="1">
      <alignment horizontal="center"/>
    </xf>
    <xf numFmtId="4" fontId="23" fillId="0" borderId="0" xfId="2" applyNumberFormat="1" applyFont="1" applyAlignment="1">
      <alignment horizontal="right" vertical="center" wrapText="1"/>
    </xf>
    <xf numFmtId="4" fontId="23" fillId="0" borderId="0" xfId="2" applyNumberFormat="1" applyFont="1" applyAlignment="1">
      <alignment horizontal="right" vertical="center"/>
    </xf>
    <xf numFmtId="0" fontId="0" fillId="0" borderId="0" xfId="0" quotePrefix="1" applyAlignment="1">
      <alignment wrapText="1"/>
    </xf>
    <xf numFmtId="0" fontId="0" fillId="0" borderId="0" xfId="0" quotePrefix="1" applyAlignment="1">
      <alignment horizontal="justify" wrapText="1"/>
    </xf>
    <xf numFmtId="4" fontId="0" fillId="0" borderId="0" xfId="0" applyNumberFormat="1" applyAlignment="1"/>
    <xf numFmtId="4" fontId="0" fillId="0" borderId="0" xfId="0" applyNumberFormat="1" applyFont="1" applyBorder="1" applyAlignment="1"/>
    <xf numFmtId="0" fontId="0" fillId="0" borderId="0" xfId="0" applyFont="1" applyBorder="1" applyAlignment="1">
      <alignment horizontal="left" vertical="top" wrapText="1"/>
    </xf>
    <xf numFmtId="0" fontId="9" fillId="2" borderId="2" xfId="0" applyFont="1" applyFill="1" applyBorder="1" applyAlignment="1">
      <alignment vertical="center"/>
    </xf>
    <xf numFmtId="0" fontId="0" fillId="0" borderId="0" xfId="0" applyAlignment="1">
      <alignment horizontal="left"/>
    </xf>
    <xf numFmtId="0" fontId="0" fillId="0" borderId="0" xfId="0" quotePrefix="1" applyAlignment="1">
      <alignment horizontal="left" vertical="top"/>
    </xf>
    <xf numFmtId="0" fontId="0" fillId="0" borderId="0" xfId="0" applyAlignment="1">
      <alignment horizontal="justify" vertical="top"/>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1" xfId="0" applyFont="1" applyFill="1" applyBorder="1" applyAlignment="1">
      <alignment horizontal="center" vertical="center"/>
    </xf>
    <xf numFmtId="0" fontId="0" fillId="0" borderId="0" xfId="0" quotePrefix="1" applyAlignment="1">
      <alignment horizontal="justify" vertical="top"/>
    </xf>
    <xf numFmtId="0" fontId="0" fillId="0" borderId="0" xfId="0" applyAlignment="1">
      <alignment horizontal="justify"/>
    </xf>
    <xf numFmtId="0" fontId="0" fillId="0" borderId="0" xfId="0" applyAlignment="1">
      <alignment horizontal="left" wrapText="1"/>
    </xf>
    <xf numFmtId="0" fontId="0" fillId="0" borderId="0" xfId="0" applyFont="1" applyAlignment="1">
      <alignment horizontal="justify"/>
    </xf>
    <xf numFmtId="0" fontId="0" fillId="0" borderId="0" xfId="0" applyFont="1" applyAlignment="1">
      <alignment horizontal="left" wrapText="1"/>
    </xf>
    <xf numFmtId="0" fontId="14" fillId="0" borderId="0" xfId="0" applyFont="1" applyAlignment="1">
      <alignment horizontal="left" wrapText="1"/>
    </xf>
  </cellXfs>
  <cellStyles count="10">
    <cellStyle name="Normal" xfId="0" builtinId="0"/>
    <cellStyle name="Normal 10" xfId="1" xr:uid="{00000000-0005-0000-0000-000000000000}"/>
    <cellStyle name="Normal 2" xfId="2" xr:uid="{00000000-0005-0000-0000-000001000000}"/>
    <cellStyle name="Normal 2 2" xfId="3" xr:uid="{00000000-0005-0000-0000-000002000000}"/>
    <cellStyle name="Normal 3" xfId="4" xr:uid="{00000000-0005-0000-0000-000003000000}"/>
    <cellStyle name="Normal 4" xfId="5" xr:uid="{00000000-0005-0000-0000-000004000000}"/>
    <cellStyle name="Normalno 2" xfId="6" xr:uid="{00000000-0005-0000-0000-000005000000}"/>
    <cellStyle name="Normalno 3" xfId="7" xr:uid="{00000000-0005-0000-0000-000006000000}"/>
    <cellStyle name="Obično 5" xfId="8" xr:uid="{00000000-0005-0000-0000-000008000000}"/>
    <cellStyle name="TableStyleLight1" xfId="9" xr:uid="{00000000-0005-0000-0000-000009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6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
  <sheetViews>
    <sheetView tabSelected="1" view="pageBreakPreview" zoomScaleNormal="100" zoomScaleSheetLayoutView="100" workbookViewId="0">
      <selection activeCell="C3" sqref="C3"/>
    </sheetView>
  </sheetViews>
  <sheetFormatPr defaultRowHeight="12.75"/>
  <cols>
    <col min="1" max="1" width="7.42578125" style="22" customWidth="1"/>
    <col min="2" max="2" width="55.7109375" style="7" customWidth="1"/>
    <col min="3" max="3" width="14.140625" style="8" customWidth="1"/>
  </cols>
  <sheetData>
    <row r="1" spans="1:3" ht="15">
      <c r="A1" s="58" t="s">
        <v>203</v>
      </c>
      <c r="B1" s="82" t="s">
        <v>143</v>
      </c>
      <c r="C1" s="66"/>
    </row>
    <row r="2" spans="1:3" ht="15">
      <c r="A2" s="67" t="s">
        <v>204</v>
      </c>
      <c r="B2" s="68" t="s">
        <v>207</v>
      </c>
      <c r="C2" s="70">
        <f>'5.1. Energetska obnova hale'!G310</f>
        <v>0</v>
      </c>
    </row>
    <row r="3" spans="1:3" ht="15">
      <c r="A3" s="67" t="s">
        <v>205</v>
      </c>
      <c r="B3" s="68" t="s">
        <v>208</v>
      </c>
      <c r="C3" s="70">
        <f>'5.2. Fotonapon'!G126</f>
        <v>0</v>
      </c>
    </row>
    <row r="4" spans="1:3" ht="15">
      <c r="A4" s="67" t="s">
        <v>206</v>
      </c>
      <c r="B4" s="68" t="s">
        <v>209</v>
      </c>
      <c r="C4" s="70">
        <f>'5.3. Rasvjeta'!G35</f>
        <v>0</v>
      </c>
    </row>
    <row r="5" spans="1:3" ht="15">
      <c r="A5" s="62" t="s">
        <v>29</v>
      </c>
      <c r="B5" s="63" t="s">
        <v>66</v>
      </c>
      <c r="C5" s="75">
        <f>SUM(C2:C4)</f>
        <v>0</v>
      </c>
    </row>
    <row r="6" spans="1:3" ht="15">
      <c r="A6" s="71"/>
      <c r="B6" s="83" t="s">
        <v>148</v>
      </c>
      <c r="C6" s="73">
        <f>C5*0.25</f>
        <v>0</v>
      </c>
    </row>
    <row r="7" spans="1:3" ht="15">
      <c r="A7" s="62" t="s">
        <v>29</v>
      </c>
      <c r="B7" s="63" t="s">
        <v>89</v>
      </c>
      <c r="C7" s="75">
        <f>SUM(C5:C6)</f>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8333E-973D-4CCD-A993-6092295AEAE9}">
  <dimension ref="A1:G329"/>
  <sheetViews>
    <sheetView view="pageBreakPreview" topLeftCell="A305" zoomScale="90" zoomScaleNormal="100" zoomScaleSheetLayoutView="90" workbookViewId="0">
      <selection activeCell="C323" sqref="C323"/>
    </sheetView>
  </sheetViews>
  <sheetFormatPr defaultRowHeight="12.75"/>
  <cols>
    <col min="1" max="1" width="7.42578125" style="100" customWidth="1"/>
    <col min="2" max="2" width="55.7109375" customWidth="1"/>
    <col min="3" max="3" width="27.85546875" customWidth="1"/>
    <col min="4" max="4" width="5" style="80" customWidth="1"/>
    <col min="5" max="5" width="9.5703125" style="101" customWidth="1"/>
    <col min="6" max="6" width="10.28515625" style="101" customWidth="1"/>
    <col min="7" max="7" width="14.140625" style="101" customWidth="1"/>
  </cols>
  <sheetData>
    <row r="1" spans="2:7">
      <c r="B1" s="24" t="s">
        <v>0</v>
      </c>
      <c r="C1" s="24"/>
    </row>
    <row r="2" spans="2:7">
      <c r="B2" s="102"/>
      <c r="C2" s="102"/>
    </row>
    <row r="3" spans="2:7" ht="12.75" customHeight="1">
      <c r="B3" s="154" t="s">
        <v>152</v>
      </c>
      <c r="C3" s="154"/>
      <c r="D3" s="154"/>
      <c r="E3" s="154"/>
      <c r="F3" s="154"/>
      <c r="G3" s="154"/>
    </row>
    <row r="4" spans="2:7">
      <c r="B4" s="154"/>
      <c r="C4" s="154"/>
      <c r="D4" s="154"/>
      <c r="E4" s="154"/>
      <c r="F4" s="154"/>
      <c r="G4" s="154"/>
    </row>
    <row r="5" spans="2:7" ht="38.25" customHeight="1">
      <c r="B5" s="154" t="s">
        <v>222</v>
      </c>
      <c r="C5" s="154"/>
      <c r="D5" s="154"/>
      <c r="E5" s="154"/>
      <c r="F5" s="154"/>
      <c r="G5" s="154"/>
    </row>
    <row r="6" spans="2:7" ht="26.25" customHeight="1">
      <c r="B6" s="154" t="s">
        <v>1</v>
      </c>
      <c r="C6" s="154"/>
      <c r="D6" s="154"/>
      <c r="E6" s="154"/>
      <c r="F6" s="154"/>
      <c r="G6" s="154"/>
    </row>
    <row r="7" spans="2:7" ht="25.5" customHeight="1">
      <c r="B7" s="154" t="s">
        <v>223</v>
      </c>
      <c r="C7" s="154"/>
      <c r="D7" s="154"/>
      <c r="E7" s="154"/>
      <c r="F7" s="154"/>
      <c r="G7" s="154"/>
    </row>
    <row r="8" spans="2:7">
      <c r="B8" s="154" t="s">
        <v>224</v>
      </c>
      <c r="C8" s="154"/>
      <c r="D8" s="154"/>
      <c r="E8" s="154"/>
      <c r="F8" s="154"/>
      <c r="G8" s="154"/>
    </row>
    <row r="9" spans="2:7" ht="65.25" customHeight="1">
      <c r="B9" s="154" t="s">
        <v>225</v>
      </c>
      <c r="C9" s="154"/>
      <c r="D9" s="154"/>
      <c r="E9" s="154"/>
      <c r="F9" s="154"/>
      <c r="G9" s="154"/>
    </row>
    <row r="10" spans="2:7" ht="64.5" customHeight="1">
      <c r="B10" s="154" t="s">
        <v>226</v>
      </c>
      <c r="C10" s="154"/>
      <c r="D10" s="154"/>
      <c r="E10" s="154"/>
      <c r="F10" s="154"/>
      <c r="G10" s="154"/>
    </row>
    <row r="11" spans="2:7" ht="12.75" customHeight="1">
      <c r="B11" s="159" t="s">
        <v>2</v>
      </c>
      <c r="C11" s="159"/>
      <c r="D11" s="159"/>
      <c r="E11" s="159"/>
      <c r="F11" s="159"/>
      <c r="G11" s="159"/>
    </row>
    <row r="12" spans="2:7" ht="12.75" customHeight="1">
      <c r="B12" s="159" t="s">
        <v>3</v>
      </c>
      <c r="C12" s="159"/>
      <c r="D12" s="159"/>
      <c r="E12" s="159"/>
      <c r="F12" s="159"/>
      <c r="G12" s="159"/>
    </row>
    <row r="13" spans="2:7" ht="12.75" customHeight="1">
      <c r="B13" s="154" t="s">
        <v>227</v>
      </c>
      <c r="C13" s="154"/>
      <c r="D13" s="154"/>
      <c r="E13" s="154"/>
      <c r="F13" s="154"/>
      <c r="G13" s="154"/>
    </row>
    <row r="14" spans="2:7" ht="12.75" customHeight="1">
      <c r="B14" s="154" t="s">
        <v>228</v>
      </c>
      <c r="C14" s="154"/>
      <c r="D14" s="154"/>
      <c r="E14" s="154"/>
      <c r="F14" s="154"/>
      <c r="G14" s="154"/>
    </row>
    <row r="15" spans="2:7" ht="64.5" customHeight="1">
      <c r="B15" s="154" t="s">
        <v>4</v>
      </c>
      <c r="C15" s="154"/>
      <c r="D15" s="154"/>
      <c r="E15" s="154"/>
      <c r="F15" s="154"/>
      <c r="G15" s="154"/>
    </row>
    <row r="16" spans="2:7">
      <c r="B16" s="102"/>
      <c r="C16" s="102"/>
    </row>
    <row r="17" spans="1:7">
      <c r="A17" s="32"/>
      <c r="B17" s="24" t="s">
        <v>104</v>
      </c>
      <c r="C17" s="24"/>
    </row>
    <row r="18" spans="1:7">
      <c r="B18" s="102"/>
      <c r="C18" s="102"/>
    </row>
    <row r="19" spans="1:7">
      <c r="B19" s="154" t="s">
        <v>229</v>
      </c>
      <c r="C19" s="154"/>
      <c r="D19" s="154"/>
      <c r="E19" s="154"/>
      <c r="F19" s="154"/>
      <c r="G19" s="154"/>
    </row>
    <row r="20" spans="1:7" ht="67.5" customHeight="1">
      <c r="B20" s="154" t="s">
        <v>230</v>
      </c>
      <c r="C20" s="154"/>
      <c r="D20" s="154"/>
      <c r="E20" s="154"/>
      <c r="F20" s="154"/>
      <c r="G20" s="154"/>
    </row>
    <row r="21" spans="1:7" ht="51.75" customHeight="1">
      <c r="B21" s="154" t="s">
        <v>5</v>
      </c>
      <c r="C21" s="154"/>
      <c r="D21" s="154"/>
      <c r="E21" s="154"/>
      <c r="F21" s="154"/>
      <c r="G21" s="154"/>
    </row>
    <row r="22" spans="1:7" ht="27" customHeight="1">
      <c r="B22" s="154" t="s">
        <v>95</v>
      </c>
      <c r="C22" s="154"/>
      <c r="D22" s="154"/>
      <c r="E22" s="154"/>
      <c r="F22" s="154"/>
      <c r="G22" s="154"/>
    </row>
    <row r="23" spans="1:7">
      <c r="B23" s="102" t="s">
        <v>6</v>
      </c>
      <c r="C23" s="102"/>
    </row>
    <row r="24" spans="1:7">
      <c r="B24" s="159" t="s">
        <v>7</v>
      </c>
      <c r="C24" s="159"/>
      <c r="D24" s="159"/>
      <c r="E24" s="159"/>
      <c r="F24" s="159"/>
      <c r="G24" s="159"/>
    </row>
    <row r="25" spans="1:7">
      <c r="B25" s="102" t="s">
        <v>8</v>
      </c>
      <c r="C25" s="102"/>
    </row>
    <row r="26" spans="1:7">
      <c r="B26" s="102" t="s">
        <v>9</v>
      </c>
      <c r="C26" s="102"/>
    </row>
    <row r="27" spans="1:7">
      <c r="B27" s="102" t="s">
        <v>10</v>
      </c>
      <c r="C27" s="102"/>
    </row>
    <row r="28" spans="1:7">
      <c r="B28" s="102" t="s">
        <v>11</v>
      </c>
      <c r="C28" s="102"/>
    </row>
    <row r="29" spans="1:7">
      <c r="B29" s="102" t="s">
        <v>12</v>
      </c>
      <c r="C29" s="102"/>
    </row>
    <row r="30" spans="1:7">
      <c r="B30" s="102" t="s">
        <v>13</v>
      </c>
      <c r="C30" s="102"/>
    </row>
    <row r="31" spans="1:7" ht="26.25" customHeight="1">
      <c r="B31" s="154" t="s">
        <v>14</v>
      </c>
      <c r="C31" s="154"/>
      <c r="D31" s="154"/>
      <c r="E31" s="154"/>
      <c r="F31" s="154"/>
      <c r="G31" s="154"/>
    </row>
    <row r="32" spans="1:7">
      <c r="B32" s="159" t="s">
        <v>15</v>
      </c>
      <c r="C32" s="159"/>
      <c r="D32" s="159"/>
      <c r="E32" s="159"/>
      <c r="F32" s="159"/>
      <c r="G32" s="159"/>
    </row>
    <row r="33" spans="1:7">
      <c r="B33" s="131" t="s">
        <v>269</v>
      </c>
      <c r="C33" s="102"/>
    </row>
    <row r="34" spans="1:7">
      <c r="B34" s="131" t="s">
        <v>265</v>
      </c>
      <c r="C34" s="102"/>
    </row>
    <row r="35" spans="1:7">
      <c r="B35" s="131" t="s">
        <v>266</v>
      </c>
      <c r="C35" s="102"/>
    </row>
    <row r="36" spans="1:7">
      <c r="B36" s="131" t="s">
        <v>267</v>
      </c>
      <c r="C36" s="102"/>
    </row>
    <row r="37" spans="1:7">
      <c r="B37" s="131" t="s">
        <v>268</v>
      </c>
      <c r="C37" s="102"/>
    </row>
    <row r="38" spans="1:7">
      <c r="B38" s="131"/>
      <c r="C38" s="102"/>
    </row>
    <row r="39" spans="1:7">
      <c r="A39" s="32"/>
      <c r="B39" s="24" t="s">
        <v>30</v>
      </c>
      <c r="C39" s="24"/>
      <c r="D39" s="103"/>
      <c r="E39" s="104"/>
      <c r="F39" s="105"/>
      <c r="G39" s="106"/>
    </row>
    <row r="40" spans="1:7">
      <c r="A40" s="80"/>
      <c r="B40" s="102"/>
      <c r="C40" s="102"/>
      <c r="F40" s="107"/>
      <c r="G40" s="107"/>
    </row>
    <row r="41" spans="1:7">
      <c r="A41" s="80"/>
      <c r="B41" s="154" t="s">
        <v>96</v>
      </c>
      <c r="C41" s="154"/>
      <c r="D41" s="154"/>
      <c r="E41" s="154"/>
      <c r="F41" s="154"/>
      <c r="G41" s="154"/>
    </row>
    <row r="42" spans="1:7" ht="26.25" customHeight="1">
      <c r="A42" s="80"/>
      <c r="B42" s="154" t="s">
        <v>31</v>
      </c>
      <c r="C42" s="154"/>
      <c r="D42" s="154"/>
      <c r="E42" s="154"/>
      <c r="F42" s="154"/>
      <c r="G42" s="154"/>
    </row>
    <row r="43" spans="1:7">
      <c r="A43" s="80"/>
      <c r="B43" s="159" t="s">
        <v>111</v>
      </c>
      <c r="C43" s="159"/>
      <c r="D43" s="159"/>
      <c r="E43" s="159"/>
      <c r="F43" s="159"/>
      <c r="G43" s="159"/>
    </row>
    <row r="44" spans="1:7">
      <c r="A44" s="80"/>
      <c r="B44" s="102" t="s">
        <v>32</v>
      </c>
      <c r="C44" s="102"/>
      <c r="F44" s="107"/>
      <c r="G44" s="107"/>
    </row>
    <row r="45" spans="1:7" ht="51" customHeight="1">
      <c r="A45" s="80"/>
      <c r="B45" s="154" t="s">
        <v>112</v>
      </c>
      <c r="C45" s="154"/>
      <c r="D45" s="154"/>
      <c r="E45" s="154"/>
      <c r="F45" s="154"/>
      <c r="G45" s="154"/>
    </row>
    <row r="46" spans="1:7" ht="51.75" customHeight="1">
      <c r="A46" s="80"/>
      <c r="B46" s="154" t="s">
        <v>33</v>
      </c>
      <c r="C46" s="154"/>
      <c r="D46" s="154"/>
      <c r="E46" s="154"/>
      <c r="F46" s="154"/>
      <c r="G46" s="154"/>
    </row>
    <row r="47" spans="1:7">
      <c r="A47" s="80"/>
      <c r="B47" s="108"/>
      <c r="C47" s="108"/>
      <c r="D47" s="109"/>
      <c r="E47" s="108"/>
      <c r="F47" s="108"/>
      <c r="G47" s="108"/>
    </row>
    <row r="48" spans="1:7">
      <c r="A48" s="32"/>
      <c r="B48" s="24" t="s">
        <v>42</v>
      </c>
      <c r="C48" s="24"/>
      <c r="E48" s="107"/>
    </row>
    <row r="49" spans="1:7">
      <c r="A49" s="109"/>
      <c r="B49" s="102"/>
      <c r="C49" s="102"/>
      <c r="E49" s="107"/>
    </row>
    <row r="50" spans="1:7" ht="25.5" customHeight="1">
      <c r="A50" s="109"/>
      <c r="B50" s="154" t="s">
        <v>43</v>
      </c>
      <c r="C50" s="154"/>
      <c r="D50" s="154"/>
      <c r="E50" s="154"/>
      <c r="F50" s="154"/>
      <c r="G50" s="154"/>
    </row>
    <row r="51" spans="1:7" ht="38.25" customHeight="1">
      <c r="A51" s="109"/>
      <c r="B51" s="154" t="s">
        <v>44</v>
      </c>
      <c r="C51" s="154"/>
      <c r="D51" s="154"/>
      <c r="E51" s="154"/>
      <c r="F51" s="154"/>
      <c r="G51" s="154"/>
    </row>
    <row r="52" spans="1:7" ht="38.25" customHeight="1">
      <c r="A52" s="109"/>
      <c r="B52" s="154" t="s">
        <v>231</v>
      </c>
      <c r="C52" s="154"/>
      <c r="D52" s="154"/>
      <c r="E52" s="154"/>
      <c r="F52" s="154"/>
      <c r="G52" s="154"/>
    </row>
    <row r="53" spans="1:7">
      <c r="A53" s="109"/>
      <c r="B53" s="154" t="s">
        <v>45</v>
      </c>
      <c r="C53" s="154"/>
      <c r="D53" s="154"/>
      <c r="E53" s="154"/>
      <c r="F53" s="154"/>
      <c r="G53" s="154"/>
    </row>
    <row r="54" spans="1:7">
      <c r="A54" s="109"/>
      <c r="B54" s="102" t="s">
        <v>46</v>
      </c>
      <c r="C54" s="102"/>
      <c r="E54" s="107"/>
    </row>
    <row r="55" spans="1:7">
      <c r="A55" s="109"/>
      <c r="B55" s="102" t="s">
        <v>47</v>
      </c>
      <c r="C55" s="102"/>
      <c r="E55" s="107"/>
    </row>
    <row r="56" spans="1:7">
      <c r="A56" s="109"/>
      <c r="B56" s="159" t="s">
        <v>48</v>
      </c>
      <c r="C56" s="159"/>
      <c r="D56" s="159"/>
      <c r="E56" s="159"/>
      <c r="F56" s="159"/>
      <c r="G56" s="159"/>
    </row>
    <row r="57" spans="1:7">
      <c r="A57" s="109"/>
      <c r="B57" s="102" t="s">
        <v>49</v>
      </c>
      <c r="C57" s="102"/>
      <c r="E57" s="107"/>
    </row>
    <row r="58" spans="1:7">
      <c r="A58" s="109"/>
      <c r="B58" s="159" t="s">
        <v>50</v>
      </c>
      <c r="C58" s="159"/>
      <c r="D58" s="159"/>
      <c r="E58" s="159"/>
      <c r="F58" s="159"/>
      <c r="G58" s="159"/>
    </row>
    <row r="59" spans="1:7">
      <c r="A59" s="109"/>
      <c r="B59" s="159" t="s">
        <v>51</v>
      </c>
      <c r="C59" s="159"/>
      <c r="D59" s="159"/>
      <c r="E59" s="159"/>
      <c r="F59" s="159"/>
      <c r="G59" s="159"/>
    </row>
    <row r="60" spans="1:7">
      <c r="A60" s="109"/>
      <c r="B60" s="102" t="s">
        <v>52</v>
      </c>
      <c r="C60" s="102"/>
      <c r="E60" s="107"/>
    </row>
    <row r="61" spans="1:7">
      <c r="A61" s="109"/>
      <c r="B61" s="102" t="s">
        <v>53</v>
      </c>
      <c r="C61" s="102"/>
      <c r="E61" s="107"/>
    </row>
    <row r="62" spans="1:7">
      <c r="A62" s="109"/>
      <c r="B62" s="102" t="s">
        <v>54</v>
      </c>
      <c r="C62" s="102"/>
      <c r="E62" s="107"/>
    </row>
    <row r="63" spans="1:7">
      <c r="A63" s="109"/>
      <c r="B63" s="159" t="s">
        <v>55</v>
      </c>
      <c r="C63" s="159"/>
      <c r="D63" s="159"/>
      <c r="E63" s="159"/>
      <c r="F63" s="159"/>
      <c r="G63" s="159"/>
    </row>
    <row r="64" spans="1:7">
      <c r="A64" s="109"/>
      <c r="B64" s="152" t="s">
        <v>270</v>
      </c>
      <c r="C64" s="152"/>
      <c r="D64" s="152"/>
      <c r="E64" s="152"/>
      <c r="F64" s="152"/>
      <c r="G64" s="152"/>
    </row>
    <row r="65" spans="1:7">
      <c r="A65" s="109"/>
      <c r="B65" s="152" t="s">
        <v>271</v>
      </c>
      <c r="C65" s="152"/>
      <c r="D65" s="152"/>
      <c r="E65" s="152"/>
      <c r="F65" s="152"/>
      <c r="G65" s="152"/>
    </row>
    <row r="66" spans="1:7">
      <c r="B66" s="102" t="s">
        <v>272</v>
      </c>
      <c r="C66" s="102"/>
    </row>
    <row r="67" spans="1:7">
      <c r="B67" s="152" t="s">
        <v>273</v>
      </c>
      <c r="C67" s="152"/>
      <c r="D67" s="152"/>
      <c r="E67" s="152"/>
      <c r="F67" s="152"/>
      <c r="G67" s="152"/>
    </row>
    <row r="68" spans="1:7">
      <c r="B68" s="102" t="s">
        <v>274</v>
      </c>
      <c r="C68" s="102"/>
      <c r="E68" s="107"/>
    </row>
    <row r="69" spans="1:7">
      <c r="A69" s="109"/>
      <c r="B69" s="152" t="s">
        <v>275</v>
      </c>
      <c r="C69" s="152"/>
      <c r="D69" s="152"/>
      <c r="E69" s="152"/>
      <c r="F69" s="152"/>
      <c r="G69" s="152"/>
    </row>
    <row r="70" spans="1:7">
      <c r="B70" s="160" t="s">
        <v>276</v>
      </c>
      <c r="C70" s="160"/>
      <c r="D70" s="160"/>
      <c r="E70" s="160"/>
      <c r="F70" s="160"/>
      <c r="G70" s="160"/>
    </row>
    <row r="71" spans="1:7">
      <c r="A71" s="80"/>
      <c r="B71" s="108"/>
      <c r="C71" s="108"/>
      <c r="D71" s="109"/>
      <c r="E71" s="108"/>
      <c r="F71" s="108"/>
      <c r="G71" s="108"/>
    </row>
    <row r="72" spans="1:7">
      <c r="A72" s="109"/>
      <c r="B72" s="24" t="s">
        <v>67</v>
      </c>
      <c r="C72" s="24"/>
      <c r="E72" s="107"/>
    </row>
    <row r="73" spans="1:7">
      <c r="A73" s="109"/>
      <c r="B73" s="102"/>
      <c r="C73" s="102"/>
      <c r="E73" s="107"/>
    </row>
    <row r="74" spans="1:7" ht="26.25" customHeight="1">
      <c r="A74" s="109"/>
      <c r="B74" s="154" t="s">
        <v>68</v>
      </c>
      <c r="C74" s="154"/>
      <c r="D74" s="154"/>
      <c r="E74" s="154"/>
      <c r="F74" s="154"/>
      <c r="G74" s="154"/>
    </row>
    <row r="75" spans="1:7" ht="25.5" customHeight="1">
      <c r="A75" s="109"/>
      <c r="B75" s="154" t="s">
        <v>69</v>
      </c>
      <c r="C75" s="154"/>
      <c r="D75" s="154"/>
      <c r="E75" s="154"/>
      <c r="F75" s="154"/>
      <c r="G75" s="154"/>
    </row>
    <row r="76" spans="1:7" ht="25.5" customHeight="1">
      <c r="A76" s="109"/>
      <c r="B76" s="154" t="s">
        <v>70</v>
      </c>
      <c r="C76" s="154"/>
      <c r="D76" s="154"/>
      <c r="E76" s="154"/>
      <c r="F76" s="154"/>
      <c r="G76" s="154"/>
    </row>
    <row r="77" spans="1:7" ht="39.75" customHeight="1">
      <c r="A77" s="109"/>
      <c r="B77" s="154" t="s">
        <v>232</v>
      </c>
      <c r="C77" s="154"/>
      <c r="D77" s="154"/>
      <c r="E77" s="154"/>
      <c r="F77" s="154"/>
      <c r="G77" s="154"/>
    </row>
    <row r="78" spans="1:7">
      <c r="A78" s="109"/>
      <c r="B78" s="108" t="s">
        <v>46</v>
      </c>
      <c r="C78" s="108"/>
      <c r="D78" s="109"/>
      <c r="E78" s="110"/>
      <c r="F78" s="111"/>
      <c r="G78" s="111"/>
    </row>
    <row r="79" spans="1:7">
      <c r="A79" s="109"/>
      <c r="B79" s="108" t="s">
        <v>71</v>
      </c>
      <c r="C79" s="108"/>
      <c r="D79" s="109"/>
      <c r="E79" s="110"/>
      <c r="F79" s="111"/>
      <c r="G79" s="111"/>
    </row>
    <row r="80" spans="1:7">
      <c r="A80" s="80"/>
      <c r="B80" s="108" t="s">
        <v>47</v>
      </c>
      <c r="C80" s="108"/>
      <c r="D80" s="109"/>
      <c r="E80" s="111"/>
      <c r="F80" s="111"/>
      <c r="G80" s="111"/>
    </row>
    <row r="81" spans="1:7">
      <c r="B81" s="108" t="s">
        <v>72</v>
      </c>
      <c r="C81" s="108"/>
      <c r="D81" s="109"/>
      <c r="E81" s="111"/>
      <c r="F81" s="111"/>
      <c r="G81" s="111"/>
    </row>
    <row r="82" spans="1:7">
      <c r="A82" s="109"/>
      <c r="B82" s="154" t="s">
        <v>73</v>
      </c>
      <c r="C82" s="154"/>
      <c r="D82" s="154"/>
      <c r="E82" s="154"/>
      <c r="F82" s="154"/>
      <c r="G82" s="154"/>
    </row>
    <row r="83" spans="1:7">
      <c r="A83" s="109"/>
      <c r="B83" s="158" t="s">
        <v>277</v>
      </c>
      <c r="C83" s="154"/>
      <c r="D83" s="154"/>
      <c r="E83" s="154"/>
      <c r="F83" s="154"/>
      <c r="G83" s="154"/>
    </row>
    <row r="84" spans="1:7">
      <c r="A84" s="109"/>
      <c r="B84" s="108" t="s">
        <v>74</v>
      </c>
      <c r="C84" s="108"/>
      <c r="D84" s="109"/>
      <c r="E84" s="110"/>
      <c r="F84" s="111"/>
      <c r="G84" s="111"/>
    </row>
    <row r="85" spans="1:7">
      <c r="A85" s="109"/>
      <c r="B85" s="108" t="s">
        <v>75</v>
      </c>
      <c r="C85" s="108"/>
      <c r="D85" s="109"/>
      <c r="E85" s="110"/>
      <c r="F85" s="111"/>
      <c r="G85" s="111"/>
    </row>
    <row r="86" spans="1:7">
      <c r="A86" s="109"/>
      <c r="B86" s="108" t="s">
        <v>76</v>
      </c>
      <c r="C86" s="108"/>
      <c r="D86" s="109"/>
      <c r="E86" s="110"/>
      <c r="F86" s="111"/>
      <c r="G86" s="111"/>
    </row>
    <row r="87" spans="1:7">
      <c r="A87" s="109"/>
      <c r="B87" s="108" t="s">
        <v>77</v>
      </c>
      <c r="C87" s="108"/>
      <c r="D87" s="109"/>
      <c r="E87" s="110"/>
      <c r="F87" s="111"/>
      <c r="G87" s="111"/>
    </row>
    <row r="88" spans="1:7">
      <c r="A88" s="109"/>
      <c r="B88" s="154" t="s">
        <v>78</v>
      </c>
      <c r="C88" s="154"/>
      <c r="D88" s="154"/>
      <c r="E88" s="154"/>
      <c r="F88" s="154"/>
      <c r="G88" s="154"/>
    </row>
    <row r="89" spans="1:7">
      <c r="A89" s="109"/>
      <c r="B89" s="108" t="s">
        <v>79</v>
      </c>
      <c r="C89" s="108"/>
      <c r="D89" s="109"/>
      <c r="E89" s="110"/>
      <c r="F89" s="111"/>
      <c r="G89" s="111"/>
    </row>
    <row r="90" spans="1:7">
      <c r="A90" s="109"/>
      <c r="B90" s="154" t="s">
        <v>80</v>
      </c>
      <c r="C90" s="154"/>
      <c r="D90" s="154"/>
      <c r="E90" s="154"/>
      <c r="F90" s="154"/>
      <c r="G90" s="154"/>
    </row>
    <row r="91" spans="1:7">
      <c r="A91" s="109"/>
      <c r="B91" s="108" t="s">
        <v>81</v>
      </c>
      <c r="C91" s="108"/>
      <c r="D91" s="109"/>
      <c r="E91" s="110"/>
      <c r="F91" s="111"/>
      <c r="G91" s="111"/>
    </row>
    <row r="92" spans="1:7">
      <c r="A92" s="109"/>
      <c r="B92" s="126" t="s">
        <v>278</v>
      </c>
      <c r="C92" s="108"/>
      <c r="D92" s="109"/>
      <c r="E92" s="110"/>
      <c r="F92" s="111"/>
      <c r="G92" s="111"/>
    </row>
    <row r="93" spans="1:7">
      <c r="A93" s="109"/>
      <c r="B93" s="153" t="s">
        <v>279</v>
      </c>
      <c r="C93" s="153"/>
      <c r="D93" s="153"/>
      <c r="E93" s="153"/>
      <c r="F93" s="153"/>
      <c r="G93" s="153"/>
    </row>
    <row r="94" spans="1:7">
      <c r="A94" s="109"/>
      <c r="B94" s="126" t="s">
        <v>280</v>
      </c>
      <c r="C94" s="108"/>
      <c r="D94" s="109"/>
      <c r="E94" s="110"/>
      <c r="F94" s="111"/>
      <c r="G94" s="111"/>
    </row>
    <row r="95" spans="1:7">
      <c r="A95" s="109"/>
      <c r="B95" s="126" t="s">
        <v>281</v>
      </c>
      <c r="C95" s="108"/>
      <c r="D95" s="109"/>
      <c r="E95" s="110"/>
      <c r="F95" s="111"/>
      <c r="G95" s="111"/>
    </row>
    <row r="96" spans="1:7">
      <c r="A96" s="109"/>
      <c r="B96" s="126" t="s">
        <v>282</v>
      </c>
      <c r="C96" s="108"/>
      <c r="D96" s="109"/>
      <c r="E96" s="110"/>
      <c r="F96" s="111"/>
      <c r="G96" s="111"/>
    </row>
    <row r="97" spans="1:7">
      <c r="A97" s="109"/>
      <c r="B97" s="126" t="s">
        <v>283</v>
      </c>
      <c r="C97" s="108"/>
      <c r="D97" s="109"/>
      <c r="E97" s="110"/>
      <c r="F97" s="111"/>
      <c r="G97" s="111"/>
    </row>
    <row r="98" spans="1:7">
      <c r="A98" s="109"/>
      <c r="B98" s="126" t="s">
        <v>284</v>
      </c>
      <c r="C98" s="108"/>
      <c r="D98" s="109"/>
      <c r="E98" s="110"/>
      <c r="F98" s="111"/>
      <c r="G98" s="111"/>
    </row>
    <row r="99" spans="1:7" ht="27.75" customHeight="1">
      <c r="A99" s="80"/>
      <c r="B99" s="154" t="s">
        <v>233</v>
      </c>
      <c r="C99" s="154"/>
      <c r="D99" s="154"/>
      <c r="E99" s="154"/>
      <c r="F99" s="154"/>
      <c r="G99" s="154"/>
    </row>
    <row r="100" spans="1:7">
      <c r="B100" s="102"/>
      <c r="C100" s="102"/>
    </row>
    <row r="101" spans="1:7">
      <c r="A101" s="33" t="s">
        <v>105</v>
      </c>
      <c r="B101" s="34" t="s">
        <v>106</v>
      </c>
      <c r="C101" s="34" t="s">
        <v>285</v>
      </c>
      <c r="D101" s="34" t="s">
        <v>107</v>
      </c>
      <c r="E101" s="35" t="s">
        <v>108</v>
      </c>
      <c r="F101" s="35" t="s">
        <v>109</v>
      </c>
      <c r="G101" s="35" t="s">
        <v>110</v>
      </c>
    </row>
    <row r="103" spans="1:7" ht="14.25">
      <c r="A103" s="76" t="s">
        <v>63</v>
      </c>
      <c r="B103" s="54" t="s">
        <v>16</v>
      </c>
      <c r="C103" s="54"/>
      <c r="D103" s="55"/>
      <c r="E103" s="56"/>
      <c r="F103" s="56"/>
      <c r="G103" s="56"/>
    </row>
    <row r="104" spans="1:7" ht="14.25">
      <c r="A104" s="53"/>
      <c r="B104" s="57"/>
      <c r="C104" s="57"/>
      <c r="D104" s="55"/>
      <c r="E104" s="56"/>
      <c r="F104" s="56"/>
      <c r="G104" s="56"/>
    </row>
    <row r="105" spans="1:7" ht="15">
      <c r="A105" s="112" t="s">
        <v>17</v>
      </c>
      <c r="B105" s="113" t="s">
        <v>18</v>
      </c>
      <c r="C105" s="113"/>
      <c r="D105" s="114"/>
      <c r="E105" s="115"/>
      <c r="F105" s="116"/>
      <c r="G105" s="117"/>
    </row>
    <row r="106" spans="1:7">
      <c r="A106" s="118"/>
      <c r="B106" s="119"/>
      <c r="C106" s="119"/>
      <c r="D106" s="103"/>
      <c r="E106" s="104"/>
      <c r="F106" s="105"/>
      <c r="G106" s="106"/>
    </row>
    <row r="107" spans="1:7" ht="89.25">
      <c r="A107" s="109" t="s">
        <v>19</v>
      </c>
      <c r="B107" s="108" t="s">
        <v>154</v>
      </c>
      <c r="C107" s="108"/>
      <c r="F107" s="107"/>
      <c r="G107"/>
    </row>
    <row r="108" spans="1:7" ht="14.25">
      <c r="A108" s="120"/>
      <c r="B108" s="121" t="s">
        <v>234</v>
      </c>
      <c r="C108" s="121"/>
      <c r="D108" s="120" t="s">
        <v>20</v>
      </c>
      <c r="E108" s="122">
        <v>2380</v>
      </c>
      <c r="F108" s="122"/>
      <c r="G108" s="148">
        <f>E108*F108</f>
        <v>0</v>
      </c>
    </row>
    <row r="109" spans="1:7" ht="14.25">
      <c r="A109" s="124"/>
      <c r="B109" s="121" t="s">
        <v>103</v>
      </c>
      <c r="C109" s="121"/>
      <c r="D109" s="120" t="s">
        <v>20</v>
      </c>
      <c r="E109" s="122">
        <v>2380</v>
      </c>
      <c r="F109" s="122"/>
      <c r="G109" s="148">
        <f t="shared" ref="G109:G120" si="0">E109*F109</f>
        <v>0</v>
      </c>
    </row>
    <row r="110" spans="1:7">
      <c r="A110" s="120"/>
      <c r="B110" s="121" t="s">
        <v>153</v>
      </c>
      <c r="C110" s="121"/>
      <c r="D110" s="120" t="s">
        <v>24</v>
      </c>
      <c r="E110" s="122">
        <v>1</v>
      </c>
      <c r="F110" s="122"/>
      <c r="G110" s="148">
        <f t="shared" si="0"/>
        <v>0</v>
      </c>
    </row>
    <row r="111" spans="1:7">
      <c r="A111" s="120"/>
      <c r="B111" s="121"/>
      <c r="C111" s="121"/>
      <c r="D111" s="120"/>
      <c r="E111" s="122"/>
      <c r="F111" s="122"/>
      <c r="G111" s="148"/>
    </row>
    <row r="112" spans="1:7" ht="51">
      <c r="A112" s="125" t="s">
        <v>21</v>
      </c>
      <c r="B112" s="108" t="s">
        <v>235</v>
      </c>
      <c r="C112" s="108"/>
      <c r="D112" s="80" t="s">
        <v>24</v>
      </c>
      <c r="E112" s="107">
        <v>8</v>
      </c>
      <c r="F112" s="107"/>
      <c r="G112" s="148">
        <f t="shared" si="0"/>
        <v>0</v>
      </c>
    </row>
    <row r="113" spans="1:7">
      <c r="A113" s="109"/>
      <c r="B113" s="108"/>
      <c r="C113" s="108"/>
      <c r="F113" s="107"/>
      <c r="G113" s="148"/>
    </row>
    <row r="114" spans="1:7" ht="25.5">
      <c r="A114" s="109" t="s">
        <v>22</v>
      </c>
      <c r="B114" s="108" t="s">
        <v>26</v>
      </c>
      <c r="C114" s="108"/>
      <c r="D114" s="80" t="s">
        <v>27</v>
      </c>
      <c r="E114" s="107">
        <v>25</v>
      </c>
      <c r="F114" s="107"/>
      <c r="G114" s="148">
        <f t="shared" si="0"/>
        <v>0</v>
      </c>
    </row>
    <row r="115" spans="1:7">
      <c r="A115" s="80"/>
      <c r="B115" s="108"/>
      <c r="C115" s="108"/>
      <c r="F115" s="107"/>
      <c r="G115" s="148"/>
    </row>
    <row r="116" spans="1:7" ht="39.75">
      <c r="A116" s="109" t="s">
        <v>23</v>
      </c>
      <c r="B116" s="108" t="s">
        <v>236</v>
      </c>
      <c r="C116" s="108"/>
      <c r="E116" s="107"/>
      <c r="F116" s="107"/>
      <c r="G116" s="148"/>
    </row>
    <row r="117" spans="1:7" ht="14.25">
      <c r="A117" s="109"/>
      <c r="B117" s="126" t="s">
        <v>237</v>
      </c>
      <c r="C117" s="126"/>
      <c r="D117" s="80" t="s">
        <v>20</v>
      </c>
      <c r="E117" s="107">
        <v>580</v>
      </c>
      <c r="F117" s="107"/>
      <c r="G117" s="148">
        <f t="shared" si="0"/>
        <v>0</v>
      </c>
    </row>
    <row r="118" spans="1:7" ht="14.25">
      <c r="A118" s="109"/>
      <c r="B118" s="126" t="s">
        <v>238</v>
      </c>
      <c r="C118" s="126"/>
      <c r="D118" s="80" t="s">
        <v>20</v>
      </c>
      <c r="E118" s="101">
        <v>99</v>
      </c>
      <c r="F118" s="107"/>
      <c r="G118" s="148">
        <f t="shared" si="0"/>
        <v>0</v>
      </c>
    </row>
    <row r="119" spans="1:7">
      <c r="A119" s="109"/>
      <c r="B119" s="126"/>
      <c r="C119" s="126"/>
      <c r="F119" s="107"/>
      <c r="G119" s="148"/>
    </row>
    <row r="120" spans="1:7" ht="38.25">
      <c r="A120" s="109" t="s">
        <v>25</v>
      </c>
      <c r="B120" s="108" t="s">
        <v>239</v>
      </c>
      <c r="C120" s="108"/>
      <c r="D120" s="80" t="s">
        <v>24</v>
      </c>
      <c r="E120" s="107">
        <v>1</v>
      </c>
      <c r="F120" s="107"/>
      <c r="G120" s="148">
        <f t="shared" si="0"/>
        <v>0</v>
      </c>
    </row>
    <row r="121" spans="1:7">
      <c r="A121" s="80"/>
      <c r="B121" s="80"/>
      <c r="C121" s="80"/>
      <c r="E121" s="127"/>
      <c r="G121" s="123"/>
    </row>
    <row r="122" spans="1:7" ht="15">
      <c r="A122" s="49"/>
      <c r="B122" s="49" t="s">
        <v>28</v>
      </c>
      <c r="C122" s="49"/>
      <c r="D122" s="77"/>
      <c r="E122" s="50" t="s">
        <v>29</v>
      </c>
      <c r="F122" s="51"/>
      <c r="G122" s="51">
        <f>SUM(G108:G120)</f>
        <v>0</v>
      </c>
    </row>
    <row r="123" spans="1:7">
      <c r="A123" s="80"/>
      <c r="F123" s="107"/>
      <c r="G123" s="107"/>
    </row>
    <row r="124" spans="1:7">
      <c r="B124" s="128"/>
      <c r="C124" s="128"/>
      <c r="G124" s="129"/>
    </row>
    <row r="125" spans="1:7">
      <c r="A125" s="33" t="s">
        <v>105</v>
      </c>
      <c r="B125" s="34" t="s">
        <v>106</v>
      </c>
      <c r="C125" s="34"/>
      <c r="D125" s="34" t="s">
        <v>107</v>
      </c>
      <c r="E125" s="35" t="s">
        <v>108</v>
      </c>
      <c r="F125" s="35" t="s">
        <v>109</v>
      </c>
      <c r="G125" s="35" t="s">
        <v>110</v>
      </c>
    </row>
    <row r="127" spans="1:7" ht="15">
      <c r="A127" s="112" t="s">
        <v>34</v>
      </c>
      <c r="B127" s="113" t="s">
        <v>35</v>
      </c>
      <c r="C127" s="113"/>
      <c r="D127" s="114"/>
      <c r="E127" s="115"/>
      <c r="F127" s="116"/>
      <c r="G127" s="117"/>
    </row>
    <row r="129" spans="1:7" ht="52.5">
      <c r="A129" s="109" t="s">
        <v>36</v>
      </c>
      <c r="B129" s="130" t="s">
        <v>115</v>
      </c>
      <c r="C129" s="130"/>
      <c r="D129" s="80" t="s">
        <v>20</v>
      </c>
      <c r="E129" s="107">
        <v>250</v>
      </c>
      <c r="G129" s="101">
        <f>E129*F129</f>
        <v>0</v>
      </c>
    </row>
    <row r="130" spans="1:7">
      <c r="A130" s="109"/>
      <c r="B130" s="102"/>
      <c r="C130" s="102"/>
    </row>
    <row r="131" spans="1:7" ht="25.5">
      <c r="A131" s="109" t="s">
        <v>37</v>
      </c>
      <c r="B131" s="102" t="s">
        <v>171</v>
      </c>
      <c r="C131" s="102"/>
      <c r="E131" s="107"/>
    </row>
    <row r="132" spans="1:7">
      <c r="A132" s="109"/>
      <c r="B132" s="102" t="s">
        <v>116</v>
      </c>
      <c r="C132" s="102"/>
      <c r="D132" s="80" t="s">
        <v>24</v>
      </c>
      <c r="E132" s="107">
        <v>5</v>
      </c>
      <c r="G132" s="101">
        <f t="shared" ref="G132:G193" si="1">E132*F132</f>
        <v>0</v>
      </c>
    </row>
    <row r="133" spans="1:7">
      <c r="A133" s="109"/>
      <c r="B133" s="102" t="s">
        <v>155</v>
      </c>
      <c r="C133" s="102"/>
      <c r="D133" s="80" t="s">
        <v>38</v>
      </c>
      <c r="E133" s="107">
        <v>26</v>
      </c>
      <c r="G133" s="101">
        <f t="shared" si="1"/>
        <v>0</v>
      </c>
    </row>
    <row r="134" spans="1:7">
      <c r="A134" s="109"/>
      <c r="B134" s="102" t="s">
        <v>156</v>
      </c>
      <c r="C134" s="102"/>
      <c r="D134" s="80" t="s">
        <v>38</v>
      </c>
      <c r="E134" s="107">
        <v>3</v>
      </c>
      <c r="G134" s="101">
        <f t="shared" si="1"/>
        <v>0</v>
      </c>
    </row>
    <row r="135" spans="1:7">
      <c r="A135" s="109"/>
      <c r="B135" s="102"/>
      <c r="C135" s="102"/>
      <c r="E135" s="107"/>
    </row>
    <row r="136" spans="1:7" ht="25.5">
      <c r="A136" s="109" t="s">
        <v>39</v>
      </c>
      <c r="B136" s="102" t="s">
        <v>159</v>
      </c>
      <c r="C136" s="102"/>
      <c r="E136" s="107"/>
    </row>
    <row r="137" spans="1:7">
      <c r="A137" s="109"/>
      <c r="B137" s="131" t="s">
        <v>118</v>
      </c>
      <c r="C137" s="131"/>
      <c r="D137" s="80" t="s">
        <v>117</v>
      </c>
      <c r="E137" s="107">
        <v>244</v>
      </c>
      <c r="G137" s="101">
        <f t="shared" si="1"/>
        <v>0</v>
      </c>
    </row>
    <row r="138" spans="1:7">
      <c r="A138" s="109"/>
      <c r="B138" s="131" t="s">
        <v>240</v>
      </c>
      <c r="C138" s="131"/>
      <c r="D138" s="80" t="s">
        <v>117</v>
      </c>
      <c r="E138" s="107">
        <v>106</v>
      </c>
      <c r="G138" s="101">
        <f t="shared" si="1"/>
        <v>0</v>
      </c>
    </row>
    <row r="139" spans="1:7">
      <c r="A139" s="109"/>
      <c r="B139" s="131" t="s">
        <v>157</v>
      </c>
      <c r="C139" s="131"/>
      <c r="D139" s="80" t="s">
        <v>38</v>
      </c>
      <c r="E139" s="107">
        <v>16</v>
      </c>
      <c r="G139" s="101">
        <f t="shared" si="1"/>
        <v>0</v>
      </c>
    </row>
    <row r="140" spans="1:7">
      <c r="A140" s="109"/>
      <c r="B140" s="131" t="s">
        <v>146</v>
      </c>
      <c r="C140" s="131"/>
      <c r="D140" s="80" t="s">
        <v>117</v>
      </c>
      <c r="E140" s="107">
        <v>10</v>
      </c>
      <c r="G140" s="101">
        <f t="shared" si="1"/>
        <v>0</v>
      </c>
    </row>
    <row r="141" spans="1:7">
      <c r="B141" s="102"/>
      <c r="C141" s="102"/>
      <c r="E141" s="107"/>
    </row>
    <row r="142" spans="1:7" ht="25.5">
      <c r="A142" s="109" t="s">
        <v>40</v>
      </c>
      <c r="B142" s="108" t="s">
        <v>158</v>
      </c>
      <c r="C142" s="108"/>
      <c r="D142" s="80" t="s">
        <v>117</v>
      </c>
      <c r="E142" s="107">
        <v>38</v>
      </c>
      <c r="G142" s="101">
        <f t="shared" si="1"/>
        <v>0</v>
      </c>
    </row>
    <row r="143" spans="1:7">
      <c r="A143" s="109"/>
    </row>
    <row r="144" spans="1:7" ht="28.5" customHeight="1">
      <c r="A144" s="109" t="s">
        <v>41</v>
      </c>
      <c r="B144" s="108" t="s">
        <v>160</v>
      </c>
      <c r="C144" s="108"/>
    </row>
    <row r="145" spans="1:7" ht="14.25">
      <c r="A145" s="120"/>
      <c r="B145" s="132" t="s">
        <v>162</v>
      </c>
      <c r="C145" s="132"/>
      <c r="D145" s="120" t="s">
        <v>20</v>
      </c>
      <c r="E145" s="122">
        <v>3590</v>
      </c>
      <c r="F145" s="123"/>
      <c r="G145" s="101">
        <f t="shared" si="1"/>
        <v>0</v>
      </c>
    </row>
    <row r="146" spans="1:7">
      <c r="A146" s="120"/>
      <c r="B146" s="132" t="s">
        <v>163</v>
      </c>
      <c r="C146" s="132"/>
      <c r="D146" s="120" t="s">
        <v>117</v>
      </c>
      <c r="E146" s="122">
        <v>160</v>
      </c>
      <c r="F146" s="123"/>
      <c r="G146" s="101">
        <f t="shared" si="1"/>
        <v>0</v>
      </c>
    </row>
    <row r="147" spans="1:7">
      <c r="A147" s="120"/>
      <c r="B147" s="132" t="s">
        <v>161</v>
      </c>
      <c r="C147" s="132"/>
      <c r="D147" s="120" t="s">
        <v>117</v>
      </c>
      <c r="E147" s="122">
        <v>122</v>
      </c>
      <c r="F147" s="123"/>
      <c r="G147" s="101">
        <f t="shared" si="1"/>
        <v>0</v>
      </c>
    </row>
    <row r="148" spans="1:7">
      <c r="A148" s="109"/>
      <c r="B148" s="102"/>
      <c r="C148" s="102"/>
      <c r="E148" s="107"/>
    </row>
    <row r="149" spans="1:7" ht="38.25">
      <c r="A149" s="109" t="s">
        <v>90</v>
      </c>
      <c r="B149" s="108" t="s">
        <v>241</v>
      </c>
      <c r="C149" s="108"/>
      <c r="D149" s="80" t="s">
        <v>24</v>
      </c>
      <c r="E149" s="107">
        <v>5</v>
      </c>
      <c r="G149" s="101">
        <f t="shared" si="1"/>
        <v>0</v>
      </c>
    </row>
    <row r="150" spans="1:7">
      <c r="A150" s="109"/>
      <c r="B150" s="102"/>
      <c r="C150" s="102"/>
      <c r="E150" s="107"/>
    </row>
    <row r="151" spans="1:7" ht="38.25">
      <c r="A151" s="109" t="s">
        <v>94</v>
      </c>
      <c r="B151" s="108" t="s">
        <v>164</v>
      </c>
      <c r="C151" s="108"/>
      <c r="D151" s="80" t="s">
        <v>38</v>
      </c>
      <c r="E151" s="107">
        <v>1</v>
      </c>
      <c r="G151" s="101">
        <f t="shared" si="1"/>
        <v>0</v>
      </c>
    </row>
    <row r="152" spans="1:7">
      <c r="A152" s="109"/>
      <c r="B152" s="131" t="s">
        <v>242</v>
      </c>
      <c r="C152" s="131"/>
      <c r="D152" s="80" t="s">
        <v>38</v>
      </c>
      <c r="E152" s="107">
        <v>3</v>
      </c>
      <c r="G152" s="101">
        <f t="shared" si="1"/>
        <v>0</v>
      </c>
    </row>
    <row r="153" spans="1:7">
      <c r="A153" s="133" t="s">
        <v>29</v>
      </c>
      <c r="B153" s="102"/>
      <c r="C153" s="102"/>
      <c r="E153" s="107"/>
    </row>
    <row r="154" spans="1:7">
      <c r="A154" s="33" t="s">
        <v>105</v>
      </c>
      <c r="B154" s="34" t="s">
        <v>106</v>
      </c>
      <c r="C154" s="34"/>
      <c r="D154" s="34" t="s">
        <v>107</v>
      </c>
      <c r="E154" s="35" t="s">
        <v>108</v>
      </c>
      <c r="F154" s="35" t="s">
        <v>109</v>
      </c>
      <c r="G154" s="35" t="s">
        <v>110</v>
      </c>
    </row>
    <row r="155" spans="1:7" ht="76.5">
      <c r="A155" s="109" t="s">
        <v>97</v>
      </c>
      <c r="B155" s="102" t="s">
        <v>243</v>
      </c>
      <c r="C155" s="102"/>
      <c r="E155" s="107"/>
    </row>
    <row r="156" spans="1:7">
      <c r="A156" s="109"/>
      <c r="B156" s="131" t="s">
        <v>165</v>
      </c>
      <c r="C156" s="131"/>
      <c r="D156" s="80" t="s">
        <v>38</v>
      </c>
      <c r="E156" s="107">
        <v>4</v>
      </c>
      <c r="G156" s="101">
        <f t="shared" si="1"/>
        <v>0</v>
      </c>
    </row>
    <row r="157" spans="1:7">
      <c r="A157" s="109"/>
      <c r="B157" s="131" t="s">
        <v>166</v>
      </c>
      <c r="C157" s="131"/>
      <c r="D157" s="80" t="s">
        <v>38</v>
      </c>
      <c r="E157" s="107">
        <v>1</v>
      </c>
      <c r="G157" s="101">
        <f t="shared" si="1"/>
        <v>0</v>
      </c>
    </row>
    <row r="158" spans="1:7">
      <c r="A158" s="109"/>
      <c r="B158" s="131" t="s">
        <v>167</v>
      </c>
      <c r="C158" s="131"/>
      <c r="D158" s="80" t="s">
        <v>38</v>
      </c>
      <c r="E158" s="107">
        <v>7</v>
      </c>
      <c r="G158" s="101">
        <f t="shared" si="1"/>
        <v>0</v>
      </c>
    </row>
    <row r="159" spans="1:7">
      <c r="A159" s="109"/>
      <c r="B159" s="131" t="s">
        <v>244</v>
      </c>
      <c r="C159" s="131"/>
      <c r="D159" s="80" t="s">
        <v>38</v>
      </c>
      <c r="E159" s="107">
        <v>6</v>
      </c>
      <c r="G159" s="101">
        <f t="shared" si="1"/>
        <v>0</v>
      </c>
    </row>
    <row r="160" spans="1:7">
      <c r="A160" s="109"/>
      <c r="B160" s="131" t="s">
        <v>168</v>
      </c>
      <c r="C160" s="131"/>
      <c r="D160" s="80" t="s">
        <v>38</v>
      </c>
      <c r="E160" s="107">
        <v>3</v>
      </c>
      <c r="G160" s="101">
        <f t="shared" si="1"/>
        <v>0</v>
      </c>
    </row>
    <row r="161" spans="1:7">
      <c r="A161" s="109"/>
      <c r="B161" s="131" t="s">
        <v>169</v>
      </c>
      <c r="C161" s="131"/>
      <c r="D161" s="80" t="s">
        <v>38</v>
      </c>
      <c r="E161" s="107">
        <v>18</v>
      </c>
      <c r="G161" s="101">
        <f t="shared" si="1"/>
        <v>0</v>
      </c>
    </row>
    <row r="162" spans="1:7">
      <c r="A162" s="109"/>
      <c r="B162" s="131" t="s">
        <v>170</v>
      </c>
      <c r="C162" s="131"/>
      <c r="D162" s="80" t="s">
        <v>38</v>
      </c>
      <c r="E162" s="107">
        <v>6</v>
      </c>
      <c r="G162" s="101">
        <f t="shared" si="1"/>
        <v>0</v>
      </c>
    </row>
    <row r="163" spans="1:7">
      <c r="A163" s="109"/>
      <c r="B163" s="108"/>
      <c r="C163" s="108"/>
      <c r="E163" s="107"/>
    </row>
    <row r="164" spans="1:7" ht="42.75" customHeight="1">
      <c r="A164" s="109" t="s">
        <v>98</v>
      </c>
      <c r="B164" s="130" t="s">
        <v>245</v>
      </c>
      <c r="C164" s="130"/>
      <c r="D164" s="80" t="s">
        <v>119</v>
      </c>
      <c r="E164" s="134">
        <v>17200</v>
      </c>
      <c r="G164" s="101">
        <f t="shared" si="1"/>
        <v>0</v>
      </c>
    </row>
    <row r="165" spans="1:7">
      <c r="A165" s="109"/>
      <c r="B165" s="135"/>
      <c r="C165" s="135"/>
    </row>
    <row r="166" spans="1:7" ht="68.25" customHeight="1">
      <c r="A166" s="109" t="s">
        <v>99</v>
      </c>
      <c r="B166" s="130" t="s">
        <v>246</v>
      </c>
      <c r="C166" s="130"/>
      <c r="D166" s="136" t="s">
        <v>120</v>
      </c>
      <c r="E166" s="101">
        <v>75</v>
      </c>
      <c r="G166" s="101">
        <f t="shared" si="1"/>
        <v>0</v>
      </c>
    </row>
    <row r="167" spans="1:7">
      <c r="A167" s="109"/>
      <c r="B167" s="135"/>
      <c r="C167" s="135"/>
      <c r="D167" s="136"/>
    </row>
    <row r="168" spans="1:7" ht="15">
      <c r="A168" s="49"/>
      <c r="B168" s="49" t="s">
        <v>121</v>
      </c>
      <c r="C168" s="49"/>
      <c r="D168" s="77"/>
      <c r="E168" s="50" t="s">
        <v>29</v>
      </c>
      <c r="F168" s="51"/>
      <c r="G168" s="51">
        <f>SUM(G129:G167)</f>
        <v>0</v>
      </c>
    </row>
    <row r="169" spans="1:7">
      <c r="A169" s="109"/>
      <c r="B169" s="102"/>
      <c r="C169" s="102"/>
      <c r="E169" s="107"/>
    </row>
    <row r="170" spans="1:7">
      <c r="A170" s="33" t="s">
        <v>105</v>
      </c>
      <c r="B170" s="34" t="s">
        <v>106</v>
      </c>
      <c r="C170" s="34"/>
      <c r="D170" s="34" t="s">
        <v>107</v>
      </c>
      <c r="E170" s="35" t="s">
        <v>108</v>
      </c>
      <c r="F170" s="35" t="s">
        <v>109</v>
      </c>
      <c r="G170" s="35" t="s">
        <v>110</v>
      </c>
    </row>
    <row r="171" spans="1:7">
      <c r="A171" s="109"/>
      <c r="B171" s="108"/>
      <c r="C171" s="108"/>
      <c r="E171" s="107"/>
    </row>
    <row r="172" spans="1:7" ht="15">
      <c r="A172" s="112" t="s">
        <v>56</v>
      </c>
      <c r="B172" s="113" t="s">
        <v>57</v>
      </c>
      <c r="C172" s="113"/>
      <c r="D172" s="114"/>
      <c r="E172" s="115"/>
      <c r="F172" s="116"/>
    </row>
    <row r="174" spans="1:7" ht="103.5">
      <c r="A174" s="109" t="s">
        <v>58</v>
      </c>
      <c r="B174" s="47" t="s">
        <v>247</v>
      </c>
      <c r="C174" s="47"/>
      <c r="D174" s="80" t="s">
        <v>20</v>
      </c>
      <c r="E174" s="107">
        <v>250</v>
      </c>
      <c r="G174" s="101">
        <f t="shared" si="1"/>
        <v>0</v>
      </c>
    </row>
    <row r="175" spans="1:7">
      <c r="A175" s="109"/>
      <c r="B175" s="10"/>
      <c r="C175" s="10"/>
      <c r="E175" s="107"/>
    </row>
    <row r="176" spans="1:7" ht="89.25">
      <c r="A176" s="109" t="s">
        <v>59</v>
      </c>
      <c r="B176" s="47" t="s">
        <v>172</v>
      </c>
      <c r="C176" s="47"/>
      <c r="D176" s="80" t="s">
        <v>24</v>
      </c>
      <c r="E176" s="101">
        <v>16</v>
      </c>
      <c r="G176" s="101">
        <f t="shared" si="1"/>
        <v>0</v>
      </c>
    </row>
    <row r="177" spans="1:7">
      <c r="A177" s="109"/>
      <c r="B177" s="10"/>
      <c r="C177" s="10"/>
      <c r="E177" s="107"/>
    </row>
    <row r="178" spans="1:7" ht="90.75" customHeight="1">
      <c r="A178" s="109" t="s">
        <v>60</v>
      </c>
      <c r="B178" s="47" t="s">
        <v>248</v>
      </c>
      <c r="C178" s="47"/>
      <c r="D178" s="80" t="s">
        <v>24</v>
      </c>
      <c r="E178" s="101">
        <v>1</v>
      </c>
      <c r="G178" s="101">
        <f t="shared" si="1"/>
        <v>0</v>
      </c>
    </row>
    <row r="179" spans="1:7">
      <c r="A179" s="109"/>
      <c r="B179" s="10"/>
      <c r="C179" s="10"/>
      <c r="E179" s="107"/>
    </row>
    <row r="180" spans="1:7" ht="38.25">
      <c r="A180" s="109" t="s">
        <v>61</v>
      </c>
      <c r="B180" s="47" t="s">
        <v>122</v>
      </c>
      <c r="C180" s="47"/>
      <c r="D180" s="80" t="s">
        <v>27</v>
      </c>
      <c r="E180" s="101">
        <v>20</v>
      </c>
      <c r="G180" s="101">
        <f t="shared" si="1"/>
        <v>0</v>
      </c>
    </row>
    <row r="181" spans="1:7">
      <c r="A181" s="109"/>
      <c r="B181" s="12"/>
      <c r="C181" s="12"/>
      <c r="D181" s="13"/>
      <c r="E181" s="14"/>
      <c r="F181" s="14"/>
    </row>
    <row r="182" spans="1:7" ht="15">
      <c r="A182" s="49"/>
      <c r="B182" s="49" t="s">
        <v>62</v>
      </c>
      <c r="C182" s="49"/>
      <c r="D182" s="77" t="s">
        <v>29</v>
      </c>
      <c r="E182" s="50" t="s">
        <v>29</v>
      </c>
      <c r="F182" s="51"/>
      <c r="G182" s="51">
        <f>SUM(G174:G181)</f>
        <v>0</v>
      </c>
    </row>
    <row r="183" spans="1:7">
      <c r="A183" s="109"/>
      <c r="B183" s="10"/>
      <c r="C183" s="10"/>
      <c r="E183" s="107"/>
    </row>
    <row r="184" spans="1:7">
      <c r="A184" s="33" t="s">
        <v>105</v>
      </c>
      <c r="B184" s="34" t="s">
        <v>106</v>
      </c>
      <c r="C184" s="34"/>
      <c r="D184" s="34" t="s">
        <v>107</v>
      </c>
      <c r="E184" s="35" t="s">
        <v>108</v>
      </c>
      <c r="F184" s="35" t="s">
        <v>109</v>
      </c>
      <c r="G184" s="35" t="s">
        <v>110</v>
      </c>
    </row>
    <row r="185" spans="1:7">
      <c r="A185" s="109"/>
      <c r="B185" s="108"/>
      <c r="C185" s="108"/>
      <c r="E185" s="107"/>
    </row>
    <row r="186" spans="1:7" ht="15">
      <c r="A186" s="112" t="s">
        <v>124</v>
      </c>
      <c r="B186" s="113" t="s">
        <v>186</v>
      </c>
      <c r="C186" s="113"/>
      <c r="D186" s="114"/>
      <c r="E186" s="115"/>
      <c r="F186" s="116"/>
    </row>
    <row r="187" spans="1:7">
      <c r="A187" s="102"/>
      <c r="B187" s="102"/>
      <c r="C187" s="102"/>
      <c r="E187" s="107"/>
      <c r="F187" s="107"/>
    </row>
    <row r="188" spans="1:7" ht="103.5">
      <c r="A188" s="109" t="s">
        <v>173</v>
      </c>
      <c r="B188" s="130" t="s">
        <v>286</v>
      </c>
      <c r="C188" s="130"/>
      <c r="D188" s="80" t="s">
        <v>20</v>
      </c>
      <c r="E188" s="107">
        <v>3590</v>
      </c>
      <c r="F188" s="107"/>
      <c r="G188" s="101">
        <f t="shared" si="1"/>
        <v>0</v>
      </c>
    </row>
    <row r="190" spans="1:7" ht="283.5" customHeight="1">
      <c r="A190" s="109" t="s">
        <v>174</v>
      </c>
      <c r="B190" s="130" t="s">
        <v>288</v>
      </c>
      <c r="C190" s="130"/>
      <c r="D190" s="80" t="s">
        <v>20</v>
      </c>
      <c r="E190" s="107">
        <v>3590</v>
      </c>
      <c r="F190" s="107"/>
      <c r="G190" s="101">
        <f t="shared" si="1"/>
        <v>0</v>
      </c>
    </row>
    <row r="191" spans="1:7">
      <c r="A191" s="102"/>
      <c r="B191" s="102"/>
      <c r="C191" s="102"/>
      <c r="E191" s="107"/>
      <c r="F191" s="107"/>
    </row>
    <row r="192" spans="1:7">
      <c r="A192" s="33" t="s">
        <v>105</v>
      </c>
      <c r="B192" s="34" t="s">
        <v>106</v>
      </c>
      <c r="C192" s="34"/>
      <c r="D192" s="34" t="s">
        <v>107</v>
      </c>
      <c r="E192" s="35" t="s">
        <v>108</v>
      </c>
      <c r="F192" s="35" t="s">
        <v>109</v>
      </c>
      <c r="G192" s="35" t="s">
        <v>110</v>
      </c>
    </row>
    <row r="193" spans="1:7" ht="89.25">
      <c r="A193" s="109" t="s">
        <v>189</v>
      </c>
      <c r="B193" s="130" t="s">
        <v>287</v>
      </c>
      <c r="C193" s="130"/>
      <c r="D193" s="80" t="s">
        <v>117</v>
      </c>
      <c r="E193" s="107">
        <v>122</v>
      </c>
      <c r="F193" s="107"/>
      <c r="G193" s="101">
        <f t="shared" si="1"/>
        <v>0</v>
      </c>
    </row>
    <row r="194" spans="1:7">
      <c r="A194" s="109"/>
      <c r="B194" s="102"/>
      <c r="C194" s="102"/>
      <c r="E194" s="107"/>
      <c r="F194" s="107"/>
    </row>
    <row r="195" spans="1:7" ht="102.75" customHeight="1">
      <c r="A195" s="109" t="s">
        <v>125</v>
      </c>
      <c r="B195" s="130" t="s">
        <v>249</v>
      </c>
      <c r="C195" s="130"/>
      <c r="E195" s="107"/>
      <c r="F195" s="107"/>
    </row>
    <row r="196" spans="1:7">
      <c r="A196" s="109"/>
      <c r="B196" s="131" t="s">
        <v>250</v>
      </c>
      <c r="C196" s="131"/>
      <c r="D196" s="80" t="s">
        <v>117</v>
      </c>
      <c r="E196" s="107">
        <v>244</v>
      </c>
      <c r="F196" s="107"/>
      <c r="G196" s="101">
        <f t="shared" ref="G196:G199" si="2">E196*F196</f>
        <v>0</v>
      </c>
    </row>
    <row r="197" spans="1:7">
      <c r="A197" s="109"/>
      <c r="B197" s="131" t="s">
        <v>251</v>
      </c>
      <c r="C197" s="131"/>
      <c r="D197" s="80" t="s">
        <v>117</v>
      </c>
      <c r="E197" s="107">
        <v>244</v>
      </c>
      <c r="F197" s="107"/>
      <c r="G197" s="101">
        <f t="shared" si="2"/>
        <v>0</v>
      </c>
    </row>
    <row r="198" spans="1:7">
      <c r="A198" s="102"/>
      <c r="B198" s="102"/>
      <c r="C198" s="102"/>
      <c r="E198" s="107"/>
      <c r="F198" s="107"/>
    </row>
    <row r="199" spans="1:7" ht="76.5">
      <c r="A199" s="109" t="s">
        <v>127</v>
      </c>
      <c r="B199" s="130" t="s">
        <v>289</v>
      </c>
      <c r="C199" s="130"/>
      <c r="D199" s="80" t="s">
        <v>117</v>
      </c>
      <c r="E199" s="107">
        <v>60</v>
      </c>
      <c r="F199" s="107"/>
      <c r="G199" s="101">
        <f t="shared" si="2"/>
        <v>0</v>
      </c>
    </row>
    <row r="200" spans="1:7">
      <c r="A200" s="109"/>
      <c r="B200" s="108"/>
      <c r="C200" s="108"/>
      <c r="E200" s="107"/>
      <c r="F200" s="107"/>
      <c r="G200" s="107"/>
    </row>
    <row r="201" spans="1:7" ht="63.75">
      <c r="A201" s="109" t="s">
        <v>128</v>
      </c>
      <c r="B201" s="130" t="s">
        <v>290</v>
      </c>
      <c r="C201" s="130"/>
      <c r="E201" s="107"/>
      <c r="F201" s="107"/>
      <c r="G201" s="101" t="str">
        <f t="shared" ref="G201" si="3">IF(E201*F201&gt;0,E201*F201,"")</f>
        <v/>
      </c>
    </row>
    <row r="202" spans="1:7">
      <c r="A202" s="102"/>
      <c r="B202" s="130" t="s">
        <v>175</v>
      </c>
      <c r="C202" s="130"/>
      <c r="D202" s="80" t="s">
        <v>117</v>
      </c>
      <c r="E202" s="107">
        <v>244</v>
      </c>
      <c r="F202" s="107"/>
      <c r="G202" s="101">
        <f>E202*F202</f>
        <v>0</v>
      </c>
    </row>
    <row r="203" spans="1:7">
      <c r="A203" s="102"/>
      <c r="B203" s="102"/>
      <c r="C203" s="102"/>
      <c r="E203" s="107"/>
      <c r="F203" s="107"/>
    </row>
    <row r="204" spans="1:7">
      <c r="A204" s="33" t="s">
        <v>105</v>
      </c>
      <c r="B204" s="34" t="s">
        <v>106</v>
      </c>
      <c r="C204" s="34"/>
      <c r="D204" s="34" t="s">
        <v>107</v>
      </c>
      <c r="E204" s="35" t="s">
        <v>108</v>
      </c>
      <c r="F204" s="35" t="s">
        <v>109</v>
      </c>
      <c r="G204" s="35" t="s">
        <v>110</v>
      </c>
    </row>
    <row r="205" spans="1:7" ht="76.5">
      <c r="A205" s="109" t="s">
        <v>144</v>
      </c>
      <c r="B205" s="130" t="s">
        <v>291</v>
      </c>
      <c r="C205" s="130"/>
      <c r="E205" s="107"/>
      <c r="F205" s="107"/>
    </row>
    <row r="206" spans="1:7">
      <c r="A206" s="102"/>
      <c r="B206" s="130" t="s">
        <v>175</v>
      </c>
      <c r="C206" s="130"/>
      <c r="D206" s="80" t="s">
        <v>117</v>
      </c>
      <c r="E206" s="107">
        <v>104</v>
      </c>
      <c r="F206" s="107"/>
      <c r="G206" s="101">
        <f t="shared" ref="G206:G217" si="4">E206*F206</f>
        <v>0</v>
      </c>
    </row>
    <row r="207" spans="1:7">
      <c r="A207" s="102"/>
      <c r="B207" s="102"/>
      <c r="C207" s="102"/>
      <c r="E207" s="107"/>
      <c r="F207" s="107"/>
    </row>
    <row r="208" spans="1:7" ht="66.75" customHeight="1">
      <c r="A208" s="109" t="s">
        <v>145</v>
      </c>
      <c r="B208" s="130" t="s">
        <v>292</v>
      </c>
      <c r="C208" s="130"/>
      <c r="E208" s="107"/>
      <c r="F208" s="107"/>
    </row>
    <row r="209" spans="1:7">
      <c r="A209" s="102"/>
      <c r="B209" s="130" t="s">
        <v>175</v>
      </c>
      <c r="C209" s="130"/>
      <c r="D209" s="80" t="s">
        <v>117</v>
      </c>
      <c r="E209" s="107">
        <v>104</v>
      </c>
      <c r="F209" s="107"/>
      <c r="G209" s="101">
        <f t="shared" si="4"/>
        <v>0</v>
      </c>
    </row>
    <row r="210" spans="1:7">
      <c r="A210" s="102"/>
      <c r="B210" s="102"/>
      <c r="C210" s="102"/>
      <c r="E210" s="107"/>
      <c r="F210" s="107"/>
    </row>
    <row r="211" spans="1:7" ht="76.5">
      <c r="A211" s="109" t="s">
        <v>190</v>
      </c>
      <c r="B211" s="130" t="s">
        <v>293</v>
      </c>
      <c r="C211" s="130"/>
      <c r="E211" s="107"/>
      <c r="F211" s="107"/>
    </row>
    <row r="212" spans="1:7">
      <c r="A212" s="102"/>
      <c r="B212" s="130" t="s">
        <v>252</v>
      </c>
      <c r="C212" s="130"/>
      <c r="D212" s="80" t="s">
        <v>38</v>
      </c>
      <c r="E212" s="107">
        <v>16</v>
      </c>
      <c r="F212" s="107"/>
      <c r="G212" s="101">
        <f t="shared" si="4"/>
        <v>0</v>
      </c>
    </row>
    <row r="213" spans="1:7">
      <c r="A213" s="102"/>
      <c r="B213" s="102"/>
      <c r="C213" s="102"/>
      <c r="E213" s="107"/>
      <c r="F213" s="107"/>
    </row>
    <row r="214" spans="1:7" ht="51">
      <c r="A214" s="109" t="s">
        <v>253</v>
      </c>
      <c r="B214" s="130" t="s">
        <v>294</v>
      </c>
      <c r="C214" s="130"/>
      <c r="E214" s="107"/>
      <c r="F214" s="107"/>
    </row>
    <row r="215" spans="1:7">
      <c r="A215" s="102"/>
      <c r="B215" s="130" t="s">
        <v>175</v>
      </c>
      <c r="C215" s="130"/>
      <c r="E215" s="107"/>
      <c r="F215" s="107"/>
    </row>
    <row r="216" spans="1:7">
      <c r="A216" s="102"/>
      <c r="B216" s="137" t="s">
        <v>187</v>
      </c>
      <c r="C216" s="137"/>
      <c r="D216" s="80" t="s">
        <v>117</v>
      </c>
      <c r="E216" s="107">
        <v>10</v>
      </c>
      <c r="F216" s="107"/>
      <c r="G216" s="101">
        <f t="shared" si="4"/>
        <v>0</v>
      </c>
    </row>
    <row r="217" spans="1:7">
      <c r="A217" s="102"/>
      <c r="B217" s="137" t="s">
        <v>188</v>
      </c>
      <c r="C217" s="137"/>
      <c r="D217" s="80" t="s">
        <v>117</v>
      </c>
      <c r="E217" s="107">
        <v>49.2</v>
      </c>
      <c r="F217" s="107"/>
      <c r="G217" s="101">
        <f t="shared" si="4"/>
        <v>0</v>
      </c>
    </row>
    <row r="218" spans="1:7">
      <c r="B218" s="138"/>
      <c r="C218" s="138"/>
      <c r="E218" s="85"/>
      <c r="F218" s="107"/>
      <c r="G218" s="107"/>
    </row>
    <row r="219" spans="1:7" ht="15">
      <c r="A219" s="49"/>
      <c r="B219" s="49" t="s">
        <v>126</v>
      </c>
      <c r="C219" s="49"/>
      <c r="D219" s="77" t="s">
        <v>29</v>
      </c>
      <c r="E219" s="50" t="s">
        <v>29</v>
      </c>
      <c r="F219" s="51"/>
      <c r="G219" s="51">
        <f>SUM(G187:G218)</f>
        <v>0</v>
      </c>
    </row>
    <row r="220" spans="1:7">
      <c r="B220" s="24"/>
      <c r="C220" s="24"/>
    </row>
    <row r="221" spans="1:7">
      <c r="A221" s="139"/>
      <c r="B221" s="138"/>
      <c r="C221" s="138"/>
      <c r="E221" s="16"/>
    </row>
    <row r="222" spans="1:7">
      <c r="A222" s="155" t="s">
        <v>141</v>
      </c>
      <c r="B222" s="156"/>
      <c r="C222" s="156"/>
      <c r="D222" s="156"/>
      <c r="E222" s="156"/>
      <c r="F222" s="157"/>
      <c r="G222" s="35" t="s">
        <v>110</v>
      </c>
    </row>
    <row r="223" spans="1:7">
      <c r="A223" s="139"/>
      <c r="B223" s="138"/>
      <c r="C223" s="138"/>
      <c r="E223" s="16"/>
    </row>
    <row r="224" spans="1:7" ht="15">
      <c r="A224" s="58" t="s">
        <v>63</v>
      </c>
      <c r="B224" s="151" t="s">
        <v>201</v>
      </c>
      <c r="C224" s="151"/>
      <c r="D224" s="151"/>
      <c r="E224" s="151"/>
      <c r="F224" s="151"/>
      <c r="G224" s="66"/>
    </row>
    <row r="225" spans="1:7" ht="15">
      <c r="A225" s="140" t="s">
        <v>17</v>
      </c>
      <c r="B225" s="59" t="s">
        <v>18</v>
      </c>
      <c r="C225" s="59"/>
      <c r="D225" s="60"/>
      <c r="E225" s="141"/>
      <c r="F225" s="141"/>
      <c r="G225" s="73">
        <f>G122</f>
        <v>0</v>
      </c>
    </row>
    <row r="226" spans="1:7" ht="15">
      <c r="A226" s="140" t="s">
        <v>34</v>
      </c>
      <c r="B226" s="59" t="s">
        <v>202</v>
      </c>
      <c r="C226" s="59"/>
      <c r="D226" s="60" t="s">
        <v>29</v>
      </c>
      <c r="E226" s="61" t="s">
        <v>29</v>
      </c>
      <c r="F226" s="72"/>
      <c r="G226" s="73">
        <f>G168</f>
        <v>0</v>
      </c>
    </row>
    <row r="227" spans="1:7" ht="15">
      <c r="A227" s="140" t="s">
        <v>64</v>
      </c>
      <c r="B227" s="59" t="s">
        <v>57</v>
      </c>
      <c r="C227" s="59"/>
      <c r="D227" s="60" t="s">
        <v>29</v>
      </c>
      <c r="E227" s="61" t="s">
        <v>29</v>
      </c>
      <c r="F227" s="72"/>
      <c r="G227" s="73">
        <f>G182</f>
        <v>0</v>
      </c>
    </row>
    <row r="228" spans="1:7" ht="15">
      <c r="A228" s="140" t="s">
        <v>65</v>
      </c>
      <c r="B228" s="59" t="s">
        <v>123</v>
      </c>
      <c r="C228" s="59"/>
      <c r="D228" s="60" t="s">
        <v>29</v>
      </c>
      <c r="E228" s="61" t="s">
        <v>29</v>
      </c>
      <c r="F228" s="72"/>
      <c r="G228" s="73">
        <f>G219</f>
        <v>0</v>
      </c>
    </row>
    <row r="229" spans="1:7" ht="15">
      <c r="A229" s="62" t="s">
        <v>29</v>
      </c>
      <c r="B229" s="63" t="s">
        <v>254</v>
      </c>
      <c r="C229" s="63"/>
      <c r="D229" s="64" t="s">
        <v>29</v>
      </c>
      <c r="E229" s="65" t="s">
        <v>29</v>
      </c>
      <c r="F229" s="74"/>
      <c r="G229" s="75">
        <f>G225+G226+G227+G228</f>
        <v>0</v>
      </c>
    </row>
    <row r="230" spans="1:7">
      <c r="A230" s="80"/>
      <c r="B230" s="128"/>
      <c r="C230" s="128"/>
      <c r="D230" s="133"/>
      <c r="E230" s="107"/>
      <c r="F230" s="107"/>
      <c r="G230" s="142"/>
    </row>
    <row r="231" spans="1:7">
      <c r="A231" s="33" t="s">
        <v>105</v>
      </c>
      <c r="B231" s="34" t="s">
        <v>106</v>
      </c>
      <c r="C231" s="34"/>
      <c r="D231" s="34" t="s">
        <v>107</v>
      </c>
      <c r="E231" s="35" t="s">
        <v>108</v>
      </c>
      <c r="F231" s="35" t="s">
        <v>109</v>
      </c>
      <c r="G231" s="84" t="s">
        <v>110</v>
      </c>
    </row>
    <row r="232" spans="1:7">
      <c r="A232" s="109"/>
      <c r="B232" s="108"/>
      <c r="C232" s="108"/>
      <c r="E232" s="107"/>
      <c r="F232" s="107"/>
      <c r="G232" s="107"/>
    </row>
    <row r="233" spans="1:7" ht="14.25">
      <c r="A233" s="53"/>
      <c r="B233" s="54" t="s">
        <v>82</v>
      </c>
      <c r="C233" s="54"/>
      <c r="D233" s="55"/>
      <c r="E233" s="78"/>
      <c r="F233" s="78"/>
      <c r="G233" s="78"/>
    </row>
    <row r="234" spans="1:7" ht="14.25">
      <c r="A234" s="53"/>
      <c r="B234" s="54"/>
      <c r="C234" s="54"/>
      <c r="D234" s="55"/>
      <c r="E234" s="78"/>
      <c r="F234" s="78"/>
      <c r="G234" s="78"/>
    </row>
    <row r="235" spans="1:7" ht="15">
      <c r="A235" s="143" t="s">
        <v>100</v>
      </c>
      <c r="B235" s="113" t="s">
        <v>176</v>
      </c>
      <c r="C235" s="113"/>
      <c r="D235" s="114"/>
      <c r="E235" s="144"/>
      <c r="F235" s="145"/>
      <c r="G235" s="145"/>
    </row>
    <row r="236" spans="1:7" ht="15">
      <c r="A236" s="143"/>
      <c r="B236" s="113"/>
      <c r="C236" s="113"/>
      <c r="D236" s="114"/>
      <c r="E236" s="144"/>
      <c r="F236" s="145"/>
      <c r="G236" s="145"/>
    </row>
    <row r="237" spans="1:7" ht="76.5">
      <c r="A237" s="139" t="s">
        <v>83</v>
      </c>
      <c r="B237" s="130" t="s">
        <v>177</v>
      </c>
      <c r="C237" s="130"/>
      <c r="D237" s="80" t="s">
        <v>38</v>
      </c>
      <c r="E237" s="101">
        <v>5</v>
      </c>
      <c r="G237" s="101">
        <f>E237*F237</f>
        <v>0</v>
      </c>
    </row>
    <row r="238" spans="1:7">
      <c r="A238" s="139"/>
      <c r="B238" s="146"/>
      <c r="C238" s="146"/>
    </row>
    <row r="239" spans="1:7" ht="102">
      <c r="A239" s="139" t="s">
        <v>129</v>
      </c>
      <c r="B239" s="130" t="s">
        <v>178</v>
      </c>
      <c r="C239" s="130"/>
      <c r="E239" s="20"/>
      <c r="F239" s="20"/>
    </row>
    <row r="240" spans="1:7">
      <c r="A240" s="139"/>
      <c r="B240" s="146" t="s">
        <v>179</v>
      </c>
      <c r="C240" s="146"/>
      <c r="D240" s="80" t="s">
        <v>38</v>
      </c>
      <c r="E240" s="101">
        <v>4</v>
      </c>
      <c r="G240" s="101">
        <f t="shared" ref="G240:G251" si="5">E240*F240</f>
        <v>0</v>
      </c>
    </row>
    <row r="241" spans="1:7">
      <c r="A241" s="139"/>
      <c r="B241" s="146" t="s">
        <v>180</v>
      </c>
      <c r="C241" s="146"/>
      <c r="D241" s="80" t="s">
        <v>38</v>
      </c>
      <c r="E241" s="101">
        <v>1</v>
      </c>
      <c r="G241" s="101">
        <f t="shared" si="5"/>
        <v>0</v>
      </c>
    </row>
    <row r="242" spans="1:7">
      <c r="A242" s="139"/>
      <c r="B242" s="146" t="s">
        <v>181</v>
      </c>
      <c r="C242" s="146"/>
      <c r="D242" s="80" t="s">
        <v>38</v>
      </c>
      <c r="E242" s="101">
        <v>7</v>
      </c>
      <c r="G242" s="101">
        <f t="shared" si="5"/>
        <v>0</v>
      </c>
    </row>
    <row r="243" spans="1:7">
      <c r="A243" s="139"/>
      <c r="B243" s="146" t="s">
        <v>182</v>
      </c>
      <c r="C243" s="146"/>
      <c r="D243" s="80" t="s">
        <v>38</v>
      </c>
      <c r="E243" s="101">
        <v>3</v>
      </c>
      <c r="G243" s="101">
        <f t="shared" si="5"/>
        <v>0</v>
      </c>
    </row>
    <row r="244" spans="1:7">
      <c r="A244" s="139"/>
      <c r="B244" s="146" t="s">
        <v>183</v>
      </c>
      <c r="C244" s="146"/>
      <c r="D244" s="80" t="s">
        <v>38</v>
      </c>
      <c r="E244" s="101">
        <v>18</v>
      </c>
      <c r="G244" s="101">
        <f t="shared" si="5"/>
        <v>0</v>
      </c>
    </row>
    <row r="245" spans="1:7">
      <c r="A245" s="139"/>
      <c r="B245" s="146" t="s">
        <v>184</v>
      </c>
      <c r="C245" s="146"/>
      <c r="D245" s="80" t="s">
        <v>38</v>
      </c>
      <c r="E245" s="101">
        <v>6</v>
      </c>
      <c r="G245" s="101">
        <f t="shared" si="5"/>
        <v>0</v>
      </c>
    </row>
    <row r="246" spans="1:7">
      <c r="A246" s="139"/>
      <c r="B246" s="146" t="s">
        <v>185</v>
      </c>
      <c r="C246" s="146"/>
      <c r="D246" s="80" t="s">
        <v>38</v>
      </c>
      <c r="E246" s="101">
        <v>6</v>
      </c>
      <c r="G246" s="101">
        <f t="shared" si="5"/>
        <v>0</v>
      </c>
    </row>
    <row r="247" spans="1:7">
      <c r="A247" s="139"/>
      <c r="B247" s="146"/>
      <c r="C247" s="146"/>
      <c r="E247" s="16"/>
    </row>
    <row r="248" spans="1:7">
      <c r="A248" s="33" t="s">
        <v>105</v>
      </c>
      <c r="B248" s="34" t="s">
        <v>106</v>
      </c>
      <c r="C248" s="34"/>
      <c r="D248" s="34" t="s">
        <v>107</v>
      </c>
      <c r="E248" s="35" t="s">
        <v>108</v>
      </c>
      <c r="F248" s="35" t="s">
        <v>109</v>
      </c>
      <c r="G248" s="84" t="s">
        <v>110</v>
      </c>
    </row>
    <row r="249" spans="1:7" ht="63.75">
      <c r="A249" s="139" t="s">
        <v>130</v>
      </c>
      <c r="B249" s="147" t="s">
        <v>255</v>
      </c>
      <c r="C249" s="147"/>
      <c r="D249" s="80" t="s">
        <v>38</v>
      </c>
      <c r="E249" s="101">
        <v>6</v>
      </c>
      <c r="G249" s="101">
        <f t="shared" si="5"/>
        <v>0</v>
      </c>
    </row>
    <row r="250" spans="1:7">
      <c r="A250" s="139"/>
      <c r="B250" s="146"/>
      <c r="C250" s="146"/>
    </row>
    <row r="251" spans="1:7" ht="25.5">
      <c r="A251" s="139" t="s">
        <v>131</v>
      </c>
      <c r="B251" s="146" t="s">
        <v>256</v>
      </c>
      <c r="C251" s="146"/>
      <c r="D251" s="80" t="s">
        <v>38</v>
      </c>
      <c r="E251" s="101">
        <v>1</v>
      </c>
      <c r="G251" s="101">
        <f t="shared" si="5"/>
        <v>0</v>
      </c>
    </row>
    <row r="252" spans="1:7">
      <c r="B252" s="138"/>
      <c r="C252" s="138"/>
      <c r="E252" s="16"/>
    </row>
    <row r="253" spans="1:7" ht="15">
      <c r="A253" s="49"/>
      <c r="B253" s="49" t="s">
        <v>114</v>
      </c>
      <c r="C253" s="49"/>
      <c r="D253" s="77" t="s">
        <v>29</v>
      </c>
      <c r="E253" s="50"/>
      <c r="F253" s="51"/>
      <c r="G253" s="51">
        <f>SUM(G236:G251)</f>
        <v>0</v>
      </c>
    </row>
    <row r="254" spans="1:7">
      <c r="B254" s="24"/>
      <c r="C254" s="24"/>
    </row>
    <row r="256" spans="1:7">
      <c r="A256" s="33" t="s">
        <v>105</v>
      </c>
      <c r="B256" s="34" t="s">
        <v>106</v>
      </c>
      <c r="C256" s="34"/>
      <c r="D256" s="34" t="s">
        <v>107</v>
      </c>
      <c r="E256" s="35" t="s">
        <v>108</v>
      </c>
      <c r="F256" s="35" t="s">
        <v>109</v>
      </c>
      <c r="G256" s="35" t="s">
        <v>110</v>
      </c>
    </row>
    <row r="257" spans="1:7">
      <c r="A257" s="109"/>
      <c r="B257" s="108"/>
      <c r="C257" s="108"/>
      <c r="E257" s="107"/>
    </row>
    <row r="258" spans="1:7" ht="15">
      <c r="A258" s="143" t="s">
        <v>113</v>
      </c>
      <c r="B258" s="113" t="s">
        <v>91</v>
      </c>
      <c r="C258" s="113"/>
      <c r="D258" s="114"/>
      <c r="E258" s="115"/>
      <c r="F258" s="116"/>
      <c r="G258" s="117"/>
    </row>
    <row r="259" spans="1:7">
      <c r="A259" s="109"/>
      <c r="B259" s="11"/>
      <c r="C259" s="11"/>
      <c r="E259" s="107"/>
    </row>
    <row r="260" spans="1:7">
      <c r="A260" s="88" t="s">
        <v>101</v>
      </c>
      <c r="B260" s="89" t="s">
        <v>257</v>
      </c>
      <c r="C260" s="89"/>
      <c r="D260" s="88"/>
      <c r="E260" s="90"/>
      <c r="F260" s="91"/>
      <c r="G260" s="91"/>
    </row>
    <row r="261" spans="1:7" ht="38.25">
      <c r="A261" s="93"/>
      <c r="B261" s="94" t="s">
        <v>133</v>
      </c>
      <c r="C261" s="94"/>
      <c r="D261" s="88"/>
      <c r="E261" s="90"/>
      <c r="F261" s="91"/>
      <c r="G261" s="91"/>
    </row>
    <row r="262" spans="1:7" ht="65.25">
      <c r="A262" s="93"/>
      <c r="B262" s="94" t="s">
        <v>258</v>
      </c>
      <c r="C262" s="94"/>
      <c r="D262" s="88"/>
      <c r="E262" s="90"/>
      <c r="F262" s="91"/>
      <c r="G262" s="91"/>
    </row>
    <row r="263" spans="1:7" ht="90.75" customHeight="1">
      <c r="A263" s="93"/>
      <c r="B263" s="94" t="s">
        <v>195</v>
      </c>
      <c r="C263" s="94"/>
      <c r="D263" s="88"/>
      <c r="E263" s="90"/>
      <c r="F263" s="91"/>
      <c r="G263" s="91"/>
    </row>
    <row r="264" spans="1:7" ht="63.75">
      <c r="A264" s="93"/>
      <c r="B264" s="94" t="s">
        <v>135</v>
      </c>
      <c r="C264" s="94"/>
      <c r="D264" s="88"/>
      <c r="E264" s="90"/>
      <c r="F264" s="91"/>
      <c r="G264" s="91"/>
    </row>
    <row r="265" spans="1:7">
      <c r="A265" s="33" t="s">
        <v>105</v>
      </c>
      <c r="B265" s="34" t="s">
        <v>106</v>
      </c>
      <c r="C265" s="34"/>
      <c r="D265" s="34" t="s">
        <v>107</v>
      </c>
      <c r="E265" s="35" t="s">
        <v>108</v>
      </c>
      <c r="F265" s="35" t="s">
        <v>109</v>
      </c>
      <c r="G265" s="35" t="s">
        <v>110</v>
      </c>
    </row>
    <row r="266" spans="1:7" ht="39.75" customHeight="1">
      <c r="A266" s="93"/>
      <c r="B266" s="94" t="s">
        <v>137</v>
      </c>
      <c r="C266" s="94"/>
      <c r="D266" s="88"/>
      <c r="E266" s="90"/>
      <c r="F266" s="91"/>
      <c r="G266" s="91"/>
    </row>
    <row r="267" spans="1:7" ht="25.5">
      <c r="A267" s="93"/>
      <c r="B267" s="94" t="s">
        <v>191</v>
      </c>
      <c r="C267" s="94"/>
      <c r="D267" s="88"/>
      <c r="E267" s="90"/>
      <c r="F267" s="91"/>
      <c r="G267" s="91"/>
    </row>
    <row r="268" spans="1:7" ht="38.25">
      <c r="A268" s="93"/>
      <c r="B268" s="94" t="s">
        <v>147</v>
      </c>
      <c r="C268" s="94"/>
      <c r="D268" s="88"/>
      <c r="E268" s="90"/>
      <c r="F268" s="91"/>
      <c r="G268" s="91"/>
    </row>
    <row r="269" spans="1:7" ht="78.75" customHeight="1">
      <c r="A269" s="95"/>
      <c r="B269" s="94" t="s">
        <v>259</v>
      </c>
      <c r="C269" s="94"/>
      <c r="D269" s="88"/>
      <c r="E269" s="90"/>
      <c r="F269" s="91"/>
      <c r="G269" s="91" t="str">
        <f>IF(E269*F269&gt;0,E269*F269,"")</f>
        <v/>
      </c>
    </row>
    <row r="270" spans="1:7" ht="39.75">
      <c r="A270" s="93"/>
      <c r="B270" s="94" t="s">
        <v>260</v>
      </c>
      <c r="C270" s="94"/>
      <c r="D270" s="92"/>
      <c r="E270" s="92"/>
      <c r="F270" s="92"/>
      <c r="G270" s="92"/>
    </row>
    <row r="271" spans="1:7" ht="14.25">
      <c r="A271" s="93"/>
      <c r="B271" s="96" t="s">
        <v>261</v>
      </c>
      <c r="C271" s="96"/>
      <c r="D271" s="88" t="s">
        <v>196</v>
      </c>
      <c r="E271" s="90">
        <v>1850</v>
      </c>
      <c r="F271" s="91"/>
      <c r="G271" s="91">
        <f>E271*F271</f>
        <v>0</v>
      </c>
    </row>
    <row r="272" spans="1:7" ht="25.5">
      <c r="A272" s="88"/>
      <c r="B272" s="97" t="s">
        <v>192</v>
      </c>
      <c r="C272" s="97"/>
      <c r="D272" s="88" t="s">
        <v>117</v>
      </c>
      <c r="E272" s="90">
        <v>650</v>
      </c>
      <c r="F272" s="91"/>
      <c r="G272" s="91">
        <f t="shared" ref="G272:G274" si="6">E272*F272</f>
        <v>0</v>
      </c>
    </row>
    <row r="273" spans="1:7" ht="25.5">
      <c r="A273" s="93"/>
      <c r="B273" s="97" t="s">
        <v>193</v>
      </c>
      <c r="C273" s="97"/>
      <c r="D273" s="88" t="s">
        <v>117</v>
      </c>
      <c r="E273" s="90">
        <v>84</v>
      </c>
      <c r="F273" s="91"/>
      <c r="G273" s="91">
        <f t="shared" si="6"/>
        <v>0</v>
      </c>
    </row>
    <row r="274" spans="1:7">
      <c r="A274" s="93"/>
      <c r="B274" s="97" t="s">
        <v>262</v>
      </c>
      <c r="C274" s="97"/>
      <c r="D274" s="88" t="s">
        <v>117</v>
      </c>
      <c r="E274" s="90">
        <v>305</v>
      </c>
      <c r="F274" s="91"/>
      <c r="G274" s="91">
        <f t="shared" si="6"/>
        <v>0</v>
      </c>
    </row>
    <row r="275" spans="1:7">
      <c r="A275" s="93"/>
      <c r="B275" s="94"/>
      <c r="C275" s="94"/>
      <c r="D275" s="88"/>
      <c r="E275" s="90"/>
      <c r="F275" s="91"/>
      <c r="G275" s="91" t="str">
        <f t="shared" ref="G275:G279" si="7">IF(E275*F275&gt;0,E275*F275,"")</f>
        <v/>
      </c>
    </row>
    <row r="276" spans="1:7" ht="63.75">
      <c r="A276" s="93" t="s">
        <v>194</v>
      </c>
      <c r="B276" s="94" t="s">
        <v>138</v>
      </c>
      <c r="C276" s="94"/>
      <c r="D276" s="88"/>
      <c r="E276" s="90"/>
      <c r="F276" s="91"/>
      <c r="G276" s="91" t="str">
        <f t="shared" si="7"/>
        <v/>
      </c>
    </row>
    <row r="277" spans="1:7" ht="51">
      <c r="A277" s="93"/>
      <c r="B277" s="94" t="s">
        <v>139</v>
      </c>
      <c r="C277" s="94"/>
      <c r="D277" s="88"/>
      <c r="E277" s="90"/>
      <c r="F277" s="91"/>
      <c r="G277" s="91" t="str">
        <f t="shared" si="7"/>
        <v/>
      </c>
    </row>
    <row r="278" spans="1:7" ht="25.5">
      <c r="A278" s="93"/>
      <c r="B278" s="94" t="s">
        <v>136</v>
      </c>
      <c r="C278" s="94"/>
      <c r="D278" s="88"/>
      <c r="E278" s="90"/>
      <c r="F278" s="91"/>
      <c r="G278" s="91" t="str">
        <f t="shared" si="7"/>
        <v/>
      </c>
    </row>
    <row r="279" spans="1:7" ht="63.75">
      <c r="A279" s="93"/>
      <c r="B279" s="94" t="s">
        <v>263</v>
      </c>
      <c r="C279" s="94"/>
      <c r="D279" s="88"/>
      <c r="E279" s="90"/>
      <c r="F279" s="91"/>
      <c r="G279" s="91" t="str">
        <f t="shared" si="7"/>
        <v/>
      </c>
    </row>
    <row r="280" spans="1:7">
      <c r="A280" s="33" t="s">
        <v>105</v>
      </c>
      <c r="B280" s="34" t="s">
        <v>106</v>
      </c>
      <c r="C280" s="34"/>
      <c r="D280" s="34" t="s">
        <v>107</v>
      </c>
      <c r="E280" s="35" t="s">
        <v>108</v>
      </c>
      <c r="F280" s="35" t="s">
        <v>109</v>
      </c>
      <c r="G280" s="35" t="s">
        <v>110</v>
      </c>
    </row>
    <row r="281" spans="1:7" ht="27">
      <c r="A281" s="93"/>
      <c r="B281" s="94" t="s">
        <v>197</v>
      </c>
      <c r="C281" s="94"/>
      <c r="D281" s="88" t="s">
        <v>196</v>
      </c>
      <c r="E281" s="90">
        <v>95</v>
      </c>
      <c r="F281" s="91"/>
      <c r="G281" s="91">
        <f>E281*F281</f>
        <v>0</v>
      </c>
    </row>
    <row r="283" spans="1:7" ht="15">
      <c r="A283" s="49"/>
      <c r="B283" s="49" t="s">
        <v>92</v>
      </c>
      <c r="C283" s="49"/>
      <c r="D283" s="77" t="s">
        <v>29</v>
      </c>
      <c r="E283" s="50" t="s">
        <v>29</v>
      </c>
      <c r="F283" s="51"/>
      <c r="G283" s="51">
        <f>SUM(G269:G281)</f>
        <v>0</v>
      </c>
    </row>
    <row r="284" spans="1:7">
      <c r="B284" s="128"/>
      <c r="C284" s="128"/>
      <c r="D284" s="133"/>
      <c r="E284" s="107"/>
      <c r="F284" s="107"/>
      <c r="G284" s="129"/>
    </row>
    <row r="285" spans="1:7">
      <c r="A285" s="33" t="s">
        <v>105</v>
      </c>
      <c r="B285" s="34" t="s">
        <v>106</v>
      </c>
      <c r="C285" s="34"/>
      <c r="D285" s="34" t="s">
        <v>107</v>
      </c>
      <c r="E285" s="35" t="s">
        <v>108</v>
      </c>
      <c r="F285" s="35" t="s">
        <v>109</v>
      </c>
      <c r="G285" s="35" t="s">
        <v>110</v>
      </c>
    </row>
    <row r="286" spans="1:7">
      <c r="A286" s="109"/>
      <c r="B286" s="108"/>
      <c r="C286" s="108"/>
      <c r="E286" s="107"/>
    </row>
    <row r="287" spans="1:7" ht="15">
      <c r="A287" s="143" t="s">
        <v>132</v>
      </c>
      <c r="B287" s="113" t="s">
        <v>198</v>
      </c>
      <c r="C287" s="113"/>
      <c r="D287" s="114"/>
      <c r="E287" s="115"/>
      <c r="F287" s="116"/>
      <c r="G287" s="117"/>
    </row>
    <row r="289" spans="1:7" ht="78.75" customHeight="1">
      <c r="A289" s="139" t="s">
        <v>134</v>
      </c>
      <c r="B289" s="130" t="s">
        <v>264</v>
      </c>
      <c r="C289" s="130"/>
      <c r="D289" s="80" t="s">
        <v>117</v>
      </c>
      <c r="E289" s="16">
        <v>295</v>
      </c>
      <c r="G289" s="101">
        <f>E289*F289</f>
        <v>0</v>
      </c>
    </row>
    <row r="290" spans="1:7">
      <c r="B290" s="138"/>
      <c r="C290" s="138"/>
      <c r="E290" s="16"/>
    </row>
    <row r="291" spans="1:7" ht="15">
      <c r="A291" s="49"/>
      <c r="B291" s="49" t="s">
        <v>199</v>
      </c>
      <c r="C291" s="49"/>
      <c r="D291" s="77" t="s">
        <v>29</v>
      </c>
      <c r="E291" s="50" t="s">
        <v>29</v>
      </c>
      <c r="F291" s="51"/>
      <c r="G291" s="51"/>
    </row>
    <row r="292" spans="1:7">
      <c r="A292" s="139"/>
      <c r="B292" s="138"/>
      <c r="C292" s="138"/>
      <c r="E292" s="16"/>
    </row>
    <row r="293" spans="1:7">
      <c r="A293" s="139"/>
      <c r="B293" s="138"/>
      <c r="C293" s="138"/>
      <c r="E293" s="16"/>
    </row>
    <row r="294" spans="1:7">
      <c r="A294" s="155" t="s">
        <v>141</v>
      </c>
      <c r="B294" s="156"/>
      <c r="C294" s="156"/>
      <c r="D294" s="156"/>
      <c r="E294" s="156"/>
      <c r="F294" s="157"/>
      <c r="G294" s="35" t="s">
        <v>110</v>
      </c>
    </row>
    <row r="295" spans="1:7">
      <c r="A295" s="139"/>
      <c r="B295" s="138"/>
      <c r="C295" s="138"/>
      <c r="E295" s="16"/>
    </row>
    <row r="296" spans="1:7">
      <c r="A296" s="139"/>
      <c r="B296" s="138"/>
      <c r="C296" s="138"/>
      <c r="E296" s="16"/>
    </row>
    <row r="297" spans="1:7" ht="15">
      <c r="A297" s="58" t="s">
        <v>84</v>
      </c>
      <c r="B297" s="151" t="s">
        <v>85</v>
      </c>
      <c r="C297" s="151"/>
      <c r="D297" s="151"/>
      <c r="E297" s="151"/>
      <c r="F297" s="151"/>
      <c r="G297" s="66"/>
    </row>
    <row r="298" spans="1:7" ht="15">
      <c r="A298" s="140" t="s">
        <v>86</v>
      </c>
      <c r="B298" s="59" t="s">
        <v>176</v>
      </c>
      <c r="C298" s="59"/>
      <c r="D298" s="60"/>
      <c r="E298" s="141"/>
      <c r="F298" s="141"/>
      <c r="G298" s="73">
        <f>G253</f>
        <v>0</v>
      </c>
    </row>
    <row r="299" spans="1:7" ht="15">
      <c r="A299" s="140" t="s">
        <v>102</v>
      </c>
      <c r="B299" s="59" t="s">
        <v>93</v>
      </c>
      <c r="C299" s="59"/>
      <c r="D299" s="60" t="s">
        <v>29</v>
      </c>
      <c r="E299" s="61" t="s">
        <v>29</v>
      </c>
      <c r="F299" s="72"/>
      <c r="G299" s="73">
        <f>G283</f>
        <v>0</v>
      </c>
    </row>
    <row r="300" spans="1:7" ht="15">
      <c r="A300" s="140" t="s">
        <v>140</v>
      </c>
      <c r="B300" s="59" t="s">
        <v>200</v>
      </c>
      <c r="C300" s="59"/>
      <c r="D300" s="60" t="s">
        <v>29</v>
      </c>
      <c r="E300" s="61" t="s">
        <v>29</v>
      </c>
      <c r="F300" s="72"/>
      <c r="G300" s="73">
        <f>G283</f>
        <v>0</v>
      </c>
    </row>
    <row r="301" spans="1:7" ht="15">
      <c r="A301" s="62" t="s">
        <v>29</v>
      </c>
      <c r="B301" s="63" t="s">
        <v>87</v>
      </c>
      <c r="C301" s="63"/>
      <c r="D301" s="64" t="s">
        <v>29</v>
      </c>
      <c r="E301" s="65" t="s">
        <v>29</v>
      </c>
      <c r="F301" s="74"/>
      <c r="G301" s="75">
        <f>SUM(G298:G300)</f>
        <v>0</v>
      </c>
    </row>
    <row r="302" spans="1:7">
      <c r="A302" s="80"/>
      <c r="B302" s="128"/>
      <c r="C302" s="128"/>
      <c r="D302" s="133"/>
      <c r="F302" s="107"/>
      <c r="G302" s="129"/>
    </row>
    <row r="303" spans="1:7">
      <c r="A303" s="80"/>
      <c r="B303" s="128"/>
      <c r="C303" s="128"/>
      <c r="D303" s="133"/>
      <c r="F303" s="107"/>
      <c r="G303" s="129"/>
    </row>
    <row r="304" spans="1:7">
      <c r="A304" s="155" t="s">
        <v>141</v>
      </c>
      <c r="B304" s="156"/>
      <c r="C304" s="156"/>
      <c r="D304" s="156"/>
      <c r="E304" s="156"/>
      <c r="F304" s="157"/>
      <c r="G304" s="35" t="s">
        <v>110</v>
      </c>
    </row>
    <row r="305" spans="1:7">
      <c r="A305" s="139"/>
      <c r="B305" s="138"/>
      <c r="C305" s="138"/>
      <c r="E305" s="16"/>
    </row>
    <row r="306" spans="1:7">
      <c r="A306" s="80"/>
      <c r="B306" s="128"/>
      <c r="C306" s="128"/>
      <c r="D306" s="133"/>
      <c r="F306" s="107"/>
      <c r="G306" s="129"/>
    </row>
    <row r="307" spans="1:7" ht="15">
      <c r="A307" s="58" t="s">
        <v>142</v>
      </c>
      <c r="B307" s="151" t="s">
        <v>143</v>
      </c>
      <c r="C307" s="151"/>
      <c r="D307" s="151"/>
      <c r="E307" s="151"/>
      <c r="F307" s="151"/>
      <c r="G307" s="66"/>
    </row>
    <row r="308" spans="1:7" ht="15">
      <c r="A308" s="140" t="s">
        <v>63</v>
      </c>
      <c r="B308" s="59" t="s">
        <v>16</v>
      </c>
      <c r="C308" s="59"/>
      <c r="D308" s="60"/>
      <c r="E308" s="141"/>
      <c r="F308" s="141"/>
      <c r="G308" s="73">
        <f>G229</f>
        <v>0</v>
      </c>
    </row>
    <row r="309" spans="1:7" ht="15">
      <c r="A309" s="140" t="s">
        <v>84</v>
      </c>
      <c r="B309" s="59" t="s">
        <v>88</v>
      </c>
      <c r="C309" s="59"/>
      <c r="D309" s="60" t="s">
        <v>29</v>
      </c>
      <c r="E309" s="61" t="s">
        <v>29</v>
      </c>
      <c r="F309" s="72"/>
      <c r="G309" s="73">
        <f>G301</f>
        <v>0</v>
      </c>
    </row>
    <row r="310" spans="1:7" ht="15">
      <c r="A310" s="62" t="s">
        <v>29</v>
      </c>
      <c r="B310" s="63" t="s">
        <v>66</v>
      </c>
      <c r="C310" s="63"/>
      <c r="D310" s="64" t="s">
        <v>29</v>
      </c>
      <c r="E310" s="65" t="s">
        <v>29</v>
      </c>
      <c r="F310" s="74"/>
      <c r="G310" s="75">
        <f>G308+G309</f>
        <v>0</v>
      </c>
    </row>
    <row r="311" spans="1:7">
      <c r="A311"/>
      <c r="D311"/>
      <c r="E311"/>
      <c r="F311"/>
      <c r="G311"/>
    </row>
    <row r="312" spans="1:7">
      <c r="A312"/>
      <c r="D312"/>
      <c r="E312"/>
      <c r="F312"/>
      <c r="G312"/>
    </row>
    <row r="313" spans="1:7">
      <c r="A313"/>
      <c r="B313" s="80" t="s">
        <v>149</v>
      </c>
      <c r="C313" s="80"/>
      <c r="D313"/>
      <c r="E313"/>
      <c r="F313"/>
      <c r="G313"/>
    </row>
    <row r="314" spans="1:7">
      <c r="A314"/>
      <c r="D314"/>
      <c r="E314"/>
      <c r="F314"/>
      <c r="G314"/>
    </row>
    <row r="315" spans="1:7">
      <c r="A315"/>
      <c r="D315"/>
      <c r="E315"/>
      <c r="F315"/>
      <c r="G315"/>
    </row>
    <row r="316" spans="1:7">
      <c r="A316"/>
      <c r="D316"/>
      <c r="E316"/>
      <c r="F316"/>
      <c r="G316"/>
    </row>
    <row r="317" spans="1:7">
      <c r="A317"/>
      <c r="D317"/>
      <c r="E317"/>
      <c r="F317"/>
      <c r="G317"/>
    </row>
    <row r="318" spans="1:7">
      <c r="A318"/>
      <c r="B318" s="79"/>
      <c r="C318" s="98"/>
      <c r="D318"/>
      <c r="E318"/>
      <c r="F318"/>
      <c r="G318"/>
    </row>
    <row r="319" spans="1:7">
      <c r="A319"/>
      <c r="B319" s="81" t="s">
        <v>150</v>
      </c>
      <c r="C319" s="81"/>
      <c r="D319"/>
      <c r="E319"/>
      <c r="F319"/>
      <c r="G319"/>
    </row>
    <row r="320" spans="1:7">
      <c r="A320"/>
      <c r="D320"/>
      <c r="E320"/>
      <c r="F320"/>
      <c r="G320"/>
    </row>
    <row r="321" spans="1:7">
      <c r="A321"/>
      <c r="D321"/>
      <c r="E321"/>
      <c r="F321"/>
      <c r="G321"/>
    </row>
    <row r="322" spans="1:7">
      <c r="A322"/>
      <c r="D322"/>
      <c r="E322"/>
      <c r="F322"/>
      <c r="G322"/>
    </row>
    <row r="323" spans="1:7">
      <c r="A323"/>
      <c r="D323"/>
      <c r="E323"/>
      <c r="F323"/>
      <c r="G323"/>
    </row>
    <row r="324" spans="1:7">
      <c r="A324"/>
      <c r="D324"/>
      <c r="E324"/>
      <c r="F324"/>
      <c r="G324"/>
    </row>
    <row r="325" spans="1:7">
      <c r="A325"/>
      <c r="B325" s="79"/>
      <c r="C325" s="98"/>
      <c r="D325"/>
      <c r="E325"/>
      <c r="F325"/>
      <c r="G325"/>
    </row>
    <row r="326" spans="1:7">
      <c r="A326"/>
      <c r="B326" s="81" t="s">
        <v>151</v>
      </c>
      <c r="C326" s="81"/>
      <c r="D326"/>
      <c r="E326"/>
      <c r="F326"/>
      <c r="G326"/>
    </row>
    <row r="327" spans="1:7">
      <c r="A327" s="80"/>
      <c r="B327" s="128"/>
      <c r="C327" s="128"/>
      <c r="D327" s="133"/>
      <c r="F327" s="107"/>
      <c r="G327" s="129"/>
    </row>
    <row r="328" spans="1:7">
      <c r="A328" s="80"/>
      <c r="B328" s="128"/>
      <c r="C328" s="128"/>
      <c r="D328" s="133"/>
      <c r="F328" s="107"/>
      <c r="G328" s="129"/>
    </row>
    <row r="329" spans="1:7">
      <c r="A329" s="80"/>
      <c r="B329" s="128"/>
      <c r="C329" s="128"/>
      <c r="D329" s="133"/>
      <c r="F329" s="107"/>
      <c r="G329" s="129"/>
    </row>
  </sheetData>
  <mergeCells count="53">
    <mergeCell ref="B15:G15"/>
    <mergeCell ref="B3:G4"/>
    <mergeCell ref="B5:G5"/>
    <mergeCell ref="B6:G6"/>
    <mergeCell ref="B7:G7"/>
    <mergeCell ref="B8:G8"/>
    <mergeCell ref="B9:G9"/>
    <mergeCell ref="B10:G10"/>
    <mergeCell ref="B11:G11"/>
    <mergeCell ref="B12:G12"/>
    <mergeCell ref="B13:G13"/>
    <mergeCell ref="B14:G14"/>
    <mergeCell ref="B19:G19"/>
    <mergeCell ref="B20:G20"/>
    <mergeCell ref="B21:G21"/>
    <mergeCell ref="B22:G22"/>
    <mergeCell ref="B24:G24"/>
    <mergeCell ref="B56:G56"/>
    <mergeCell ref="B31:G31"/>
    <mergeCell ref="B32:G32"/>
    <mergeCell ref="B41:G41"/>
    <mergeCell ref="B42:G42"/>
    <mergeCell ref="B43:G43"/>
    <mergeCell ref="B45:G45"/>
    <mergeCell ref="B46:G46"/>
    <mergeCell ref="B50:G50"/>
    <mergeCell ref="B51:G51"/>
    <mergeCell ref="B52:G52"/>
    <mergeCell ref="B53:G53"/>
    <mergeCell ref="B88:G88"/>
    <mergeCell ref="B90:G90"/>
    <mergeCell ref="B58:G58"/>
    <mergeCell ref="B59:G59"/>
    <mergeCell ref="B63:G63"/>
    <mergeCell ref="B70:G70"/>
    <mergeCell ref="B74:G74"/>
    <mergeCell ref="B75:G75"/>
    <mergeCell ref="B307:F307"/>
    <mergeCell ref="B67:G67"/>
    <mergeCell ref="B69:G69"/>
    <mergeCell ref="B64:G64"/>
    <mergeCell ref="B65:G65"/>
    <mergeCell ref="B93:G93"/>
    <mergeCell ref="B99:G99"/>
    <mergeCell ref="A222:F222"/>
    <mergeCell ref="B224:F224"/>
    <mergeCell ref="A294:F294"/>
    <mergeCell ref="B297:F297"/>
    <mergeCell ref="A304:F304"/>
    <mergeCell ref="B76:G76"/>
    <mergeCell ref="B77:G77"/>
    <mergeCell ref="B82:G82"/>
    <mergeCell ref="B83:G83"/>
  </mergeCells>
  <pageMargins left="0.7" right="0.7" top="0.75" bottom="0.75" header="0.3" footer="0.3"/>
  <pageSetup paperSize="9" scale="93" orientation="landscape" r:id="rId1"/>
  <rowBreaks count="13" manualBreakCount="13">
    <brk id="16" max="16383" man="1"/>
    <brk id="71" max="16383" man="1"/>
    <brk id="100" max="16383" man="1"/>
    <brk id="124" max="6" man="1"/>
    <brk id="152" max="16383" man="1"/>
    <brk id="169" max="16383" man="1"/>
    <brk id="183" max="16383" man="1"/>
    <brk id="191" max="16383" man="1"/>
    <brk id="203" max="16383" man="1"/>
    <brk id="220" max="16383" man="1"/>
    <brk id="246" max="16383" man="1"/>
    <brk id="264" max="16383" man="1"/>
    <brk id="29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1"/>
  <sheetViews>
    <sheetView view="pageBreakPreview" zoomScale="90" zoomScaleNormal="110" zoomScaleSheetLayoutView="90" zoomScalePageLayoutView="95" workbookViewId="0">
      <selection activeCell="C10" sqref="C10"/>
    </sheetView>
  </sheetViews>
  <sheetFormatPr defaultColWidth="11.5703125" defaultRowHeight="12.75"/>
  <cols>
    <col min="1" max="1" width="7.42578125" style="22" customWidth="1"/>
    <col min="2" max="2" width="49.7109375" style="7" customWidth="1"/>
    <col min="3" max="3" width="29.85546875" style="7" customWidth="1"/>
    <col min="4" max="4" width="5" style="5" customWidth="1"/>
    <col min="5" max="5" width="9.5703125" style="8" customWidth="1"/>
    <col min="6" max="6" width="11.7109375" style="8" bestFit="1" customWidth="1"/>
    <col min="7" max="7" width="14.140625" style="8" customWidth="1"/>
    <col min="8" max="9" width="11.5703125" style="7"/>
    <col min="10" max="10" width="42.140625" style="7" customWidth="1"/>
    <col min="11" max="16384" width="11.5703125" style="7"/>
  </cols>
  <sheetData>
    <row r="1" spans="1:7" s="36" customFormat="1" ht="21" customHeight="1">
      <c r="A1" s="33" t="s">
        <v>105</v>
      </c>
      <c r="B1" s="34" t="s">
        <v>106</v>
      </c>
      <c r="C1" s="34"/>
      <c r="D1" s="34" t="s">
        <v>107</v>
      </c>
      <c r="E1" s="35" t="s">
        <v>108</v>
      </c>
      <c r="F1" s="35" t="s">
        <v>109</v>
      </c>
      <c r="G1" s="35" t="s">
        <v>110</v>
      </c>
    </row>
    <row r="3" spans="1:7" s="57" customFormat="1" ht="14.25">
      <c r="A3" s="76" t="s">
        <v>63</v>
      </c>
      <c r="B3" s="54" t="s">
        <v>208</v>
      </c>
      <c r="C3" s="54"/>
      <c r="D3" s="55"/>
      <c r="E3" s="56"/>
      <c r="F3" s="56"/>
      <c r="G3" s="56"/>
    </row>
    <row r="4" spans="1:7" s="57" customFormat="1" ht="14.25">
      <c r="A4" s="53"/>
      <c r="D4" s="55"/>
      <c r="E4" s="56"/>
      <c r="F4" s="56"/>
      <c r="G4" s="56"/>
    </row>
    <row r="5" spans="1:7" s="57" customFormat="1" ht="29.25" customHeight="1">
      <c r="A5" s="53"/>
      <c r="B5" s="162" t="s">
        <v>296</v>
      </c>
      <c r="C5" s="162"/>
      <c r="D5" s="162"/>
      <c r="E5" s="162"/>
      <c r="F5" s="162"/>
      <c r="G5" s="162"/>
    </row>
    <row r="6" spans="1:7" s="57" customFormat="1" ht="28.5" customHeight="1">
      <c r="A6" s="53"/>
      <c r="B6" s="162" t="s">
        <v>297</v>
      </c>
      <c r="C6" s="162"/>
      <c r="D6" s="162"/>
      <c r="E6" s="162"/>
      <c r="F6" s="162"/>
      <c r="G6" s="162"/>
    </row>
    <row r="7" spans="1:7" s="57" customFormat="1" ht="41.25" customHeight="1">
      <c r="A7" s="53"/>
      <c r="B7" s="163" t="s">
        <v>396</v>
      </c>
      <c r="C7" s="163"/>
      <c r="D7" s="163"/>
      <c r="E7" s="163"/>
      <c r="F7" s="163"/>
      <c r="G7" s="163"/>
    </row>
    <row r="8" spans="1:7" s="31" customFormat="1">
      <c r="A8" s="37"/>
      <c r="B8" s="38"/>
      <c r="C8" s="38"/>
      <c r="D8" s="18"/>
      <c r="E8" s="45"/>
      <c r="F8" s="43"/>
      <c r="G8" s="19"/>
    </row>
    <row r="9" spans="1:7" ht="89.25">
      <c r="A9" s="1" t="s">
        <v>19</v>
      </c>
      <c r="B9" s="150" t="s">
        <v>298</v>
      </c>
      <c r="C9" s="87"/>
      <c r="D9" s="2"/>
      <c r="E9" s="26"/>
      <c r="F9" s="44"/>
      <c r="G9" s="48"/>
    </row>
    <row r="10" spans="1:7" ht="89.25">
      <c r="A10" s="1"/>
      <c r="B10" s="150" t="s">
        <v>299</v>
      </c>
      <c r="C10" s="87"/>
      <c r="D10" s="2" t="s">
        <v>24</v>
      </c>
      <c r="E10" s="26">
        <v>832</v>
      </c>
      <c r="F10" s="44"/>
      <c r="G10" s="48">
        <f>E10*F10</f>
        <v>0</v>
      </c>
    </row>
    <row r="11" spans="1:7" s="40" customFormat="1">
      <c r="A11" s="23"/>
      <c r="B11" s="41"/>
      <c r="C11" s="41"/>
      <c r="D11" s="42"/>
      <c r="E11" s="44"/>
      <c r="F11" s="44"/>
      <c r="G11" s="48"/>
    </row>
    <row r="12" spans="1:7" ht="89.25">
      <c r="A12" s="4" t="s">
        <v>21</v>
      </c>
      <c r="B12" s="87" t="s">
        <v>300</v>
      </c>
      <c r="C12" s="39"/>
      <c r="D12" s="2"/>
      <c r="E12" s="26"/>
      <c r="F12" s="26"/>
      <c r="G12" s="48"/>
    </row>
    <row r="13" spans="1:7" ht="38.25">
      <c r="A13" s="4"/>
      <c r="B13" s="87" t="s">
        <v>301</v>
      </c>
      <c r="C13" s="39"/>
      <c r="D13" s="2"/>
      <c r="E13" s="26"/>
      <c r="F13" s="26"/>
      <c r="G13" s="48"/>
    </row>
    <row r="14" spans="1:7" s="36" customFormat="1" ht="21" customHeight="1">
      <c r="A14" s="33" t="s">
        <v>105</v>
      </c>
      <c r="B14" s="34" t="s">
        <v>106</v>
      </c>
      <c r="C14" s="34"/>
      <c r="D14" s="34" t="s">
        <v>107</v>
      </c>
      <c r="E14" s="35" t="s">
        <v>108</v>
      </c>
      <c r="F14" s="35" t="s">
        <v>109</v>
      </c>
      <c r="G14" s="35" t="s">
        <v>110</v>
      </c>
    </row>
    <row r="15" spans="1:7">
      <c r="A15" s="6"/>
      <c r="B15" s="39"/>
      <c r="C15" s="39"/>
      <c r="D15" s="2"/>
      <c r="E15" s="25"/>
      <c r="F15" s="26"/>
      <c r="G15" s="48"/>
    </row>
    <row r="16" spans="1:7" ht="164.25" customHeight="1">
      <c r="A16" s="4"/>
      <c r="B16" s="87" t="s">
        <v>302</v>
      </c>
      <c r="C16" s="39"/>
      <c r="D16" s="2"/>
      <c r="E16" s="26"/>
      <c r="F16" s="26"/>
      <c r="G16" s="48"/>
    </row>
    <row r="17" spans="1:7" ht="25.5">
      <c r="A17" s="4"/>
      <c r="B17" s="87" t="s">
        <v>303</v>
      </c>
      <c r="C17" s="39"/>
      <c r="D17" s="2"/>
      <c r="E17" s="26"/>
      <c r="F17" s="26"/>
      <c r="G17" s="48"/>
    </row>
    <row r="18" spans="1:7" ht="38.25">
      <c r="A18" s="4"/>
      <c r="B18" s="87" t="s">
        <v>304</v>
      </c>
      <c r="C18" s="39"/>
      <c r="D18" s="2" t="s">
        <v>24</v>
      </c>
      <c r="E18" s="26">
        <v>1</v>
      </c>
      <c r="F18" s="26"/>
      <c r="G18" s="48">
        <f t="shared" ref="G18" si="0">E18*F18</f>
        <v>0</v>
      </c>
    </row>
    <row r="19" spans="1:7">
      <c r="A19" s="6"/>
      <c r="B19" s="39"/>
      <c r="C19" s="39"/>
      <c r="D19" s="2"/>
      <c r="E19" s="25"/>
      <c r="F19" s="26"/>
      <c r="G19" s="48"/>
    </row>
    <row r="20" spans="1:7" ht="38.25">
      <c r="A20" s="1" t="s">
        <v>22</v>
      </c>
      <c r="B20" s="87" t="s">
        <v>343</v>
      </c>
      <c r="C20" s="99"/>
      <c r="D20" s="2"/>
      <c r="E20" s="26"/>
      <c r="F20" s="26"/>
      <c r="G20" s="48"/>
    </row>
    <row r="21" spans="1:7" ht="63.75">
      <c r="A21" s="1"/>
      <c r="B21" s="99" t="s">
        <v>305</v>
      </c>
      <c r="C21" s="99"/>
      <c r="D21" s="2"/>
      <c r="E21" s="26"/>
      <c r="F21" s="26"/>
      <c r="G21" s="48"/>
    </row>
    <row r="22" spans="1:7" ht="76.5">
      <c r="A22" s="1"/>
      <c r="B22" s="99" t="s">
        <v>307</v>
      </c>
      <c r="C22" s="99"/>
      <c r="D22" s="2"/>
      <c r="E22" s="26"/>
      <c r="F22" s="26"/>
      <c r="G22" s="48"/>
    </row>
    <row r="23" spans="1:7" ht="51">
      <c r="A23" s="1"/>
      <c r="B23" s="99" t="s">
        <v>306</v>
      </c>
      <c r="C23" s="99"/>
      <c r="D23" s="2" t="s">
        <v>24</v>
      </c>
      <c r="E23" s="26">
        <v>1</v>
      </c>
      <c r="F23" s="26"/>
      <c r="G23" s="48">
        <f t="shared" ref="G23" si="1">E23*F23</f>
        <v>0</v>
      </c>
    </row>
    <row r="24" spans="1:7">
      <c r="A24" s="1"/>
      <c r="B24" s="39"/>
      <c r="C24" s="39"/>
      <c r="D24" s="2"/>
      <c r="E24" s="26"/>
      <c r="F24" s="26"/>
      <c r="G24" s="48"/>
    </row>
    <row r="25" spans="1:7" s="36" customFormat="1" ht="21" customHeight="1">
      <c r="A25" s="33" t="s">
        <v>105</v>
      </c>
      <c r="B25" s="34" t="s">
        <v>106</v>
      </c>
      <c r="C25" s="34"/>
      <c r="D25" s="34" t="s">
        <v>107</v>
      </c>
      <c r="E25" s="35" t="s">
        <v>108</v>
      </c>
      <c r="F25" s="35" t="s">
        <v>109</v>
      </c>
      <c r="G25" s="35" t="s">
        <v>110</v>
      </c>
    </row>
    <row r="26" spans="1:7">
      <c r="A26" s="1" t="s">
        <v>23</v>
      </c>
      <c r="B26" s="87" t="s">
        <v>308</v>
      </c>
      <c r="C26" s="87"/>
      <c r="D26" s="2"/>
      <c r="E26" s="26"/>
      <c r="F26" s="26"/>
      <c r="G26" s="48"/>
    </row>
    <row r="27" spans="1:7" ht="38.25">
      <c r="A27" s="1"/>
      <c r="B27" s="87" t="s">
        <v>314</v>
      </c>
      <c r="C27" s="87"/>
      <c r="D27" s="2"/>
      <c r="E27" s="26"/>
      <c r="F27" s="26"/>
      <c r="G27" s="48"/>
    </row>
    <row r="28" spans="1:7" ht="25.5">
      <c r="A28" s="1"/>
      <c r="B28" s="87" t="s">
        <v>309</v>
      </c>
      <c r="C28" s="87"/>
      <c r="D28" s="2"/>
      <c r="E28" s="26"/>
      <c r="F28" s="26"/>
      <c r="G28" s="48"/>
    </row>
    <row r="29" spans="1:7">
      <c r="A29" s="1"/>
      <c r="B29" s="87" t="s">
        <v>310</v>
      </c>
      <c r="C29" s="87"/>
      <c r="D29" s="2" t="s">
        <v>24</v>
      </c>
      <c r="E29" s="26">
        <v>1</v>
      </c>
      <c r="F29" s="26"/>
      <c r="G29" s="48">
        <f t="shared" ref="G29" si="2">E29*F29</f>
        <v>0</v>
      </c>
    </row>
    <row r="30" spans="1:7">
      <c r="A30" s="1"/>
      <c r="B30" s="87"/>
      <c r="C30" s="87"/>
      <c r="D30" s="2"/>
      <c r="E30" s="26"/>
      <c r="F30" s="26"/>
      <c r="G30" s="48"/>
    </row>
    <row r="31" spans="1:7">
      <c r="A31" s="1" t="s">
        <v>25</v>
      </c>
      <c r="B31" s="87" t="s">
        <v>311</v>
      </c>
      <c r="C31" s="87"/>
      <c r="D31" s="2" t="s">
        <v>117</v>
      </c>
      <c r="E31" s="26">
        <v>200</v>
      </c>
      <c r="F31" s="26"/>
      <c r="G31" s="48">
        <f t="shared" ref="G31" si="3">E31*F31</f>
        <v>0</v>
      </c>
    </row>
    <row r="32" spans="1:7">
      <c r="A32" s="1"/>
      <c r="B32" s="87"/>
      <c r="C32" s="87"/>
      <c r="D32" s="2"/>
      <c r="E32" s="26"/>
      <c r="F32" s="26"/>
      <c r="G32" s="48"/>
    </row>
    <row r="33" spans="1:7" ht="25.5">
      <c r="A33" s="1" t="s">
        <v>213</v>
      </c>
      <c r="B33" s="87" t="s">
        <v>312</v>
      </c>
      <c r="C33" s="87"/>
      <c r="D33" s="2" t="s">
        <v>117</v>
      </c>
      <c r="E33" s="26">
        <v>100</v>
      </c>
      <c r="F33" s="26"/>
      <c r="G33" s="48">
        <f t="shared" ref="G33" si="4">E33*F33</f>
        <v>0</v>
      </c>
    </row>
    <row r="34" spans="1:7">
      <c r="A34" s="1"/>
      <c r="B34" s="87"/>
      <c r="C34" s="87"/>
      <c r="D34" s="2"/>
      <c r="E34" s="26"/>
      <c r="F34" s="26"/>
      <c r="G34" s="48"/>
    </row>
    <row r="35" spans="1:7">
      <c r="A35" s="1" t="s">
        <v>214</v>
      </c>
      <c r="B35" s="87" t="s">
        <v>313</v>
      </c>
      <c r="C35" s="87"/>
      <c r="D35" s="2" t="s">
        <v>24</v>
      </c>
      <c r="E35" s="26">
        <v>1</v>
      </c>
      <c r="F35" s="26"/>
      <c r="G35" s="48">
        <f t="shared" ref="G35" si="5">E35*F35</f>
        <v>0</v>
      </c>
    </row>
    <row r="36" spans="1:7">
      <c r="A36" s="1"/>
      <c r="B36" s="39"/>
      <c r="C36" s="39"/>
      <c r="D36" s="2"/>
      <c r="E36" s="26"/>
      <c r="F36" s="26"/>
      <c r="G36" s="48"/>
    </row>
    <row r="37" spans="1:7">
      <c r="A37" s="1" t="s">
        <v>219</v>
      </c>
      <c r="B37" s="87" t="s">
        <v>315</v>
      </c>
      <c r="C37" s="87"/>
      <c r="D37" s="2"/>
      <c r="E37" s="26"/>
      <c r="F37" s="26"/>
      <c r="G37" s="48"/>
    </row>
    <row r="38" spans="1:7" ht="51">
      <c r="A38" s="1"/>
      <c r="B38" s="87" t="s">
        <v>316</v>
      </c>
      <c r="C38" s="87"/>
      <c r="D38" s="2" t="s">
        <v>24</v>
      </c>
      <c r="E38" s="26">
        <v>1</v>
      </c>
      <c r="F38" s="26"/>
      <c r="G38" s="48">
        <f t="shared" ref="G38" si="6">E38*F38</f>
        <v>0</v>
      </c>
    </row>
    <row r="39" spans="1:7">
      <c r="A39" s="1"/>
      <c r="B39" s="39"/>
      <c r="C39" s="39"/>
      <c r="D39" s="2"/>
      <c r="E39" s="26"/>
      <c r="F39" s="26"/>
      <c r="G39" s="48"/>
    </row>
    <row r="40" spans="1:7" ht="25.5">
      <c r="A40" s="1" t="s">
        <v>220</v>
      </c>
      <c r="B40" s="87" t="s">
        <v>317</v>
      </c>
      <c r="C40" s="87"/>
      <c r="D40" s="2"/>
      <c r="E40" s="26"/>
      <c r="F40" s="26"/>
      <c r="G40" s="48"/>
    </row>
    <row r="41" spans="1:7" ht="63.75">
      <c r="A41" s="1"/>
      <c r="B41" s="87" t="s">
        <v>318</v>
      </c>
      <c r="C41" s="87"/>
      <c r="D41" s="2"/>
      <c r="E41" s="26"/>
      <c r="F41" s="26"/>
      <c r="G41" s="48"/>
    </row>
    <row r="42" spans="1:7">
      <c r="A42" s="1"/>
      <c r="B42" s="87"/>
      <c r="C42" s="87"/>
      <c r="D42" s="2"/>
      <c r="E42" s="26"/>
      <c r="F42" s="26"/>
      <c r="G42" s="48"/>
    </row>
    <row r="43" spans="1:7" ht="25.5">
      <c r="A43" s="1" t="s">
        <v>221</v>
      </c>
      <c r="B43" s="87" t="s">
        <v>357</v>
      </c>
      <c r="C43" s="87"/>
      <c r="D43" s="2" t="s">
        <v>117</v>
      </c>
      <c r="E43" s="26">
        <v>6000</v>
      </c>
      <c r="F43" s="26"/>
      <c r="G43" s="48">
        <f t="shared" ref="G43" si="7">E43*F43</f>
        <v>0</v>
      </c>
    </row>
    <row r="44" spans="1:7">
      <c r="A44" s="1"/>
      <c r="B44" s="87"/>
      <c r="C44" s="87"/>
      <c r="D44" s="2"/>
      <c r="E44" s="26"/>
      <c r="F44" s="26"/>
      <c r="G44" s="48"/>
    </row>
    <row r="45" spans="1:7" ht="38.25">
      <c r="A45" s="1" t="s">
        <v>354</v>
      </c>
      <c r="B45" s="87" t="s">
        <v>319</v>
      </c>
      <c r="C45" s="87"/>
      <c r="D45" s="2" t="s">
        <v>24</v>
      </c>
      <c r="E45" s="26">
        <v>1</v>
      </c>
      <c r="F45" s="26"/>
      <c r="G45" s="48">
        <f t="shared" ref="G45" si="8">E45*F45</f>
        <v>0</v>
      </c>
    </row>
    <row r="46" spans="1:7">
      <c r="A46" s="1"/>
      <c r="B46" s="87"/>
      <c r="C46" s="87"/>
      <c r="D46" s="2"/>
      <c r="E46" s="26"/>
      <c r="F46" s="26"/>
      <c r="G46" s="48"/>
    </row>
    <row r="47" spans="1:7" s="36" customFormat="1" ht="21" customHeight="1">
      <c r="A47" s="33" t="s">
        <v>105</v>
      </c>
      <c r="B47" s="34" t="s">
        <v>106</v>
      </c>
      <c r="C47" s="34"/>
      <c r="D47" s="34" t="s">
        <v>107</v>
      </c>
      <c r="E47" s="35" t="s">
        <v>108</v>
      </c>
      <c r="F47" s="35" t="s">
        <v>109</v>
      </c>
      <c r="G47" s="35" t="s">
        <v>110</v>
      </c>
    </row>
    <row r="48" spans="1:7">
      <c r="A48" s="1"/>
      <c r="B48" s="87"/>
      <c r="C48" s="87"/>
      <c r="D48" s="2"/>
      <c r="E48" s="26"/>
      <c r="F48" s="26"/>
      <c r="G48" s="48"/>
    </row>
    <row r="49" spans="1:8">
      <c r="A49" s="1" t="s">
        <v>356</v>
      </c>
      <c r="B49" s="87" t="s">
        <v>358</v>
      </c>
      <c r="C49" s="87"/>
      <c r="D49" s="2" t="s">
        <v>117</v>
      </c>
      <c r="E49" s="26">
        <v>300</v>
      </c>
      <c r="F49" s="26"/>
      <c r="G49" s="48">
        <f t="shared" ref="G49" si="9">E49*F49</f>
        <v>0</v>
      </c>
    </row>
    <row r="50" spans="1:8">
      <c r="A50" s="1"/>
      <c r="B50" s="87"/>
      <c r="C50" s="87"/>
      <c r="D50" s="2"/>
      <c r="E50" s="26"/>
      <c r="F50" s="26"/>
      <c r="G50" s="48"/>
    </row>
    <row r="51" spans="1:8">
      <c r="A51" s="1" t="s">
        <v>355</v>
      </c>
      <c r="B51" s="87" t="s">
        <v>320</v>
      </c>
      <c r="C51" s="87"/>
      <c r="D51" s="2" t="s">
        <v>24</v>
      </c>
      <c r="E51" s="26">
        <v>1</v>
      </c>
      <c r="F51" s="26"/>
      <c r="G51" s="48">
        <f t="shared" ref="G51" si="10">E51*F51</f>
        <v>0</v>
      </c>
    </row>
    <row r="52" spans="1:8">
      <c r="A52" s="1"/>
      <c r="B52" s="39"/>
      <c r="C52" s="39"/>
      <c r="D52" s="2"/>
      <c r="E52" s="25"/>
      <c r="F52" s="26"/>
      <c r="G52" s="48"/>
    </row>
    <row r="53" spans="1:8" ht="25.5">
      <c r="A53" s="1" t="s">
        <v>359</v>
      </c>
      <c r="B53" s="87" t="s">
        <v>321</v>
      </c>
      <c r="C53" s="87"/>
      <c r="D53" s="2"/>
      <c r="E53" s="26"/>
      <c r="F53" s="26"/>
      <c r="G53" s="48"/>
    </row>
    <row r="54" spans="1:8" ht="51">
      <c r="A54" s="1"/>
      <c r="B54" s="87" t="s">
        <v>367</v>
      </c>
      <c r="C54" s="87"/>
      <c r="D54" s="2" t="s">
        <v>24</v>
      </c>
      <c r="E54" s="26">
        <v>1</v>
      </c>
      <c r="F54" s="26"/>
      <c r="G54" s="48">
        <f t="shared" ref="G54" si="11">E54*F54</f>
        <v>0</v>
      </c>
      <c r="H54" s="48"/>
    </row>
    <row r="55" spans="1:8">
      <c r="A55" s="1"/>
      <c r="B55" s="87"/>
      <c r="C55" s="87"/>
      <c r="D55" s="2"/>
      <c r="E55" s="2"/>
      <c r="F55" s="26"/>
      <c r="G55" s="26"/>
      <c r="H55" s="48"/>
    </row>
    <row r="56" spans="1:8">
      <c r="A56" s="1" t="s">
        <v>360</v>
      </c>
      <c r="B56" s="87" t="s">
        <v>363</v>
      </c>
      <c r="C56" s="87"/>
      <c r="D56" s="2" t="s">
        <v>117</v>
      </c>
      <c r="E56" s="26">
        <v>300</v>
      </c>
      <c r="F56" s="26"/>
      <c r="G56" s="48">
        <f t="shared" ref="G56" si="12">E56*F56</f>
        <v>0</v>
      </c>
    </row>
    <row r="57" spans="1:8">
      <c r="A57" s="1"/>
      <c r="B57" s="87"/>
      <c r="C57" s="87"/>
      <c r="D57" s="2"/>
      <c r="E57" s="26"/>
      <c r="F57" s="26"/>
      <c r="G57" s="48"/>
    </row>
    <row r="58" spans="1:8">
      <c r="A58" s="1" t="s">
        <v>361</v>
      </c>
      <c r="B58" s="87" t="s">
        <v>364</v>
      </c>
      <c r="C58" s="87"/>
      <c r="D58" s="2" t="s">
        <v>117</v>
      </c>
      <c r="E58" s="26">
        <v>60</v>
      </c>
      <c r="F58" s="26"/>
      <c r="G58" s="48">
        <f t="shared" ref="G58" si="13">E58*F58</f>
        <v>0</v>
      </c>
    </row>
    <row r="59" spans="1:8">
      <c r="A59" s="1"/>
      <c r="B59" s="87"/>
      <c r="C59" s="87"/>
      <c r="D59" s="2"/>
      <c r="E59" s="26"/>
      <c r="F59" s="26"/>
      <c r="G59" s="48"/>
    </row>
    <row r="60" spans="1:8">
      <c r="A60" s="1" t="s">
        <v>362</v>
      </c>
      <c r="B60" s="87" t="s">
        <v>365</v>
      </c>
      <c r="C60" s="87"/>
      <c r="D60" s="2" t="s">
        <v>117</v>
      </c>
      <c r="E60" s="26">
        <v>70</v>
      </c>
      <c r="F60" s="26"/>
      <c r="G60" s="48">
        <f t="shared" ref="G60" si="14">E60*F60</f>
        <v>0</v>
      </c>
    </row>
    <row r="61" spans="1:8">
      <c r="A61" s="1"/>
      <c r="B61" s="87"/>
      <c r="C61" s="87"/>
      <c r="D61" s="2"/>
      <c r="E61" s="26"/>
      <c r="F61" s="26"/>
      <c r="G61" s="48"/>
    </row>
    <row r="62" spans="1:8" ht="114.75" customHeight="1">
      <c r="A62" s="1" t="s">
        <v>366</v>
      </c>
      <c r="B62" s="87" t="s">
        <v>322</v>
      </c>
      <c r="C62" s="87"/>
      <c r="D62" s="2" t="s">
        <v>24</v>
      </c>
      <c r="E62" s="26">
        <v>1</v>
      </c>
      <c r="F62" s="26"/>
      <c r="G62" s="48">
        <f t="shared" ref="G62" si="15">E62*F62</f>
        <v>0</v>
      </c>
    </row>
    <row r="63" spans="1:8">
      <c r="A63" s="1"/>
      <c r="B63" s="87"/>
      <c r="C63" s="87"/>
      <c r="D63" s="2"/>
      <c r="E63" s="26"/>
      <c r="F63" s="26"/>
      <c r="G63" s="48"/>
    </row>
    <row r="64" spans="1:8" s="36" customFormat="1" ht="21" customHeight="1">
      <c r="A64" s="33" t="s">
        <v>105</v>
      </c>
      <c r="B64" s="34" t="s">
        <v>106</v>
      </c>
      <c r="C64" s="34"/>
      <c r="D64" s="34" t="s">
        <v>107</v>
      </c>
      <c r="E64" s="35" t="s">
        <v>108</v>
      </c>
      <c r="F64" s="35" t="s">
        <v>109</v>
      </c>
      <c r="G64" s="35" t="s">
        <v>110</v>
      </c>
    </row>
    <row r="65" spans="1:7">
      <c r="A65" s="1"/>
      <c r="B65" s="87"/>
      <c r="C65" s="87"/>
      <c r="D65" s="2"/>
      <c r="E65" s="26"/>
      <c r="F65" s="26"/>
      <c r="G65" s="48"/>
    </row>
    <row r="66" spans="1:7" ht="51">
      <c r="A66" s="1" t="s">
        <v>369</v>
      </c>
      <c r="B66" s="87" t="s">
        <v>368</v>
      </c>
      <c r="C66" s="87"/>
      <c r="D66" s="2"/>
      <c r="E66" s="26"/>
      <c r="F66" s="26"/>
      <c r="G66" s="48"/>
    </row>
    <row r="67" spans="1:7" ht="89.25">
      <c r="A67" s="1"/>
      <c r="B67" s="87" t="s">
        <v>373</v>
      </c>
      <c r="C67" s="87"/>
      <c r="D67" s="2" t="s">
        <v>24</v>
      </c>
      <c r="E67" s="26">
        <v>1</v>
      </c>
      <c r="F67" s="26"/>
      <c r="G67" s="48">
        <f t="shared" ref="G67" si="16">E67*F67</f>
        <v>0</v>
      </c>
    </row>
    <row r="68" spans="1:7">
      <c r="A68" s="1"/>
      <c r="B68" s="87"/>
      <c r="C68" s="87"/>
      <c r="D68" s="2"/>
      <c r="E68" s="26"/>
      <c r="F68" s="26"/>
      <c r="G68" s="48"/>
    </row>
    <row r="69" spans="1:7" ht="38.25">
      <c r="A69" s="1" t="s">
        <v>370</v>
      </c>
      <c r="B69" s="87" t="s">
        <v>371</v>
      </c>
      <c r="C69" s="87"/>
      <c r="D69" s="2"/>
      <c r="E69" s="26"/>
      <c r="F69" s="26"/>
      <c r="G69" s="48"/>
    </row>
    <row r="70" spans="1:7" ht="76.5">
      <c r="A70" s="1"/>
      <c r="B70" s="87" t="s">
        <v>372</v>
      </c>
      <c r="C70" s="87"/>
      <c r="D70" s="2" t="s">
        <v>24</v>
      </c>
      <c r="E70" s="26">
        <v>4</v>
      </c>
      <c r="F70" s="26"/>
      <c r="G70" s="48">
        <f t="shared" ref="G70" si="17">E70*F70</f>
        <v>0</v>
      </c>
    </row>
    <row r="71" spans="1:7">
      <c r="A71" s="1"/>
      <c r="B71" s="87"/>
      <c r="C71" s="87"/>
      <c r="D71" s="2"/>
      <c r="E71" s="26"/>
      <c r="F71" s="26"/>
      <c r="G71" s="48"/>
    </row>
    <row r="72" spans="1:7" ht="38.25">
      <c r="A72" s="1" t="s">
        <v>374</v>
      </c>
      <c r="B72" s="87" t="s">
        <v>376</v>
      </c>
      <c r="C72" s="87"/>
      <c r="D72" s="2" t="s">
        <v>24</v>
      </c>
      <c r="E72" s="26">
        <v>4</v>
      </c>
      <c r="F72" s="26"/>
      <c r="G72" s="48">
        <f t="shared" ref="G72" si="18">E72*F72</f>
        <v>0</v>
      </c>
    </row>
    <row r="73" spans="1:7">
      <c r="A73" s="1"/>
      <c r="B73" s="87"/>
      <c r="C73" s="87"/>
      <c r="D73" s="2"/>
      <c r="E73" s="26"/>
      <c r="F73" s="26"/>
      <c r="G73" s="48"/>
    </row>
    <row r="74" spans="1:7" ht="25.5">
      <c r="A74" s="1" t="s">
        <v>375</v>
      </c>
      <c r="B74" s="87" t="s">
        <v>377</v>
      </c>
      <c r="C74" s="87"/>
      <c r="D74" s="2" t="s">
        <v>24</v>
      </c>
      <c r="E74" s="26">
        <v>1</v>
      </c>
      <c r="F74" s="26"/>
      <c r="G74" s="48">
        <f t="shared" ref="G74" si="19">E74*F74</f>
        <v>0</v>
      </c>
    </row>
    <row r="75" spans="1:7">
      <c r="A75" s="1"/>
      <c r="B75" s="87"/>
      <c r="C75" s="87"/>
      <c r="D75" s="2"/>
      <c r="E75" s="26"/>
      <c r="F75" s="26"/>
      <c r="G75" s="48"/>
    </row>
    <row r="76" spans="1:7" s="36" customFormat="1" ht="21" customHeight="1">
      <c r="A76" s="33" t="s">
        <v>105</v>
      </c>
      <c r="B76" s="34" t="s">
        <v>106</v>
      </c>
      <c r="C76" s="34"/>
      <c r="D76" s="34" t="s">
        <v>107</v>
      </c>
      <c r="E76" s="35" t="s">
        <v>108</v>
      </c>
      <c r="F76" s="35" t="s">
        <v>109</v>
      </c>
      <c r="G76" s="35" t="s">
        <v>110</v>
      </c>
    </row>
    <row r="77" spans="1:7">
      <c r="A77" s="1"/>
      <c r="B77" s="87"/>
      <c r="C77" s="87"/>
      <c r="D77" s="2"/>
      <c r="E77" s="26"/>
      <c r="F77" s="26"/>
      <c r="G77" s="48"/>
    </row>
    <row r="78" spans="1:7" ht="25.5">
      <c r="A78" s="1" t="s">
        <v>378</v>
      </c>
      <c r="B78" s="87" t="s">
        <v>323</v>
      </c>
      <c r="C78" s="87"/>
      <c r="D78" s="2"/>
      <c r="E78" s="26"/>
      <c r="F78" s="26"/>
      <c r="G78" s="48"/>
    </row>
    <row r="79" spans="1:7" ht="102">
      <c r="A79" s="1"/>
      <c r="B79" s="87" t="s">
        <v>325</v>
      </c>
      <c r="C79" s="87"/>
      <c r="D79" s="2"/>
      <c r="E79" s="26"/>
      <c r="F79" s="26"/>
      <c r="G79" s="48"/>
    </row>
    <row r="80" spans="1:7" ht="38.25">
      <c r="A80" s="1"/>
      <c r="B80" s="87" t="s">
        <v>326</v>
      </c>
      <c r="C80" s="87"/>
      <c r="D80" s="2"/>
      <c r="E80" s="26"/>
      <c r="F80" s="26"/>
      <c r="G80" s="48"/>
    </row>
    <row r="81" spans="1:7" ht="38.25">
      <c r="A81" s="1"/>
      <c r="B81" s="87" t="s">
        <v>324</v>
      </c>
      <c r="C81" s="87"/>
      <c r="D81" s="2" t="s">
        <v>24</v>
      </c>
      <c r="E81" s="26">
        <v>1</v>
      </c>
      <c r="F81" s="26"/>
      <c r="G81" s="48">
        <f t="shared" ref="G81" si="20">E81*F81</f>
        <v>0</v>
      </c>
    </row>
    <row r="82" spans="1:7">
      <c r="A82" s="1"/>
      <c r="B82" s="87"/>
      <c r="C82" s="87"/>
      <c r="D82" s="2"/>
      <c r="E82" s="26"/>
      <c r="F82" s="26"/>
      <c r="G82" s="48"/>
    </row>
    <row r="83" spans="1:7" ht="25.5">
      <c r="A83" s="1" t="s">
        <v>380</v>
      </c>
      <c r="B83" s="87" t="s">
        <v>379</v>
      </c>
      <c r="C83" s="87"/>
      <c r="D83" s="2" t="s">
        <v>24</v>
      </c>
      <c r="E83" s="26">
        <v>1</v>
      </c>
      <c r="F83" s="26"/>
      <c r="G83" s="48">
        <f t="shared" ref="G83" si="21">E83*F83</f>
        <v>0</v>
      </c>
    </row>
    <row r="84" spans="1:7">
      <c r="A84" s="1"/>
      <c r="B84" s="87"/>
      <c r="C84" s="87"/>
      <c r="D84" s="2"/>
      <c r="E84" s="26"/>
      <c r="F84" s="26"/>
      <c r="G84" s="48"/>
    </row>
    <row r="85" spans="1:7" ht="25.5">
      <c r="A85" s="1" t="s">
        <v>381</v>
      </c>
      <c r="B85" s="87" t="s">
        <v>387</v>
      </c>
      <c r="C85" s="87"/>
      <c r="D85" s="2" t="s">
        <v>24</v>
      </c>
      <c r="E85" s="26">
        <v>4</v>
      </c>
      <c r="F85" s="26"/>
      <c r="G85" s="48">
        <f t="shared" ref="G85" si="22">E85*F85</f>
        <v>0</v>
      </c>
    </row>
    <row r="86" spans="1:7">
      <c r="A86" s="1"/>
      <c r="B86" s="87"/>
      <c r="C86" s="87"/>
      <c r="D86" s="2"/>
      <c r="E86" s="26"/>
      <c r="F86" s="26"/>
      <c r="G86" s="48"/>
    </row>
    <row r="87" spans="1:7" ht="38.25">
      <c r="A87" s="1" t="s">
        <v>382</v>
      </c>
      <c r="B87" s="87" t="s">
        <v>386</v>
      </c>
      <c r="C87" s="87"/>
      <c r="D87" s="2" t="s">
        <v>117</v>
      </c>
      <c r="E87" s="26">
        <v>450</v>
      </c>
      <c r="F87" s="26"/>
      <c r="G87" s="48">
        <f t="shared" ref="G87" si="23">E87*F87</f>
        <v>0</v>
      </c>
    </row>
    <row r="88" spans="1:7">
      <c r="A88" s="1"/>
      <c r="B88" s="87"/>
      <c r="C88" s="87"/>
      <c r="D88" s="2"/>
      <c r="E88" s="26"/>
      <c r="F88" s="26"/>
      <c r="G88" s="48"/>
    </row>
    <row r="89" spans="1:7" ht="25.5">
      <c r="A89" s="1" t="s">
        <v>383</v>
      </c>
      <c r="B89" s="87" t="s">
        <v>388</v>
      </c>
      <c r="C89" s="87"/>
      <c r="D89" s="2" t="s">
        <v>117</v>
      </c>
      <c r="E89" s="26">
        <v>400</v>
      </c>
      <c r="F89" s="26"/>
      <c r="G89" s="48">
        <f t="shared" ref="G89" si="24">E89*F89</f>
        <v>0</v>
      </c>
    </row>
    <row r="90" spans="1:7">
      <c r="A90" s="1"/>
      <c r="B90" s="87"/>
      <c r="C90" s="87"/>
      <c r="D90" s="2"/>
      <c r="E90" s="26"/>
      <c r="F90" s="26"/>
      <c r="G90" s="48"/>
    </row>
    <row r="91" spans="1:7" ht="38.25">
      <c r="A91" s="1" t="s">
        <v>384</v>
      </c>
      <c r="B91" s="87" t="s">
        <v>327</v>
      </c>
      <c r="C91" s="87"/>
      <c r="D91" s="2" t="s">
        <v>24</v>
      </c>
      <c r="E91" s="26">
        <v>1</v>
      </c>
      <c r="F91" s="26"/>
      <c r="G91" s="48">
        <f t="shared" ref="G91" si="25">E91*F91</f>
        <v>0</v>
      </c>
    </row>
    <row r="92" spans="1:7">
      <c r="A92" s="1"/>
      <c r="B92" s="87"/>
      <c r="C92" s="87"/>
      <c r="D92" s="2"/>
      <c r="E92" s="26"/>
      <c r="F92" s="26"/>
      <c r="G92" s="48"/>
    </row>
    <row r="93" spans="1:7" ht="25.5">
      <c r="A93" s="1" t="s">
        <v>385</v>
      </c>
      <c r="B93" s="87" t="s">
        <v>328</v>
      </c>
      <c r="C93" s="87"/>
      <c r="D93" s="2" t="s">
        <v>24</v>
      </c>
      <c r="E93" s="26">
        <v>1</v>
      </c>
      <c r="F93" s="26"/>
      <c r="G93" s="48">
        <f t="shared" ref="G93" si="26">E93*F93</f>
        <v>0</v>
      </c>
    </row>
    <row r="94" spans="1:7">
      <c r="A94" s="1"/>
      <c r="B94" s="87"/>
      <c r="C94" s="87"/>
      <c r="D94" s="2"/>
      <c r="E94" s="26"/>
      <c r="F94" s="26"/>
      <c r="G94" s="48"/>
    </row>
    <row r="95" spans="1:7" s="36" customFormat="1" ht="21" customHeight="1">
      <c r="A95" s="33" t="s">
        <v>105</v>
      </c>
      <c r="B95" s="34" t="s">
        <v>106</v>
      </c>
      <c r="C95" s="34"/>
      <c r="D95" s="34" t="s">
        <v>107</v>
      </c>
      <c r="E95" s="35" t="s">
        <v>108</v>
      </c>
      <c r="F95" s="35" t="s">
        <v>109</v>
      </c>
      <c r="G95" s="35" t="s">
        <v>110</v>
      </c>
    </row>
    <row r="96" spans="1:7">
      <c r="A96" s="1"/>
      <c r="B96" s="87"/>
      <c r="C96" s="87"/>
      <c r="D96" s="2"/>
      <c r="E96" s="26"/>
      <c r="F96" s="26"/>
      <c r="G96" s="48"/>
    </row>
    <row r="97" spans="1:7">
      <c r="A97" s="1" t="s">
        <v>389</v>
      </c>
      <c r="B97" s="87" t="s">
        <v>329</v>
      </c>
      <c r="C97" s="87"/>
      <c r="D97" s="2"/>
      <c r="E97" s="26"/>
      <c r="F97" s="26"/>
      <c r="G97" s="48"/>
    </row>
    <row r="98" spans="1:7">
      <c r="A98" s="1"/>
      <c r="B98" s="87" t="s">
        <v>331</v>
      </c>
      <c r="C98" s="87"/>
      <c r="D98" s="2"/>
      <c r="E98" s="26"/>
      <c r="F98" s="26"/>
      <c r="G98" s="48"/>
    </row>
    <row r="99" spans="1:7">
      <c r="A99" s="1"/>
      <c r="B99" s="87" t="s">
        <v>332</v>
      </c>
      <c r="C99" s="87"/>
      <c r="D99" s="2"/>
      <c r="E99" s="26"/>
      <c r="F99" s="26"/>
      <c r="G99" s="48"/>
    </row>
    <row r="100" spans="1:7">
      <c r="A100" s="1"/>
      <c r="B100" s="87" t="s">
        <v>333</v>
      </c>
      <c r="C100" s="87"/>
      <c r="D100" s="2"/>
      <c r="E100" s="26"/>
      <c r="F100" s="26"/>
      <c r="G100" s="48"/>
    </row>
    <row r="101" spans="1:7">
      <c r="A101" s="1"/>
      <c r="B101" s="87" t="s">
        <v>334</v>
      </c>
      <c r="C101" s="87"/>
      <c r="D101" s="2"/>
      <c r="E101" s="26"/>
      <c r="F101" s="26"/>
      <c r="G101" s="48"/>
    </row>
    <row r="102" spans="1:7">
      <c r="A102" s="1"/>
      <c r="B102" s="87" t="s">
        <v>335</v>
      </c>
      <c r="C102" s="87"/>
      <c r="D102" s="2"/>
      <c r="E102" s="26"/>
      <c r="F102" s="26"/>
      <c r="G102" s="48"/>
    </row>
    <row r="103" spans="1:7" ht="25.5">
      <c r="A103" s="1"/>
      <c r="B103" s="87" t="s">
        <v>336</v>
      </c>
      <c r="C103" s="87"/>
      <c r="D103" s="2"/>
      <c r="E103" s="26"/>
      <c r="F103" s="26"/>
      <c r="G103" s="48"/>
    </row>
    <row r="104" spans="1:7">
      <c r="A104" s="1"/>
      <c r="B104" s="87" t="s">
        <v>337</v>
      </c>
      <c r="C104" s="87"/>
      <c r="D104" s="2"/>
      <c r="E104" s="26"/>
      <c r="F104" s="26"/>
      <c r="G104" s="48"/>
    </row>
    <row r="105" spans="1:7">
      <c r="A105" s="1"/>
      <c r="B105" s="87" t="s">
        <v>338</v>
      </c>
      <c r="C105" s="87"/>
      <c r="D105" s="2"/>
      <c r="E105" s="26"/>
      <c r="F105" s="26"/>
      <c r="G105" s="48"/>
    </row>
    <row r="106" spans="1:7" ht="25.5">
      <c r="A106" s="1"/>
      <c r="B106" s="87" t="s">
        <v>330</v>
      </c>
      <c r="C106" s="87"/>
      <c r="D106" s="2" t="s">
        <v>24</v>
      </c>
      <c r="E106" s="26">
        <v>1</v>
      </c>
      <c r="F106" s="26"/>
      <c r="G106" s="48">
        <f t="shared" ref="G106" si="27">E106*F106</f>
        <v>0</v>
      </c>
    </row>
    <row r="107" spans="1:7">
      <c r="A107" s="1"/>
      <c r="B107" s="87"/>
      <c r="C107" s="87"/>
      <c r="D107" s="2"/>
      <c r="E107" s="26"/>
      <c r="F107" s="26"/>
      <c r="G107" s="48"/>
    </row>
    <row r="108" spans="1:7">
      <c r="A108" s="1" t="s">
        <v>390</v>
      </c>
      <c r="B108" s="87" t="s">
        <v>339</v>
      </c>
      <c r="C108" s="87"/>
      <c r="D108" s="2" t="s">
        <v>24</v>
      </c>
      <c r="E108" s="26">
        <v>1</v>
      </c>
      <c r="F108" s="26"/>
      <c r="G108" s="48">
        <f t="shared" ref="G108" si="28">E108*F108</f>
        <v>0</v>
      </c>
    </row>
    <row r="109" spans="1:7">
      <c r="A109" s="1"/>
      <c r="B109" s="87"/>
      <c r="C109" s="87"/>
      <c r="D109" s="2"/>
      <c r="E109" s="26"/>
      <c r="F109" s="26"/>
      <c r="G109" s="48"/>
    </row>
    <row r="110" spans="1:7">
      <c r="A110" s="1" t="s">
        <v>391</v>
      </c>
      <c r="B110" s="87" t="s">
        <v>340</v>
      </c>
      <c r="C110" s="87"/>
      <c r="D110" s="2" t="s">
        <v>24</v>
      </c>
      <c r="E110" s="26">
        <v>1</v>
      </c>
      <c r="F110" s="26"/>
      <c r="G110" s="48">
        <f t="shared" ref="G110" si="29">E110*F110</f>
        <v>0</v>
      </c>
    </row>
    <row r="111" spans="1:7">
      <c r="A111" s="1"/>
      <c r="B111" s="87"/>
      <c r="C111" s="87"/>
      <c r="D111" s="2"/>
      <c r="E111" s="26"/>
      <c r="F111" s="26"/>
      <c r="G111" s="48"/>
    </row>
    <row r="112" spans="1:7" ht="38.25">
      <c r="A112" s="1" t="s">
        <v>392</v>
      </c>
      <c r="B112" s="87" t="s">
        <v>395</v>
      </c>
      <c r="C112" s="87"/>
      <c r="D112" s="2" t="s">
        <v>24</v>
      </c>
      <c r="E112" s="26">
        <v>1</v>
      </c>
      <c r="F112" s="26"/>
      <c r="G112" s="48">
        <f t="shared" ref="G112" si="30">E112*F112</f>
        <v>0</v>
      </c>
    </row>
    <row r="113" spans="1:7">
      <c r="A113" s="1"/>
      <c r="B113" s="87"/>
      <c r="C113" s="87"/>
      <c r="D113" s="2"/>
      <c r="E113" s="26"/>
      <c r="F113" s="26"/>
      <c r="G113" s="48"/>
    </row>
    <row r="114" spans="1:7" ht="25.5">
      <c r="A114" s="1" t="s">
        <v>393</v>
      </c>
      <c r="B114" s="87" t="s">
        <v>341</v>
      </c>
      <c r="C114" s="87"/>
      <c r="D114" s="2" t="s">
        <v>24</v>
      </c>
      <c r="E114" s="26">
        <v>1</v>
      </c>
      <c r="F114" s="26"/>
      <c r="G114" s="48">
        <f t="shared" ref="G114" si="31">E114*F114</f>
        <v>0</v>
      </c>
    </row>
    <row r="115" spans="1:7">
      <c r="A115" s="1"/>
      <c r="B115" s="87"/>
      <c r="C115" s="87"/>
      <c r="D115" s="2"/>
      <c r="E115" s="26"/>
      <c r="F115" s="26"/>
      <c r="G115" s="48"/>
    </row>
    <row r="116" spans="1:7" ht="38.25">
      <c r="A116" s="1" t="s">
        <v>394</v>
      </c>
      <c r="B116" s="87" t="s">
        <v>342</v>
      </c>
      <c r="C116" s="87"/>
      <c r="D116" s="2" t="s">
        <v>24</v>
      </c>
      <c r="E116" s="26">
        <v>1</v>
      </c>
      <c r="F116" s="26"/>
      <c r="G116" s="48">
        <f t="shared" ref="G116" si="32">E116*F116</f>
        <v>0</v>
      </c>
    </row>
    <row r="117" spans="1:7">
      <c r="A117" s="5"/>
      <c r="B117" s="2"/>
      <c r="C117" s="2"/>
      <c r="D117" s="2"/>
      <c r="E117" s="46"/>
      <c r="F117" s="25"/>
      <c r="G117" s="3"/>
    </row>
    <row r="118" spans="1:7" s="52" customFormat="1" ht="18" customHeight="1">
      <c r="A118" s="49"/>
      <c r="B118" s="49" t="s">
        <v>210</v>
      </c>
      <c r="C118" s="49"/>
      <c r="D118" s="77"/>
      <c r="E118" s="50" t="s">
        <v>29</v>
      </c>
      <c r="F118" s="51" t="s">
        <v>29</v>
      </c>
      <c r="G118" s="51">
        <f>SUM(G9:G116)</f>
        <v>0</v>
      </c>
    </row>
    <row r="119" spans="1:7">
      <c r="B119" s="24"/>
      <c r="C119" s="24"/>
    </row>
    <row r="120" spans="1:7">
      <c r="A120" s="15"/>
      <c r="B120" s="9"/>
      <c r="C120" s="9"/>
      <c r="E120" s="16"/>
    </row>
    <row r="121" spans="1:7" s="36" customFormat="1" ht="21" customHeight="1">
      <c r="A121" s="155" t="s">
        <v>141</v>
      </c>
      <c r="B121" s="156"/>
      <c r="C121" s="156"/>
      <c r="D121" s="156"/>
      <c r="E121" s="156"/>
      <c r="F121" s="157"/>
      <c r="G121" s="35" t="s">
        <v>110</v>
      </c>
    </row>
    <row r="122" spans="1:7">
      <c r="A122" s="15"/>
      <c r="B122" s="9"/>
      <c r="C122" s="9"/>
      <c r="E122" s="16"/>
    </row>
    <row r="123" spans="1:7">
      <c r="A123" s="15"/>
      <c r="B123" s="9"/>
      <c r="C123" s="9"/>
      <c r="E123" s="16"/>
    </row>
    <row r="124" spans="1:7" s="52" customFormat="1" ht="19.899999999999999" customHeight="1">
      <c r="A124" s="58" t="s">
        <v>63</v>
      </c>
      <c r="B124" s="151" t="s">
        <v>211</v>
      </c>
      <c r="C124" s="151"/>
      <c r="D124" s="151"/>
      <c r="E124" s="151"/>
      <c r="F124" s="151"/>
      <c r="G124" s="66"/>
    </row>
    <row r="125" spans="1:7" s="52" customFormat="1" ht="19.899999999999999" customHeight="1">
      <c r="A125" s="67" t="s">
        <v>63</v>
      </c>
      <c r="B125" s="68" t="s">
        <v>208</v>
      </c>
      <c r="C125" s="68"/>
      <c r="D125" s="86"/>
      <c r="E125" s="69"/>
      <c r="F125" s="69"/>
      <c r="G125" s="70">
        <f>G118</f>
        <v>0</v>
      </c>
    </row>
    <row r="126" spans="1:7" s="52" customFormat="1" ht="19.899999999999999" customHeight="1">
      <c r="A126" s="62" t="s">
        <v>29</v>
      </c>
      <c r="B126" s="63" t="s">
        <v>212</v>
      </c>
      <c r="C126" s="63"/>
      <c r="D126" s="64" t="s">
        <v>29</v>
      </c>
      <c r="E126" s="65" t="s">
        <v>29</v>
      </c>
      <c r="F126" s="74"/>
      <c r="G126" s="75">
        <f>SUM(G125:G125)</f>
        <v>0</v>
      </c>
    </row>
    <row r="127" spans="1:7">
      <c r="A127" s="27"/>
      <c r="B127" s="28"/>
      <c r="C127" s="28"/>
      <c r="D127" s="29"/>
      <c r="E127" s="21"/>
      <c r="F127" s="30"/>
      <c r="G127" s="17"/>
    </row>
    <row r="128" spans="1:7" customFormat="1">
      <c r="B128" s="80" t="s">
        <v>149</v>
      </c>
      <c r="C128" s="80"/>
    </row>
    <row r="129" spans="1:7" customFormat="1"/>
    <row r="130" spans="1:7" customFormat="1"/>
    <row r="131" spans="1:7" customFormat="1"/>
    <row r="132" spans="1:7" customFormat="1"/>
    <row r="133" spans="1:7" customFormat="1">
      <c r="A133" s="98"/>
      <c r="B133" s="79"/>
      <c r="C133" s="98"/>
      <c r="D133" s="98"/>
    </row>
    <row r="134" spans="1:7" customFormat="1">
      <c r="A134" s="98"/>
      <c r="B134" s="81" t="s">
        <v>150</v>
      </c>
      <c r="C134" s="81"/>
      <c r="D134" s="98"/>
    </row>
    <row r="135" spans="1:7" customFormat="1">
      <c r="A135" s="98"/>
      <c r="D135" s="98"/>
    </row>
    <row r="136" spans="1:7" customFormat="1">
      <c r="A136" s="98"/>
      <c r="D136" s="98"/>
    </row>
    <row r="137" spans="1:7" customFormat="1">
      <c r="A137" s="98"/>
      <c r="D137" s="98"/>
    </row>
    <row r="138" spans="1:7" customFormat="1">
      <c r="A138" s="98"/>
      <c r="D138" s="98"/>
    </row>
    <row r="139" spans="1:7" customFormat="1">
      <c r="A139" s="98"/>
      <c r="D139" s="98"/>
    </row>
    <row r="140" spans="1:7" customFormat="1">
      <c r="A140" s="98"/>
      <c r="B140" s="79"/>
      <c r="C140" s="98"/>
      <c r="D140" s="98"/>
    </row>
    <row r="141" spans="1:7" customFormat="1">
      <c r="A141" s="98"/>
      <c r="B141" s="81" t="s">
        <v>151</v>
      </c>
      <c r="C141" s="81"/>
      <c r="D141" s="98"/>
    </row>
    <row r="142" spans="1:7">
      <c r="A142" s="27"/>
      <c r="B142" s="28"/>
      <c r="C142" s="28"/>
      <c r="D142" s="29"/>
      <c r="E142" s="21"/>
      <c r="F142" s="30"/>
      <c r="G142" s="17"/>
    </row>
    <row r="143" spans="1:7">
      <c r="A143" s="27"/>
      <c r="B143" s="28"/>
      <c r="C143" s="28"/>
      <c r="D143" s="29"/>
      <c r="E143" s="21"/>
      <c r="F143" s="30"/>
      <c r="G143" s="17"/>
    </row>
    <row r="144" spans="1:7">
      <c r="A144" s="27"/>
      <c r="B144" s="28"/>
      <c r="C144" s="28"/>
      <c r="D144" s="29"/>
      <c r="E144" s="21"/>
      <c r="F144" s="30"/>
      <c r="G144" s="17"/>
    </row>
    <row r="145" spans="1:7">
      <c r="A145" s="27"/>
      <c r="B145" s="28"/>
      <c r="C145" s="28"/>
      <c r="D145" s="29"/>
      <c r="E145" s="21"/>
      <c r="F145" s="30"/>
      <c r="G145" s="17"/>
    </row>
    <row r="146" spans="1:7">
      <c r="A146" s="27"/>
      <c r="B146" s="28"/>
      <c r="C146" s="28"/>
      <c r="D146" s="29"/>
      <c r="E146" s="21"/>
      <c r="F146" s="30"/>
      <c r="G146" s="17"/>
    </row>
    <row r="147" spans="1:7">
      <c r="A147" s="27"/>
      <c r="B147" s="28"/>
      <c r="C147" s="28"/>
      <c r="D147" s="29"/>
      <c r="E147" s="21"/>
      <c r="F147" s="30"/>
      <c r="G147" s="17"/>
    </row>
    <row r="148" spans="1:7">
      <c r="A148" s="27"/>
      <c r="B148" s="28"/>
      <c r="C148" s="28"/>
      <c r="D148" s="29"/>
      <c r="E148" s="21"/>
      <c r="F148" s="30"/>
      <c r="G148" s="17"/>
    </row>
    <row r="149" spans="1:7">
      <c r="A149" s="27"/>
      <c r="B149" s="28"/>
      <c r="C149" s="28"/>
      <c r="D149" s="29"/>
      <c r="E149" s="21"/>
      <c r="F149" s="30"/>
      <c r="G149" s="17"/>
    </row>
    <row r="151" spans="1:7">
      <c r="E151" s="161"/>
      <c r="F151" s="161"/>
      <c r="G151" s="161"/>
    </row>
  </sheetData>
  <sheetProtection selectLockedCells="1" selectUnlockedCells="1"/>
  <mergeCells count="6">
    <mergeCell ref="E151:G151"/>
    <mergeCell ref="A121:F121"/>
    <mergeCell ref="B124:F124"/>
    <mergeCell ref="B5:G5"/>
    <mergeCell ref="B6:G6"/>
    <mergeCell ref="B7:G7"/>
  </mergeCells>
  <pageMargins left="0.78749999999999998" right="0.39374999999999999" top="0.68194444444444446" bottom="0.86944444444444446" header="0.35416666666666669" footer="0.35416666666666669"/>
  <pageSetup paperSize="9" scale="96" firstPageNumber="0" orientation="landscape" horizontalDpi="300" verticalDpi="300" r:id="rId1"/>
  <headerFooter alignWithMargins="0"/>
  <rowBreaks count="5" manualBreakCount="5">
    <brk id="13" max="6" man="1"/>
    <brk id="23" max="6" man="1"/>
    <brk id="63" max="6" man="1"/>
    <brk id="75" max="6" man="1"/>
    <brk id="11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1"/>
  <sheetViews>
    <sheetView view="pageBreakPreview" zoomScale="90" zoomScaleNormal="110" zoomScaleSheetLayoutView="90" zoomScalePageLayoutView="95" workbookViewId="0">
      <selection activeCell="B6" sqref="B6"/>
    </sheetView>
  </sheetViews>
  <sheetFormatPr defaultColWidth="11.5703125" defaultRowHeight="12.75"/>
  <cols>
    <col min="1" max="1" width="7.42578125" style="22" customWidth="1"/>
    <col min="2" max="2" width="49.7109375" style="7" customWidth="1"/>
    <col min="3" max="3" width="37.85546875" style="7" customWidth="1"/>
    <col min="4" max="4" width="5" style="5" customWidth="1"/>
    <col min="5" max="5" width="9.5703125" style="8" customWidth="1"/>
    <col min="6" max="6" width="11.7109375" style="8" bestFit="1" customWidth="1"/>
    <col min="7" max="7" width="14.140625" style="8" customWidth="1"/>
    <col min="8" max="9" width="11.5703125" style="7"/>
    <col min="10" max="10" width="42.140625" style="7" customWidth="1"/>
    <col min="11" max="16384" width="11.5703125" style="7"/>
  </cols>
  <sheetData>
    <row r="1" spans="1:7" s="36" customFormat="1" ht="21" customHeight="1">
      <c r="A1" s="33" t="s">
        <v>105</v>
      </c>
      <c r="B1" s="34" t="s">
        <v>106</v>
      </c>
      <c r="C1" s="34" t="s">
        <v>285</v>
      </c>
      <c r="D1" s="34" t="s">
        <v>107</v>
      </c>
      <c r="E1" s="35" t="s">
        <v>108</v>
      </c>
      <c r="F1" s="35" t="s">
        <v>109</v>
      </c>
      <c r="G1" s="35" t="s">
        <v>110</v>
      </c>
    </row>
    <row r="3" spans="1:7" s="57" customFormat="1" ht="14.25">
      <c r="A3" s="76" t="s">
        <v>63</v>
      </c>
      <c r="B3" s="54" t="s">
        <v>209</v>
      </c>
      <c r="C3" s="54"/>
      <c r="D3" s="55"/>
      <c r="E3" s="56"/>
      <c r="F3" s="56"/>
      <c r="G3" s="56"/>
    </row>
    <row r="4" spans="1:7" s="57" customFormat="1" ht="14.25">
      <c r="A4" s="76"/>
      <c r="B4" s="54"/>
      <c r="C4" s="54"/>
      <c r="D4" s="55"/>
      <c r="E4" s="56"/>
      <c r="F4" s="56"/>
      <c r="G4" s="56"/>
    </row>
    <row r="5" spans="1:7" s="57" customFormat="1" ht="39.75" customHeight="1">
      <c r="A5" s="76"/>
      <c r="B5" s="163" t="s">
        <v>397</v>
      </c>
      <c r="C5" s="163"/>
      <c r="D5" s="163"/>
      <c r="E5" s="163"/>
      <c r="F5" s="163"/>
      <c r="G5" s="163"/>
    </row>
    <row r="6" spans="1:7" s="31" customFormat="1">
      <c r="A6" s="37"/>
      <c r="B6" s="38"/>
      <c r="C6" s="38"/>
      <c r="D6" s="18"/>
      <c r="E6" s="45"/>
      <c r="F6" s="43"/>
      <c r="G6" s="19"/>
    </row>
    <row r="7" spans="1:7" ht="63.75">
      <c r="A7" s="1" t="s">
        <v>19</v>
      </c>
      <c r="B7" s="87" t="s">
        <v>344</v>
      </c>
      <c r="C7" s="87"/>
      <c r="D7" s="2"/>
      <c r="E7" s="26"/>
      <c r="F7" s="26"/>
      <c r="G7" s="48"/>
    </row>
    <row r="8" spans="1:7" ht="76.5">
      <c r="A8" s="1"/>
      <c r="B8" s="87" t="s">
        <v>349</v>
      </c>
      <c r="C8" s="87"/>
      <c r="D8" s="2" t="s">
        <v>38</v>
      </c>
      <c r="E8" s="26">
        <v>40</v>
      </c>
      <c r="F8" s="26"/>
      <c r="G8" s="48">
        <f>E8*F8</f>
        <v>0</v>
      </c>
    </row>
    <row r="9" spans="1:7" s="40" customFormat="1">
      <c r="A9" s="23"/>
      <c r="B9" s="41"/>
      <c r="C9" s="41"/>
      <c r="D9" s="2"/>
      <c r="E9" s="26"/>
      <c r="F9" s="26"/>
      <c r="G9" s="48"/>
    </row>
    <row r="10" spans="1:7" ht="63.75">
      <c r="A10" s="4" t="s">
        <v>21</v>
      </c>
      <c r="B10" s="87" t="s">
        <v>345</v>
      </c>
      <c r="C10" s="87"/>
      <c r="D10" s="2"/>
      <c r="E10" s="26"/>
      <c r="F10" s="26"/>
      <c r="G10" s="48"/>
    </row>
    <row r="11" spans="1:7" ht="76.5">
      <c r="A11" s="4"/>
      <c r="B11" s="87" t="s">
        <v>350</v>
      </c>
      <c r="C11" s="87"/>
      <c r="D11" s="2" t="s">
        <v>38</v>
      </c>
      <c r="E11" s="26">
        <v>280</v>
      </c>
      <c r="F11" s="26"/>
      <c r="G11" s="48">
        <f t="shared" ref="G11" si="0">E11*F11</f>
        <v>0</v>
      </c>
    </row>
    <row r="12" spans="1:7">
      <c r="A12" s="6"/>
      <c r="B12" s="39"/>
      <c r="C12" s="39"/>
      <c r="D12" s="2"/>
      <c r="E12" s="149"/>
      <c r="F12" s="26"/>
      <c r="G12" s="48"/>
    </row>
    <row r="13" spans="1:7" ht="63.75">
      <c r="A13" s="1" t="s">
        <v>22</v>
      </c>
      <c r="B13" s="87" t="s">
        <v>346</v>
      </c>
      <c r="C13" s="87"/>
      <c r="D13" s="2"/>
      <c r="E13" s="26"/>
      <c r="F13" s="26"/>
      <c r="G13" s="48"/>
    </row>
    <row r="14" spans="1:7" ht="51">
      <c r="A14" s="1"/>
      <c r="B14" s="87" t="s">
        <v>351</v>
      </c>
      <c r="C14" s="87"/>
      <c r="D14" s="2" t="s">
        <v>38</v>
      </c>
      <c r="E14" s="26">
        <v>257</v>
      </c>
      <c r="F14" s="26"/>
      <c r="G14" s="48">
        <f t="shared" ref="G14" si="1">E14*F14</f>
        <v>0</v>
      </c>
    </row>
    <row r="15" spans="1:7">
      <c r="A15" s="1"/>
      <c r="B15" s="39"/>
      <c r="C15" s="39"/>
      <c r="D15" s="2"/>
      <c r="E15" s="26"/>
      <c r="F15" s="26"/>
      <c r="G15" s="48"/>
    </row>
    <row r="16" spans="1:7" s="36" customFormat="1" ht="21" customHeight="1">
      <c r="A16" s="33" t="s">
        <v>105</v>
      </c>
      <c r="B16" s="34" t="s">
        <v>106</v>
      </c>
      <c r="C16" s="34" t="s">
        <v>285</v>
      </c>
      <c r="D16" s="34" t="s">
        <v>107</v>
      </c>
      <c r="E16" s="35" t="s">
        <v>108</v>
      </c>
      <c r="F16" s="35" t="s">
        <v>109</v>
      </c>
      <c r="G16" s="35" t="s">
        <v>110</v>
      </c>
    </row>
    <row r="17" spans="1:7" ht="76.5">
      <c r="A17" s="1" t="s">
        <v>23</v>
      </c>
      <c r="B17" s="87" t="s">
        <v>347</v>
      </c>
      <c r="C17" s="87"/>
      <c r="D17" s="2" t="s">
        <v>38</v>
      </c>
      <c r="E17" s="26">
        <v>6</v>
      </c>
      <c r="F17" s="26"/>
      <c r="G17" s="48">
        <f>E17*F17</f>
        <v>0</v>
      </c>
    </row>
    <row r="18" spans="1:7" ht="51">
      <c r="A18" s="1"/>
      <c r="B18" s="87" t="s">
        <v>352</v>
      </c>
      <c r="C18" s="87"/>
      <c r="D18" s="2"/>
      <c r="E18" s="26"/>
      <c r="F18" s="26"/>
      <c r="G18" s="48"/>
    </row>
    <row r="19" spans="1:7">
      <c r="A19" s="1"/>
      <c r="B19" s="39"/>
      <c r="C19" s="39"/>
      <c r="D19" s="2"/>
      <c r="E19" s="26"/>
      <c r="F19" s="26"/>
      <c r="G19" s="48"/>
    </row>
    <row r="20" spans="1:7" ht="76.5">
      <c r="A20" s="1" t="s">
        <v>25</v>
      </c>
      <c r="B20" s="87" t="s">
        <v>348</v>
      </c>
      <c r="C20" s="87"/>
      <c r="D20" s="2"/>
      <c r="E20" s="26"/>
      <c r="F20" s="26"/>
      <c r="G20" s="48"/>
    </row>
    <row r="21" spans="1:7" ht="51">
      <c r="A21" s="1"/>
      <c r="B21" s="87" t="s">
        <v>353</v>
      </c>
      <c r="C21" s="87"/>
      <c r="D21" s="2" t="s">
        <v>38</v>
      </c>
      <c r="E21" s="26">
        <v>12</v>
      </c>
      <c r="F21" s="26"/>
      <c r="G21" s="48">
        <f>E21*F21</f>
        <v>0</v>
      </c>
    </row>
    <row r="22" spans="1:7">
      <c r="A22" s="1"/>
      <c r="B22" s="39"/>
      <c r="C22" s="39"/>
      <c r="D22" s="2"/>
      <c r="E22" s="26"/>
      <c r="F22" s="26"/>
      <c r="G22" s="48"/>
    </row>
    <row r="23" spans="1:7">
      <c r="A23" s="1" t="s">
        <v>213</v>
      </c>
      <c r="B23" s="87" t="s">
        <v>215</v>
      </c>
      <c r="C23" s="87"/>
      <c r="D23" s="2" t="s">
        <v>24</v>
      </c>
      <c r="E23" s="26">
        <v>1</v>
      </c>
      <c r="F23" s="26"/>
      <c r="G23" s="48">
        <f>E23*F23</f>
        <v>0</v>
      </c>
    </row>
    <row r="24" spans="1:7">
      <c r="A24" s="1"/>
      <c r="B24" s="39"/>
      <c r="C24" s="39"/>
      <c r="D24" s="2"/>
      <c r="E24" s="149"/>
      <c r="F24" s="26"/>
      <c r="G24" s="48"/>
    </row>
    <row r="25" spans="1:7" ht="25.5">
      <c r="A25" s="1" t="s">
        <v>214</v>
      </c>
      <c r="B25" s="87" t="s">
        <v>216</v>
      </c>
      <c r="C25" s="87"/>
      <c r="D25" s="2" t="s">
        <v>24</v>
      </c>
      <c r="E25" s="26">
        <v>1</v>
      </c>
      <c r="F25" s="26"/>
      <c r="G25" s="48">
        <f>E25*F25</f>
        <v>0</v>
      </c>
    </row>
    <row r="26" spans="1:7">
      <c r="A26" s="5"/>
      <c r="B26" s="2"/>
      <c r="C26" s="2"/>
      <c r="D26" s="2"/>
      <c r="E26" s="46"/>
      <c r="F26" s="25"/>
      <c r="G26" s="3"/>
    </row>
    <row r="27" spans="1:7" s="52" customFormat="1" ht="18" customHeight="1">
      <c r="A27" s="49"/>
      <c r="B27" s="49" t="s">
        <v>295</v>
      </c>
      <c r="C27" s="49"/>
      <c r="D27" s="77"/>
      <c r="E27" s="50" t="s">
        <v>29</v>
      </c>
      <c r="F27" s="51" t="s">
        <v>29</v>
      </c>
      <c r="G27" s="51">
        <f>SUM(G7:G25)</f>
        <v>0</v>
      </c>
    </row>
    <row r="28" spans="1:7">
      <c r="B28" s="24"/>
      <c r="C28" s="24"/>
    </row>
    <row r="29" spans="1:7">
      <c r="A29" s="15"/>
      <c r="B29" s="9"/>
      <c r="C29" s="9"/>
      <c r="E29" s="16"/>
    </row>
    <row r="30" spans="1:7" s="36" customFormat="1" ht="21" customHeight="1">
      <c r="A30" s="155" t="s">
        <v>141</v>
      </c>
      <c r="B30" s="156"/>
      <c r="C30" s="156"/>
      <c r="D30" s="156"/>
      <c r="E30" s="156"/>
      <c r="F30" s="157"/>
      <c r="G30" s="35" t="s">
        <v>110</v>
      </c>
    </row>
    <row r="31" spans="1:7">
      <c r="A31" s="15"/>
      <c r="B31" s="9"/>
      <c r="C31" s="9"/>
      <c r="E31" s="16"/>
    </row>
    <row r="32" spans="1:7">
      <c r="A32" s="15"/>
      <c r="B32" s="9"/>
      <c r="C32" s="9"/>
      <c r="E32" s="16"/>
    </row>
    <row r="33" spans="1:7" s="52" customFormat="1" ht="19.899999999999999" customHeight="1">
      <c r="A33" s="58" t="s">
        <v>63</v>
      </c>
      <c r="B33" s="151" t="s">
        <v>217</v>
      </c>
      <c r="C33" s="151"/>
      <c r="D33" s="151"/>
      <c r="E33" s="151"/>
      <c r="F33" s="151"/>
      <c r="G33" s="66"/>
    </row>
    <row r="34" spans="1:7" s="52" customFormat="1" ht="19.899999999999999" customHeight="1">
      <c r="A34" s="67" t="s">
        <v>63</v>
      </c>
      <c r="B34" s="68" t="s">
        <v>209</v>
      </c>
      <c r="C34" s="68"/>
      <c r="D34" s="86"/>
      <c r="E34" s="69"/>
      <c r="F34" s="69"/>
      <c r="G34" s="70">
        <f>G27</f>
        <v>0</v>
      </c>
    </row>
    <row r="35" spans="1:7" s="52" customFormat="1" ht="19.899999999999999" customHeight="1">
      <c r="A35" s="62" t="s">
        <v>29</v>
      </c>
      <c r="B35" s="63" t="s">
        <v>218</v>
      </c>
      <c r="C35" s="63"/>
      <c r="D35" s="64" t="s">
        <v>29</v>
      </c>
      <c r="E35" s="65" t="s">
        <v>29</v>
      </c>
      <c r="F35" s="74"/>
      <c r="G35" s="75">
        <f>SUM(G34:G34)</f>
        <v>0</v>
      </c>
    </row>
    <row r="36" spans="1:7">
      <c r="A36" s="27"/>
      <c r="B36" s="28"/>
      <c r="C36" s="28"/>
      <c r="D36" s="29"/>
      <c r="E36" s="21"/>
      <c r="F36" s="30"/>
      <c r="G36" s="17"/>
    </row>
    <row r="37" spans="1:7" customFormat="1">
      <c r="B37" s="80" t="s">
        <v>149</v>
      </c>
      <c r="C37" s="80"/>
    </row>
    <row r="38" spans="1:7" customFormat="1"/>
    <row r="39" spans="1:7" customFormat="1">
      <c r="C39" s="28"/>
    </row>
    <row r="40" spans="1:7" customFormat="1">
      <c r="C40" s="28"/>
    </row>
    <row r="41" spans="1:7" customFormat="1">
      <c r="C41" s="28"/>
    </row>
    <row r="42" spans="1:7" customFormat="1">
      <c r="A42" s="98"/>
      <c r="B42" s="79"/>
      <c r="C42" s="28"/>
      <c r="D42" s="98"/>
    </row>
    <row r="43" spans="1:7" customFormat="1">
      <c r="A43" s="98"/>
      <c r="B43" s="81" t="s">
        <v>150</v>
      </c>
      <c r="C43" s="28"/>
      <c r="D43" s="98"/>
    </row>
    <row r="44" spans="1:7" customFormat="1">
      <c r="A44" s="98"/>
      <c r="C44" s="28"/>
      <c r="D44" s="98"/>
    </row>
    <row r="45" spans="1:7" customFormat="1">
      <c r="A45" s="98"/>
      <c r="C45" s="28"/>
      <c r="D45" s="98"/>
    </row>
    <row r="46" spans="1:7" customFormat="1">
      <c r="A46" s="98"/>
      <c r="C46" s="28"/>
      <c r="D46" s="98"/>
    </row>
    <row r="47" spans="1:7" customFormat="1">
      <c r="A47" s="98"/>
      <c r="C47" s="28"/>
      <c r="D47" s="98"/>
    </row>
    <row r="48" spans="1:7" customFormat="1">
      <c r="A48" s="98"/>
      <c r="C48" s="28"/>
      <c r="D48" s="98"/>
    </row>
    <row r="49" spans="1:7" customFormat="1">
      <c r="A49" s="98"/>
      <c r="B49" s="79"/>
      <c r="C49" s="28"/>
      <c r="D49" s="98"/>
    </row>
    <row r="50" spans="1:7" customFormat="1">
      <c r="A50" s="98"/>
      <c r="B50" s="81" t="s">
        <v>151</v>
      </c>
      <c r="C50" s="28"/>
      <c r="D50" s="98"/>
    </row>
    <row r="51" spans="1:7">
      <c r="A51" s="27"/>
      <c r="B51" s="28"/>
      <c r="C51" s="28"/>
      <c r="D51" s="29"/>
      <c r="E51" s="21"/>
      <c r="F51" s="30"/>
      <c r="G51" s="17"/>
    </row>
  </sheetData>
  <sheetProtection selectLockedCells="1" selectUnlockedCells="1"/>
  <mergeCells count="3">
    <mergeCell ref="A30:F30"/>
    <mergeCell ref="B33:F33"/>
    <mergeCell ref="B5:G5"/>
  </mergeCells>
  <pageMargins left="0.78749999999999998" right="0.39374999999999999" top="0.68194444444444446" bottom="0.86944444444444446" header="0.35416666666666669" footer="0.35416666666666669"/>
  <pageSetup paperSize="9" scale="92" firstPageNumber="0" orientation="landscape" horizontalDpi="300" verticalDpi="300" r:id="rId1"/>
  <headerFooter alignWithMargins="0"/>
  <rowBreaks count="2" manualBreakCount="2">
    <brk id="14" max="16383" man="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REKAPITULACIJA</vt:lpstr>
      <vt:lpstr>5.1. Energetska obnova hale</vt:lpstr>
      <vt:lpstr>5.2. Fotonapon</vt:lpstr>
      <vt:lpstr>5.3. Rasvjeta</vt:lpstr>
      <vt:lpstr>'5.2. Fotonapon'!Print_Area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dc:creator>
  <cp:lastModifiedBy>Borjan Ranilović</cp:lastModifiedBy>
  <cp:lastPrinted>2020-06-10T08:52:50Z</cp:lastPrinted>
  <dcterms:created xsi:type="dcterms:W3CDTF">2015-12-23T08:54:32Z</dcterms:created>
  <dcterms:modified xsi:type="dcterms:W3CDTF">2020-06-10T14:39:17Z</dcterms:modified>
</cp:coreProperties>
</file>