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G:\Nabava_Vanjski\SIMORA\Quercus\25112020\"/>
    </mc:Choice>
  </mc:AlternateContent>
  <xr:revisionPtr revIDLastSave="0" documentId="13_ncr:1_{30CD855D-6CC4-49C4-A8A0-F15D80AEF4BC}" xr6:coauthVersionLast="45" xr6:coauthVersionMax="45" xr10:uidLastSave="{00000000-0000-0000-0000-000000000000}"/>
  <bookViews>
    <workbookView xWindow="-120" yWindow="-120" windowWidth="27450" windowHeight="16440" activeTab="1" xr2:uid="{00000000-000D-0000-FFFF-FFFF00000000}"/>
  </bookViews>
  <sheets>
    <sheet name="Ponudbeni_list" sheetId="4" r:id="rId1"/>
    <sheet name="Troškovnik" sheetId="3" r:id="rId2"/>
  </sheets>
  <definedNames>
    <definedName name="_xlnm._FilterDatabase" localSheetId="1" hidden="1">Troškovnik!$A$15:$F$107</definedName>
    <definedName name="CA">Ponudbeni_list!$F$11</definedName>
    <definedName name="_xlnm.Print_Titles" localSheetId="1">Troškovnik!$20:$20</definedName>
    <definedName name="_xlnm.Print_Area" localSheetId="0">Ponudbeni_list!$A$1:$B$31</definedName>
    <definedName name="_xlnm.Print_Area" localSheetId="1">Troškovnik!$A$1:$F$107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6" i="3" l="1"/>
  <c r="F73" i="3"/>
  <c r="F70" i="3"/>
  <c r="F59" i="3"/>
  <c r="F58" i="3"/>
  <c r="F55" i="3"/>
  <c r="F52" i="3"/>
  <c r="F49" i="3"/>
  <c r="F46" i="3"/>
  <c r="F37" i="3"/>
  <c r="F34" i="3"/>
  <c r="F31" i="3"/>
  <c r="F28" i="3"/>
  <c r="F25" i="3"/>
  <c r="F22" i="3"/>
  <c r="F61" i="3" l="1"/>
  <c r="F92" i="3" s="1"/>
  <c r="F78" i="3"/>
  <c r="F95" i="3" s="1"/>
  <c r="F39" i="3"/>
  <c r="F91" i="3" s="1"/>
  <c r="F97" i="3" l="1"/>
  <c r="B21" i="4" s="1"/>
  <c r="F98" i="3" l="1"/>
  <c r="B22" i="4" s="1"/>
  <c r="F99" i="3" l="1"/>
  <c r="B23" i="4" s="1"/>
</calcChain>
</file>

<file path=xl/sharedStrings.xml><?xml version="1.0" encoding="utf-8"?>
<sst xmlns="http://schemas.openxmlformats.org/spreadsheetml/2006/main" count="119" uniqueCount="100">
  <si>
    <t>PONUDBENI LIST</t>
  </si>
  <si>
    <t xml:space="preserve">Naručitelj </t>
  </si>
  <si>
    <r>
      <rPr>
        <b/>
        <sz val="10"/>
        <color rgb="FF000000"/>
        <rFont val="Arial"/>
        <family val="2"/>
        <charset val="238"/>
      </rPr>
      <t xml:space="preserve">ANTE MIJIĆ-QUERCUS d.o.o.
</t>
    </r>
    <r>
      <rPr>
        <sz val="10"/>
        <color rgb="FF000000"/>
        <rFont val="Arial"/>
        <family val="2"/>
        <charset val="238"/>
      </rPr>
      <t>OIB: 72405665371, Svetog Mihovila 250, Bročice, 44330 Novska</t>
    </r>
  </si>
  <si>
    <t>Predmet nabave:</t>
  </si>
  <si>
    <t>Građevinski radovi za izradu temelja sušare</t>
  </si>
  <si>
    <t>Podaci o ponuditelju:</t>
  </si>
  <si>
    <t>Naziv ponuditelja</t>
  </si>
  <si>
    <t>Adresa ponuditelja</t>
  </si>
  <si>
    <t>OIB ili nacionalni identifikacijski broj</t>
  </si>
  <si>
    <t>IBAN</t>
  </si>
  <si>
    <t xml:space="preserve">Ponuditelj u sustavu PDV-a 
</t>
  </si>
  <si>
    <t>Adresa za dostavu pošte</t>
  </si>
  <si>
    <t>Kontakt osoba ponuditelja</t>
  </si>
  <si>
    <t>Telefon</t>
  </si>
  <si>
    <t>Faks</t>
  </si>
  <si>
    <t>e–pošta</t>
  </si>
  <si>
    <t>Podaci o ponudi:</t>
  </si>
  <si>
    <t>Broj ponude</t>
  </si>
  <si>
    <t>Valuta</t>
  </si>
  <si>
    <t>HRK</t>
  </si>
  <si>
    <t>Cijena ponude bez PDV-a</t>
  </si>
  <si>
    <t>Iznos PDV-a</t>
  </si>
  <si>
    <t>Ukupna cijena ponude s PDV-om</t>
  </si>
  <si>
    <t>Jamstvo za otklanjanje nedostataka
(minimalno 24 mjeseca)</t>
  </si>
  <si>
    <t>Rok valjanosti ponude
(najmanje 60 dana)</t>
  </si>
  <si>
    <t>Ovim Ponuditelj izjavljuje da je proučio Poziv na dostavu ponuda i priloženu dokumentaciju temeljem koje nudi predmet nabave, da je upoznat s uvjetima implementacije te nema pravo prigovora radi nepoznavanja istih.</t>
  </si>
  <si>
    <t>Mjesto i datum:</t>
  </si>
  <si>
    <r>
      <rPr>
        <sz val="12"/>
        <color theme="1"/>
        <rFont val="Tahoma"/>
        <family val="2"/>
        <charset val="238"/>
      </rPr>
      <t xml:space="preserve">INVESTITOR: </t>
    </r>
    <r>
      <rPr>
        <b/>
        <sz val="12"/>
        <color theme="1"/>
        <rFont val="Tahoma"/>
        <family val="2"/>
        <charset val="238"/>
      </rPr>
      <t xml:space="preserve">ANTE MIJIĆ-QUERCUS  d.o.o.               </t>
    </r>
  </si>
  <si>
    <t xml:space="preserve">SVETOGA  MIHOVILA  250         </t>
  </si>
  <si>
    <t xml:space="preserve">BROČICE  </t>
  </si>
  <si>
    <r>
      <rPr>
        <sz val="12"/>
        <color theme="1"/>
        <rFont val="Tahoma"/>
        <family val="2"/>
        <charset val="238"/>
      </rPr>
      <t>GRAĐEVINA:</t>
    </r>
    <r>
      <rPr>
        <b/>
        <sz val="12"/>
        <color theme="1"/>
        <rFont val="Tahoma"/>
        <family val="2"/>
        <charset val="238"/>
      </rPr>
      <t xml:space="preserve"> -IZGRADNJA SUŠARA</t>
    </r>
  </si>
  <si>
    <r>
      <rPr>
        <sz val="12"/>
        <color theme="1"/>
        <rFont val="Tahoma"/>
        <family val="2"/>
        <charset val="238"/>
      </rPr>
      <t xml:space="preserve">LOKACIJA : </t>
    </r>
    <r>
      <rPr>
        <b/>
        <sz val="12"/>
        <color theme="1"/>
        <rFont val="Tahoma"/>
        <family val="2"/>
        <charset val="238"/>
      </rPr>
      <t xml:space="preserve">  SV. MIHOVILA  250, BROČICE     </t>
    </r>
  </si>
  <si>
    <t xml:space="preserve">T R O Š K O V N I K </t>
  </si>
  <si>
    <t>GRAĐEVINSKO OBRTNIČKIH  I INSTALATERSKIH RADOVA</t>
  </si>
  <si>
    <t>ZA IZGRADNJU SUŠARA  (2+2)</t>
  </si>
  <si>
    <t>A       GRAĐEVINSKI RADOVI</t>
  </si>
  <si>
    <t xml:space="preserve">I   ZEMLJANI  I PRIPREMNI  RADOVI               </t>
  </si>
  <si>
    <t>R.br.</t>
  </si>
  <si>
    <t>Opis stavke</t>
  </si>
  <si>
    <t>Jed.mj.</t>
  </si>
  <si>
    <t>Količina</t>
  </si>
  <si>
    <t>Jed.cijena</t>
  </si>
  <si>
    <t>Iznos</t>
  </si>
  <si>
    <t>1.</t>
  </si>
  <si>
    <t>Geodetsko iskolčenje građevina.</t>
  </si>
  <si>
    <t>kompl</t>
  </si>
  <si>
    <t>2.</t>
  </si>
  <si>
    <t>Pravilno isjecanje kontura temelja u asfaltiranoj i betoniranoj površini. Debljina sloja cca 10 cm. Isjecanje izvršiti kružnom pilom. Odvoz otpadnog materijala na deponij do 8 km.</t>
  </si>
  <si>
    <r>
      <rPr>
        <sz val="10"/>
        <color theme="1"/>
        <rFont val="Tahoma"/>
        <family val="2"/>
        <charset val="238"/>
      </rPr>
      <t>m</t>
    </r>
    <r>
      <rPr>
        <vertAlign val="superscript"/>
        <sz val="10"/>
        <color theme="1"/>
        <rFont val="Tahoma"/>
        <family val="2"/>
        <charset val="238"/>
      </rPr>
      <t>1</t>
    </r>
    <r>
      <rPr>
        <sz val="10"/>
        <color theme="1"/>
        <rFont val="Tahoma"/>
        <family val="2"/>
        <charset val="238"/>
      </rPr>
      <t xml:space="preserve"> </t>
    </r>
  </si>
  <si>
    <t>3.</t>
  </si>
  <si>
    <t>Strojni široki iskop asfaltiranog sloja i kamenog  materijala  s utovarom na kamion i odvoz na lokaciju na udaljenost do 8 km. Obračun u zbijenom stanju.</t>
  </si>
  <si>
    <r>
      <rPr>
        <sz val="10"/>
        <color theme="1"/>
        <rFont val="Tahoma"/>
        <family val="2"/>
        <charset val="238"/>
      </rPr>
      <t>m</t>
    </r>
    <r>
      <rPr>
        <vertAlign val="superscript"/>
        <sz val="10"/>
        <color theme="1"/>
        <rFont val="Tahoma"/>
        <family val="2"/>
        <charset val="238"/>
      </rPr>
      <t>3</t>
    </r>
    <r>
      <rPr>
        <sz val="10"/>
        <color theme="1"/>
        <rFont val="Tahoma"/>
        <family val="2"/>
        <charset val="238"/>
      </rPr>
      <t xml:space="preserve"> </t>
    </r>
  </si>
  <si>
    <t>4.</t>
  </si>
  <si>
    <t>Strojni iskop zemljanog i mješovitog materijala za temeljne stope i trake s utovarom na kamion i odvoz na lokaciju na udaljenost do 8 km.Obračun u zbijenom stanju.</t>
  </si>
  <si>
    <t>5.</t>
  </si>
  <si>
    <r>
      <rPr>
        <sz val="10"/>
        <color theme="1"/>
        <rFont val="Tahoma"/>
        <family val="2"/>
        <charset val="238"/>
      </rPr>
      <t>Dobava i ugradnja drobljenog  kamenog materijala te nasipanje i nabijanje podloge betonskih podnih ploča.  U cijenu uključene vrijednosti svih radova i materijala. Obračun u zbijenom stanju.
Ms ≥ 60 mN/m</t>
    </r>
    <r>
      <rPr>
        <vertAlign val="superscript"/>
        <sz val="10"/>
        <color theme="1"/>
        <rFont val="Tahoma"/>
        <family val="2"/>
        <charset val="238"/>
      </rPr>
      <t>2</t>
    </r>
    <r>
      <rPr>
        <sz val="10"/>
        <color theme="1"/>
        <rFont val="Tahoma"/>
        <family val="2"/>
        <charset val="238"/>
      </rPr>
      <t xml:space="preserve"> .</t>
    </r>
  </si>
  <si>
    <t>6.</t>
  </si>
  <si>
    <r>
      <rPr>
        <sz val="10"/>
        <color theme="1"/>
        <rFont val="Tahoma"/>
        <family val="2"/>
        <charset val="238"/>
      </rPr>
      <t>Dobava i ugradnja geotekstila, netkani, 300 g/m</t>
    </r>
    <r>
      <rPr>
        <vertAlign val="superscript"/>
        <sz val="10"/>
        <color theme="1"/>
        <rFont val="Tahoma"/>
        <family val="2"/>
        <charset val="238"/>
      </rPr>
      <t>2</t>
    </r>
    <r>
      <rPr>
        <sz val="10"/>
        <color theme="1"/>
        <rFont val="Tahoma"/>
        <family val="2"/>
        <charset val="238"/>
      </rPr>
      <t>. U cijenu uključene vrijednosti svih radova i materijala. Obračun prema stvarno pokrivenoj površini bez preklopa.</t>
    </r>
  </si>
  <si>
    <r>
      <rPr>
        <sz val="10"/>
        <color theme="1"/>
        <rFont val="Tahoma"/>
        <family val="2"/>
        <charset val="238"/>
      </rPr>
      <t>m</t>
    </r>
    <r>
      <rPr>
        <vertAlign val="superscript"/>
        <sz val="10"/>
        <color theme="1"/>
        <rFont val="Tahoma"/>
        <family val="2"/>
        <charset val="238"/>
      </rPr>
      <t>2</t>
    </r>
    <r>
      <rPr>
        <sz val="10"/>
        <color theme="1"/>
        <rFont val="Tahoma"/>
        <family val="2"/>
        <charset val="238"/>
      </rPr>
      <t xml:space="preserve"> </t>
    </r>
  </si>
  <si>
    <t>UKUPNO:</t>
  </si>
  <si>
    <t xml:space="preserve">II   </t>
  </si>
  <si>
    <t xml:space="preserve"> BETONSKI I ARMIRANOBETONSKI RADOVI </t>
  </si>
  <si>
    <t>Betoniranje podložnog betona ispod traka i stopa temelja betonom C 12/15, X0 u sloju od 8 cm.U cijenu  uključen sav potrebit rad i materijal.</t>
  </si>
  <si>
    <t xml:space="preserve">Betoniranje temeljnih traka i stopa  sušara u zemlji i iznad zemlje, betonom C 30/37:XC 2. U cijenu uključen sav potrebit rad i materijal uključujući i izradu projektom predviđenih sidrenih jama stupova  te oplata. Armatura data zasebno. </t>
  </si>
  <si>
    <t>Betoniranje podnih ploča, betonom C 30/37:XC 2. U cijenu uključen sav potrebit rad i materijal uključujući i izradu projetom predviđenih sidrenih jama stupova  te oplata. Armatura data zasebno. Gornja ploha ploče strojno zaribana.</t>
  </si>
  <si>
    <t>Betoniranje nadtemeljnog serklaža te popunjavenje sidrenih čašica  betonom C 30/37:XC 2  nakon montaže sušara. Armatura zasebno.  U cijenu uključen sav potrebit rad, materijal i pribor te oplata.</t>
  </si>
  <si>
    <t xml:space="preserve"> 5.</t>
  </si>
  <si>
    <t>Dobava, ispravljanje, sječenje, savijanje, postava i vezivanje armature od betonskog čelika  te postava varenih armaturnih mreža  u svemu prema projektu.</t>
  </si>
  <si>
    <t xml:space="preserve">            RA B500B  </t>
  </si>
  <si>
    <t>kg</t>
  </si>
  <si>
    <t xml:space="preserve">            MA B500B   </t>
  </si>
  <si>
    <t>B     INSTALATERSKI RADOVI</t>
  </si>
  <si>
    <t>Dobava,  postavljanje i spajanje  trake Fe-Zn 30x4 mm u temelj građevine na sloj mršavog betona, sa uporabom križnih spojnica 60x60 mm.</t>
  </si>
  <si>
    <t>Dobava,  postavljanje i spajanje Fe-Zn trake 30x4 mm  za dozemne vodove od temeljnog uzemljivača do mjernih spojeva i GKIP, te na metalnu konstrukciju, prosječne dužine 2 m, sa uporabom križnih spojnica 60x60 mm</t>
  </si>
  <si>
    <t>kom.</t>
  </si>
  <si>
    <t>Spajanje armature temelja na traku zavarivanjem</t>
  </si>
  <si>
    <t>R E K A P I T U L A C I J A  G R A Đ E V I N S K O –</t>
  </si>
  <si>
    <t xml:space="preserve">O B R T N I Č K I H   I   I N S T A L A T E R S K I H </t>
  </si>
  <si>
    <t xml:space="preserve"> R A D O V A</t>
  </si>
  <si>
    <t>A</t>
  </si>
  <si>
    <t>GRAĐEVINSKI RADOVI</t>
  </si>
  <si>
    <t xml:space="preserve"> I</t>
  </si>
  <si>
    <t>ZEMLJANI  I PRIPREMNI RADOVI</t>
  </si>
  <si>
    <t>II</t>
  </si>
  <si>
    <t>BETONSKI I ARM.BETONSKI RADOVI</t>
  </si>
  <si>
    <t>B</t>
  </si>
  <si>
    <t>INSTALATERSKI  RADOVI</t>
  </si>
  <si>
    <t xml:space="preserve">I </t>
  </si>
  <si>
    <t>PDV:</t>
  </si>
  <si>
    <t>SVEUKUPNO:</t>
  </si>
  <si>
    <t>Napomene:</t>
  </si>
  <si>
    <t>-Ponuda se daje po sistemu jediničnih cijena,a obračun prema stvarno izvedenim količinama.</t>
  </si>
  <si>
    <t>-Sve mjere dane u projektu i troškovniku provjeravati će se na gradilištu.</t>
  </si>
  <si>
    <t>-Izvedbi eventualnih vantroškovničkih radova može se pristupiti tek nakon pismenog odobrenja nadzornog inženjera i investitora.</t>
  </si>
  <si>
    <t>-Obaveza je izvođača radova da oštećenja na okolnom terenu ili objektima ,nakon završetka izgradnje ,sanira o svom trošku.</t>
  </si>
  <si>
    <t>Rok izvođenja radova</t>
  </si>
  <si>
    <t>10 mjeseci</t>
  </si>
  <si>
    <t>-Za sve stavke Troškovnika u kojima se uz navedene tehničke specifikacije možebitno traži ili navodi marka, patent, tip, određeno podrijetlo, i/ili norma, gospodarski subjekt može ponuditi „ili jednakovrijedno“ traženom.</t>
  </si>
  <si>
    <t xml:space="preserve">I  ELEKTROINSTALACIJE              </t>
  </si>
  <si>
    <t>ELEKTROINSTALACIJE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</si>
</sst>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mjeseca/i&quot;"/>
    <numFmt numFmtId="165" formatCode="0\ &quot;dana od krajnjeg roka za dostavu ponuda&quot;"/>
  </numFmts>
  <fonts count="19" x14ac:knownFonts="1">
    <font>
      <sz val="11"/>
      <color theme="1"/>
      <name val="Calibri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11"/>
      <color theme="1"/>
      <name val="Tahoma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rgb="FF5B9BD5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10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gray125">
        <fgColor rgb="FF000000"/>
      </patternFill>
    </fill>
    <fill>
      <patternFill patternType="solid">
        <fgColor rgb="FFF3F3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4" fontId="1" fillId="0" borderId="0" xfId="0" applyNumberFormat="1" applyFont="1" applyAlignment="1"/>
    <xf numFmtId="4" fontId="1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 vertical="top"/>
    </xf>
    <xf numFmtId="0" fontId="1" fillId="0" borderId="0" xfId="0" applyFont="1" applyAlignment="1">
      <alignment horizontal="centerContinuous"/>
    </xf>
    <xf numFmtId="4" fontId="1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justify" vertical="top" wrapText="1"/>
    </xf>
    <xf numFmtId="4" fontId="1" fillId="0" borderId="0" xfId="0" applyNumberFormat="1" applyFont="1" applyBorder="1" applyAlignment="1">
      <alignment horizontal="right" wrapText="1"/>
    </xf>
    <xf numFmtId="0" fontId="1" fillId="0" borderId="0" xfId="0" applyFont="1" applyBorder="1"/>
    <xf numFmtId="0" fontId="1" fillId="0" borderId="0" xfId="0" applyFont="1" applyBorder="1" applyAlignment="1">
      <alignment horizontal="right" vertical="center" wrapText="1"/>
    </xf>
    <xf numFmtId="4" fontId="1" fillId="0" borderId="0" xfId="0" applyNumberFormat="1" applyFont="1" applyBorder="1"/>
    <xf numFmtId="0" fontId="1" fillId="0" borderId="0" xfId="0" applyFont="1" applyBorder="1" applyAlignment="1">
      <alignment horizontal="justify" vertical="top"/>
    </xf>
    <xf numFmtId="0" fontId="1" fillId="0" borderId="0" xfId="0" applyFont="1" applyBorder="1" applyAlignment="1">
      <alignment vertical="top"/>
    </xf>
    <xf numFmtId="4" fontId="1" fillId="0" borderId="0" xfId="0" applyNumberFormat="1" applyFont="1" applyBorder="1" applyAlignment="1"/>
    <xf numFmtId="0" fontId="6" fillId="3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horizontal="right" vertical="top"/>
    </xf>
    <xf numFmtId="0" fontId="5" fillId="0" borderId="0" xfId="0" applyFont="1" applyBorder="1"/>
    <xf numFmtId="4" fontId="5" fillId="0" borderId="0" xfId="0" applyNumberFormat="1" applyFont="1" applyBorder="1" applyAlignment="1"/>
    <xf numFmtId="4" fontId="5" fillId="0" borderId="0" xfId="0" applyNumberFormat="1" applyFont="1" applyBorder="1"/>
    <xf numFmtId="0" fontId="5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7" fillId="4" borderId="0" xfId="0" applyFont="1" applyFill="1" applyAlignment="1">
      <alignment horizontal="right" vertical="top" wrapText="1"/>
    </xf>
    <xf numFmtId="0" fontId="8" fillId="4" borderId="0" xfId="0" applyFont="1" applyFill="1" applyAlignment="1">
      <alignment vertical="top" wrapText="1"/>
    </xf>
    <xf numFmtId="0" fontId="7" fillId="0" borderId="0" xfId="0" applyFont="1" applyAlignment="1">
      <alignment horizontal="right" vertical="center" wrapText="1"/>
    </xf>
    <xf numFmtId="4" fontId="7" fillId="0" borderId="0" xfId="0" applyNumberFormat="1" applyFont="1" applyAlignment="1">
      <alignment horizontal="right" wrapText="1"/>
    </xf>
    <xf numFmtId="4" fontId="9" fillId="0" borderId="0" xfId="0" applyNumberFormat="1" applyFont="1" applyAlignment="1"/>
    <xf numFmtId="0" fontId="9" fillId="0" borderId="0" xfId="0" applyFont="1"/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right" vertical="center" wrapText="1"/>
    </xf>
    <xf numFmtId="4" fontId="9" fillId="0" borderId="0" xfId="0" applyNumberFormat="1" applyFont="1" applyBorder="1" applyAlignment="1">
      <alignment horizontal="right" wrapText="1"/>
    </xf>
    <xf numFmtId="4" fontId="9" fillId="0" borderId="0" xfId="0" applyNumberFormat="1" applyFont="1"/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4" fontId="7" fillId="0" borderId="0" xfId="0" applyNumberFormat="1" applyFont="1" applyBorder="1" applyAlignment="1">
      <alignment horizontal="right" wrapText="1"/>
    </xf>
    <xf numFmtId="0" fontId="8" fillId="4" borderId="0" xfId="0" applyFont="1" applyFill="1" applyAlignment="1">
      <alignment horizontal="right" vertical="top"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9" fillId="0" borderId="0" xfId="0" applyFont="1" applyAlignment="1"/>
    <xf numFmtId="4" fontId="7" fillId="0" borderId="0" xfId="0" applyNumberFormat="1" applyFont="1" applyAlignme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  <protection locked="0"/>
    </xf>
    <xf numFmtId="164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Protection="1">
      <protection locked="0"/>
    </xf>
    <xf numFmtId="4" fontId="1" fillId="7" borderId="0" xfId="0" applyNumberFormat="1" applyFont="1" applyFill="1" applyBorder="1" applyAlignment="1" applyProtection="1">
      <alignment horizontal="right" wrapText="1"/>
      <protection locked="0"/>
    </xf>
    <xf numFmtId="9" fontId="9" fillId="7" borderId="0" xfId="1" applyFont="1" applyFill="1" applyAlignment="1" applyProtection="1">
      <protection locked="0"/>
    </xf>
    <xf numFmtId="0" fontId="12" fillId="0" borderId="0" xfId="0" applyFont="1" applyAlignment="1">
      <alignment horizontal="justify" vertical="center"/>
    </xf>
    <xf numFmtId="49" fontId="1" fillId="0" borderId="0" xfId="0" applyNumberFormat="1" applyFont="1" applyAlignment="1">
      <alignment vertical="top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view="pageBreakPreview" topLeftCell="A7" zoomScaleNormal="100" zoomScaleSheetLayoutView="100" workbookViewId="0">
      <selection activeCell="B7" sqref="B7"/>
    </sheetView>
  </sheetViews>
  <sheetFormatPr defaultColWidth="9" defaultRowHeight="15" x14ac:dyDescent="0.25"/>
  <cols>
    <col min="1" max="1" width="36.28515625" customWidth="1"/>
    <col min="2" max="2" width="43.28515625" customWidth="1"/>
  </cols>
  <sheetData>
    <row r="1" spans="1:2" ht="18" x14ac:dyDescent="0.25">
      <c r="A1" s="60" t="s">
        <v>0</v>
      </c>
    </row>
    <row r="2" spans="1:2" x14ac:dyDescent="0.25">
      <c r="A2" s="61"/>
    </row>
    <row r="3" spans="1:2" ht="38.25" x14ac:dyDescent="0.25">
      <c r="A3" s="69" t="s">
        <v>1</v>
      </c>
      <c r="B3" s="70" t="s">
        <v>2</v>
      </c>
    </row>
    <row r="4" spans="1:2" ht="42.75" customHeight="1" x14ac:dyDescent="0.25">
      <c r="A4" s="71" t="s">
        <v>3</v>
      </c>
      <c r="B4" s="72" t="s">
        <v>4</v>
      </c>
    </row>
    <row r="5" spans="1:2" x14ac:dyDescent="0.25">
      <c r="A5" s="62"/>
    </row>
    <row r="6" spans="1:2" x14ac:dyDescent="0.25">
      <c r="A6" s="62" t="s">
        <v>5</v>
      </c>
    </row>
    <row r="7" spans="1:2" ht="27" customHeight="1" x14ac:dyDescent="0.25">
      <c r="A7" s="73" t="s">
        <v>6</v>
      </c>
      <c r="B7" s="74"/>
    </row>
    <row r="8" spans="1:2" ht="27" customHeight="1" x14ac:dyDescent="0.25">
      <c r="A8" s="70" t="s">
        <v>7</v>
      </c>
      <c r="B8" s="74"/>
    </row>
    <row r="9" spans="1:2" ht="27" customHeight="1" x14ac:dyDescent="0.25">
      <c r="A9" s="70" t="s">
        <v>8</v>
      </c>
      <c r="B9" s="74"/>
    </row>
    <row r="10" spans="1:2" ht="27" customHeight="1" x14ac:dyDescent="0.25">
      <c r="A10" s="70" t="s">
        <v>9</v>
      </c>
      <c r="B10" s="74"/>
    </row>
    <row r="11" spans="1:2" ht="27" customHeight="1" x14ac:dyDescent="0.25">
      <c r="A11" s="70" t="s">
        <v>10</v>
      </c>
      <c r="B11" s="74"/>
    </row>
    <row r="12" spans="1:2" ht="27" customHeight="1" x14ac:dyDescent="0.25">
      <c r="A12" s="70" t="s">
        <v>11</v>
      </c>
      <c r="B12" s="74"/>
    </row>
    <row r="13" spans="1:2" ht="27" customHeight="1" x14ac:dyDescent="0.25">
      <c r="A13" s="70" t="s">
        <v>12</v>
      </c>
      <c r="B13" s="74"/>
    </row>
    <row r="14" spans="1:2" ht="27" customHeight="1" x14ac:dyDescent="0.25">
      <c r="A14" s="70" t="s">
        <v>13</v>
      </c>
      <c r="B14" s="74"/>
    </row>
    <row r="15" spans="1:2" ht="27" customHeight="1" x14ac:dyDescent="0.25">
      <c r="A15" s="70" t="s">
        <v>14</v>
      </c>
      <c r="B15" s="74"/>
    </row>
    <row r="16" spans="1:2" ht="27" customHeight="1" x14ac:dyDescent="0.25">
      <c r="A16" s="70" t="s">
        <v>15</v>
      </c>
      <c r="B16" s="74"/>
    </row>
    <row r="18" spans="1:2" x14ac:dyDescent="0.25">
      <c r="A18" s="62" t="s">
        <v>16</v>
      </c>
    </row>
    <row r="19" spans="1:2" ht="27" customHeight="1" x14ac:dyDescent="0.25">
      <c r="A19" s="73" t="s">
        <v>17</v>
      </c>
      <c r="B19" s="74"/>
    </row>
    <row r="20" spans="1:2" ht="27" customHeight="1" x14ac:dyDescent="0.25">
      <c r="A20" s="70" t="s">
        <v>18</v>
      </c>
      <c r="B20" s="63" t="s">
        <v>19</v>
      </c>
    </row>
    <row r="21" spans="1:2" ht="27" customHeight="1" x14ac:dyDescent="0.25">
      <c r="A21" s="70" t="s">
        <v>20</v>
      </c>
      <c r="B21" s="64">
        <f>Troškovnik!F97</f>
        <v>0</v>
      </c>
    </row>
    <row r="22" spans="1:2" ht="27" customHeight="1" x14ac:dyDescent="0.25">
      <c r="A22" s="70" t="s">
        <v>21</v>
      </c>
      <c r="B22" s="65">
        <f>Troškovnik!F98</f>
        <v>0</v>
      </c>
    </row>
    <row r="23" spans="1:2" ht="27" customHeight="1" x14ac:dyDescent="0.25">
      <c r="A23" s="70" t="s">
        <v>22</v>
      </c>
      <c r="B23" s="66">
        <f>Troškovnik!F99</f>
        <v>0</v>
      </c>
    </row>
    <row r="24" spans="1:2" ht="27" customHeight="1" x14ac:dyDescent="0.25">
      <c r="A24" s="70" t="s">
        <v>95</v>
      </c>
      <c r="B24" s="65" t="s">
        <v>96</v>
      </c>
    </row>
    <row r="25" spans="1:2" ht="27" customHeight="1" x14ac:dyDescent="0.25">
      <c r="A25" s="70" t="s">
        <v>23</v>
      </c>
      <c r="B25" s="75"/>
    </row>
    <row r="26" spans="1:2" ht="25.5" x14ac:dyDescent="0.25">
      <c r="A26" s="70" t="s">
        <v>24</v>
      </c>
      <c r="B26" s="76"/>
    </row>
    <row r="27" spans="1:2" x14ac:dyDescent="0.25">
      <c r="A27" s="62"/>
    </row>
    <row r="28" spans="1:2" ht="60" customHeight="1" x14ac:dyDescent="0.25">
      <c r="A28" s="80" t="s">
        <v>25</v>
      </c>
      <c r="B28" s="80"/>
    </row>
    <row r="29" spans="1:2" x14ac:dyDescent="0.25">
      <c r="A29" s="67"/>
    </row>
    <row r="30" spans="1:2" x14ac:dyDescent="0.25">
      <c r="A30" s="67"/>
    </row>
    <row r="31" spans="1:2" x14ac:dyDescent="0.25">
      <c r="A31" s="68" t="s">
        <v>26</v>
      </c>
      <c r="B31" s="77"/>
    </row>
  </sheetData>
  <sheetProtection algorithmName="SHA-512" hashValue="6cnPQLPhfji3iRfaT+mv4M70Lb3rIAYKLVavIXlia+x/rEaWMdl8uKQ/iXB9BzrKCqZK5GAexTC/OZiVWBJ3AA==" saltValue="qFJwtmstSD8ncBLu/RdnjA==" spinCount="100000" sheet="1" objects="1" scenarios="1" formatColumns="0" formatRows="0" selectLockedCells="1"/>
  <mergeCells count="1">
    <mergeCell ref="A28:B28"/>
  </mergeCells>
  <dataValidations count="3">
    <dataValidation type="whole" operator="greaterThanOrEqual" allowBlank="1" showInputMessage="1" showErrorMessage="1" sqref="B26" xr:uid="{00000000-0002-0000-0000-000000000000}">
      <formula1>60</formula1>
    </dataValidation>
    <dataValidation type="list" allowBlank="1" showInputMessage="1" showErrorMessage="1" sqref="B11" xr:uid="{00000000-0002-0000-0000-000001000000}">
      <formula1>"DA, NE"</formula1>
    </dataValidation>
    <dataValidation type="whole" operator="greaterThanOrEqual" allowBlank="1" showInputMessage="1" showErrorMessage="1" sqref="B25" xr:uid="{00000000-0002-0000-0000-000002000000}">
      <formula1>24</formula1>
    </dataValidation>
  </dataValidations>
  <pageMargins left="0.7" right="0.7" top="0.35" bottom="0.42" header="0.12" footer="0.1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7"/>
  <sheetViews>
    <sheetView tabSelected="1" view="pageBreakPreview" zoomScale="115" zoomScaleNormal="100" zoomScaleSheetLayoutView="115" workbookViewId="0">
      <selection activeCell="E22" sqref="E22"/>
    </sheetView>
  </sheetViews>
  <sheetFormatPr defaultColWidth="9.140625" defaultRowHeight="12.75" x14ac:dyDescent="0.2"/>
  <cols>
    <col min="1" max="1" width="6" style="1" customWidth="1"/>
    <col min="2" max="2" width="57.5703125" style="1" customWidth="1"/>
    <col min="3" max="3" width="9.140625" style="4" customWidth="1"/>
    <col min="4" max="5" width="11.42578125" style="5" customWidth="1"/>
    <col min="6" max="6" width="14.7109375" style="6" customWidth="1"/>
    <col min="7" max="16384" width="9.140625" style="4"/>
  </cols>
  <sheetData>
    <row r="1" spans="1:6" ht="15" x14ac:dyDescent="0.2">
      <c r="A1" s="7" t="s">
        <v>27</v>
      </c>
    </row>
    <row r="2" spans="1:6" ht="15" x14ac:dyDescent="0.2">
      <c r="A2" s="4"/>
      <c r="B2" s="8" t="s">
        <v>28</v>
      </c>
    </row>
    <row r="3" spans="1:6" ht="15" x14ac:dyDescent="0.2">
      <c r="A3" s="4"/>
      <c r="B3" s="8" t="s">
        <v>29</v>
      </c>
    </row>
    <row r="4" spans="1:6" ht="15" x14ac:dyDescent="0.2">
      <c r="A4" s="9"/>
    </row>
    <row r="5" spans="1:6" ht="15" x14ac:dyDescent="0.2">
      <c r="A5" s="7"/>
    </row>
    <row r="6" spans="1:6" ht="15" x14ac:dyDescent="0.2">
      <c r="A6" s="7" t="s">
        <v>30</v>
      </c>
    </row>
    <row r="7" spans="1:6" ht="15" x14ac:dyDescent="0.2">
      <c r="A7" s="9"/>
    </row>
    <row r="8" spans="1:6" ht="15" x14ac:dyDescent="0.2">
      <c r="A8" s="7" t="s">
        <v>31</v>
      </c>
    </row>
    <row r="9" spans="1:6" ht="15" x14ac:dyDescent="0.2">
      <c r="A9" s="7"/>
    </row>
    <row r="10" spans="1:6" ht="15" x14ac:dyDescent="0.2">
      <c r="A10" s="7"/>
    </row>
    <row r="11" spans="1:6" ht="18" x14ac:dyDescent="0.2">
      <c r="A11" s="10" t="s">
        <v>32</v>
      </c>
      <c r="B11" s="11"/>
      <c r="C11" s="12"/>
      <c r="D11" s="13"/>
      <c r="E11" s="13"/>
      <c r="F11" s="13"/>
    </row>
    <row r="12" spans="1:6" ht="15" x14ac:dyDescent="0.2">
      <c r="A12" s="14" t="s">
        <v>33</v>
      </c>
      <c r="B12" s="11"/>
      <c r="C12" s="12"/>
      <c r="D12" s="13"/>
      <c r="E12" s="13"/>
      <c r="F12" s="13"/>
    </row>
    <row r="13" spans="1:6" ht="15" x14ac:dyDescent="0.2">
      <c r="A13" s="14" t="s">
        <v>34</v>
      </c>
      <c r="B13" s="11"/>
      <c r="C13" s="12"/>
      <c r="D13" s="13"/>
      <c r="E13" s="13"/>
      <c r="F13" s="13"/>
    </row>
    <row r="15" spans="1:6" s="1" customFormat="1" x14ac:dyDescent="0.2">
      <c r="A15" s="15"/>
      <c r="C15" s="4"/>
      <c r="D15" s="5"/>
      <c r="E15" s="5"/>
      <c r="F15" s="6"/>
    </row>
    <row r="16" spans="1:6" s="1" customFormat="1" x14ac:dyDescent="0.2">
      <c r="A16" s="16" t="s">
        <v>35</v>
      </c>
      <c r="C16" s="4"/>
      <c r="D16" s="5"/>
      <c r="E16" s="5"/>
      <c r="F16" s="4"/>
    </row>
    <row r="17" spans="1:6" x14ac:dyDescent="0.2">
      <c r="A17" s="15"/>
      <c r="F17" s="4"/>
    </row>
    <row r="18" spans="1:6" x14ac:dyDescent="0.2">
      <c r="A18" s="16" t="s">
        <v>36</v>
      </c>
      <c r="F18" s="4"/>
    </row>
    <row r="19" spans="1:6" x14ac:dyDescent="0.2">
      <c r="A19" s="15"/>
      <c r="F19" s="4"/>
    </row>
    <row r="20" spans="1:6" s="2" customFormat="1" x14ac:dyDescent="0.2">
      <c r="A20" s="17" t="s">
        <v>37</v>
      </c>
      <c r="B20" s="17" t="s">
        <v>38</v>
      </c>
      <c r="C20" s="18" t="s">
        <v>39</v>
      </c>
      <c r="D20" s="19" t="s">
        <v>40</v>
      </c>
      <c r="E20" s="19" t="s">
        <v>41</v>
      </c>
      <c r="F20" s="19" t="s">
        <v>42</v>
      </c>
    </row>
    <row r="21" spans="1:6" x14ac:dyDescent="0.2">
      <c r="A21" s="20" t="s">
        <v>43</v>
      </c>
      <c r="B21" s="21" t="s">
        <v>44</v>
      </c>
      <c r="D21" s="4"/>
      <c r="E21" s="22"/>
      <c r="F21" s="23"/>
    </row>
    <row r="22" spans="1:6" x14ac:dyDescent="0.2">
      <c r="A22" s="20"/>
      <c r="B22" s="21"/>
      <c r="C22" s="24" t="s">
        <v>45</v>
      </c>
      <c r="D22" s="22">
        <v>1</v>
      </c>
      <c r="E22" s="78"/>
      <c r="F22" s="25">
        <f>ROUND(D22*E22,2)</f>
        <v>0</v>
      </c>
    </row>
    <row r="23" spans="1:6" x14ac:dyDescent="0.2">
      <c r="A23" s="20"/>
      <c r="B23" s="21"/>
      <c r="C23" s="24"/>
      <c r="D23" s="22"/>
      <c r="E23" s="22"/>
      <c r="F23" s="23"/>
    </row>
    <row r="24" spans="1:6" ht="38.25" x14ac:dyDescent="0.2">
      <c r="A24" s="20" t="s">
        <v>46</v>
      </c>
      <c r="B24" s="21" t="s">
        <v>47</v>
      </c>
      <c r="C24" s="24"/>
      <c r="D24" s="22"/>
      <c r="E24" s="22"/>
      <c r="F24" s="23"/>
    </row>
    <row r="25" spans="1:6" ht="14.25" x14ac:dyDescent="0.2">
      <c r="A25" s="20"/>
      <c r="B25" s="21"/>
      <c r="C25" s="24" t="s">
        <v>48</v>
      </c>
      <c r="D25" s="22">
        <v>110</v>
      </c>
      <c r="E25" s="78"/>
      <c r="F25" s="25">
        <f>ROUND(D25*E25,2)</f>
        <v>0</v>
      </c>
    </row>
    <row r="26" spans="1:6" x14ac:dyDescent="0.2">
      <c r="A26" s="20"/>
      <c r="B26" s="21"/>
      <c r="C26" s="24"/>
      <c r="D26" s="22"/>
      <c r="E26" s="22"/>
      <c r="F26" s="23"/>
    </row>
    <row r="27" spans="1:6" ht="38.25" x14ac:dyDescent="0.2">
      <c r="A27" s="20" t="s">
        <v>49</v>
      </c>
      <c r="B27" s="21" t="s">
        <v>50</v>
      </c>
      <c r="C27" s="24"/>
      <c r="D27" s="22"/>
      <c r="E27" s="22"/>
      <c r="F27" s="23"/>
    </row>
    <row r="28" spans="1:6" ht="14.25" x14ac:dyDescent="0.2">
      <c r="A28" s="20"/>
      <c r="B28" s="21"/>
      <c r="C28" s="24" t="s">
        <v>51</v>
      </c>
      <c r="D28" s="22">
        <v>125</v>
      </c>
      <c r="E28" s="78"/>
      <c r="F28" s="25">
        <f>ROUND(D28*E28,2)</f>
        <v>0</v>
      </c>
    </row>
    <row r="29" spans="1:6" x14ac:dyDescent="0.2">
      <c r="A29" s="20"/>
      <c r="B29" s="21"/>
      <c r="C29" s="24"/>
      <c r="D29" s="22"/>
      <c r="E29" s="22"/>
      <c r="F29" s="23"/>
    </row>
    <row r="30" spans="1:6" ht="38.25" x14ac:dyDescent="0.2">
      <c r="A30" s="20" t="s">
        <v>52</v>
      </c>
      <c r="B30" s="21" t="s">
        <v>53</v>
      </c>
      <c r="C30" s="24"/>
      <c r="D30" s="22"/>
      <c r="E30" s="22"/>
      <c r="F30" s="23"/>
    </row>
    <row r="31" spans="1:6" ht="14.25" x14ac:dyDescent="0.2">
      <c r="A31" s="20"/>
      <c r="B31" s="21"/>
      <c r="C31" s="24" t="s">
        <v>51</v>
      </c>
      <c r="D31" s="22">
        <v>58</v>
      </c>
      <c r="E31" s="78"/>
      <c r="F31" s="25">
        <f>ROUND(D31*E31,2)</f>
        <v>0</v>
      </c>
    </row>
    <row r="32" spans="1:6" x14ac:dyDescent="0.2">
      <c r="A32" s="20"/>
      <c r="B32" s="21"/>
      <c r="C32" s="24"/>
      <c r="D32" s="22"/>
      <c r="E32" s="22"/>
      <c r="F32" s="23"/>
    </row>
    <row r="33" spans="1:6" ht="52.5" x14ac:dyDescent="0.2">
      <c r="A33" s="20" t="s">
        <v>54</v>
      </c>
      <c r="B33" s="21" t="s">
        <v>55</v>
      </c>
      <c r="C33" s="24"/>
      <c r="D33" s="22"/>
      <c r="E33" s="22"/>
      <c r="F33" s="23"/>
    </row>
    <row r="34" spans="1:6" ht="14.25" x14ac:dyDescent="0.2">
      <c r="A34" s="20"/>
      <c r="B34" s="21"/>
      <c r="C34" s="24" t="s">
        <v>51</v>
      </c>
      <c r="D34" s="22">
        <v>81</v>
      </c>
      <c r="E34" s="78"/>
      <c r="F34" s="25">
        <f>ROUND(D34*E34,2)</f>
        <v>0</v>
      </c>
    </row>
    <row r="35" spans="1:6" x14ac:dyDescent="0.2">
      <c r="A35" s="20"/>
      <c r="B35" s="21"/>
      <c r="C35" s="24"/>
      <c r="D35" s="22"/>
      <c r="E35" s="22"/>
      <c r="F35" s="23"/>
    </row>
    <row r="36" spans="1:6" ht="39.75" x14ac:dyDescent="0.2">
      <c r="A36" s="20" t="s">
        <v>56</v>
      </c>
      <c r="B36" s="21" t="s">
        <v>57</v>
      </c>
      <c r="C36" s="24"/>
      <c r="D36" s="22"/>
      <c r="E36" s="22"/>
      <c r="F36" s="23"/>
    </row>
    <row r="37" spans="1:6" ht="14.25" x14ac:dyDescent="0.2">
      <c r="A37" s="20"/>
      <c r="B37" s="21"/>
      <c r="C37" s="24" t="s">
        <v>58</v>
      </c>
      <c r="D37" s="22">
        <v>260</v>
      </c>
      <c r="E37" s="78"/>
      <c r="F37" s="25">
        <f>ROUND(D37*E37,2)</f>
        <v>0</v>
      </c>
    </row>
    <row r="38" spans="1:6" x14ac:dyDescent="0.2">
      <c r="A38" s="26"/>
      <c r="B38" s="27"/>
      <c r="C38" s="23"/>
      <c r="D38" s="28"/>
      <c r="E38" s="28"/>
      <c r="F38" s="23"/>
    </row>
    <row r="39" spans="1:6" x14ac:dyDescent="0.2">
      <c r="A39" s="29"/>
      <c r="B39" s="30" t="s">
        <v>59</v>
      </c>
      <c r="C39" s="31"/>
      <c r="D39" s="32"/>
      <c r="E39" s="32"/>
      <c r="F39" s="33">
        <f>SUM(F22:F38)</f>
        <v>0</v>
      </c>
    </row>
    <row r="40" spans="1:6" x14ac:dyDescent="0.2">
      <c r="A40" s="34"/>
      <c r="B40" s="27"/>
      <c r="C40" s="23"/>
      <c r="D40" s="28"/>
      <c r="E40" s="28"/>
      <c r="F40" s="23"/>
    </row>
    <row r="41" spans="1:6" x14ac:dyDescent="0.2">
      <c r="A41" s="34"/>
      <c r="B41" s="27"/>
      <c r="C41" s="23"/>
      <c r="D41" s="28"/>
      <c r="E41" s="28"/>
      <c r="F41" s="23"/>
    </row>
    <row r="42" spans="1:6" x14ac:dyDescent="0.2">
      <c r="A42" s="35" t="s">
        <v>60</v>
      </c>
      <c r="B42" s="35" t="s">
        <v>61</v>
      </c>
      <c r="C42" s="23"/>
      <c r="D42" s="28"/>
      <c r="E42" s="28"/>
      <c r="F42" s="23"/>
    </row>
    <row r="43" spans="1:6" x14ac:dyDescent="0.2">
      <c r="A43" s="35"/>
      <c r="B43" s="27"/>
      <c r="C43" s="23"/>
      <c r="D43" s="28"/>
      <c r="E43" s="28"/>
      <c r="F43" s="23"/>
    </row>
    <row r="44" spans="1:6" x14ac:dyDescent="0.2">
      <c r="A44" s="35"/>
      <c r="B44" s="27"/>
      <c r="C44" s="23"/>
      <c r="D44" s="28"/>
      <c r="E44" s="28"/>
      <c r="F44" s="23"/>
    </row>
    <row r="45" spans="1:6" ht="38.25" x14ac:dyDescent="0.2">
      <c r="A45" s="20" t="s">
        <v>43</v>
      </c>
      <c r="B45" s="21" t="s">
        <v>62</v>
      </c>
      <c r="C45" s="24"/>
      <c r="D45" s="22"/>
      <c r="E45" s="22"/>
      <c r="F45" s="23"/>
    </row>
    <row r="46" spans="1:6" ht="14.25" x14ac:dyDescent="0.2">
      <c r="A46" s="20"/>
      <c r="B46" s="21"/>
      <c r="C46" s="24" t="s">
        <v>51</v>
      </c>
      <c r="D46" s="22">
        <v>7</v>
      </c>
      <c r="E46" s="78"/>
      <c r="F46" s="25">
        <f>ROUND(D46*E46,2)</f>
        <v>0</v>
      </c>
    </row>
    <row r="47" spans="1:6" x14ac:dyDescent="0.2">
      <c r="A47" s="20"/>
      <c r="B47" s="21"/>
      <c r="C47" s="24"/>
      <c r="D47" s="22"/>
      <c r="E47" s="22"/>
      <c r="F47" s="23"/>
    </row>
    <row r="48" spans="1:6" ht="51" x14ac:dyDescent="0.2">
      <c r="A48" s="20" t="s">
        <v>46</v>
      </c>
      <c r="B48" s="21" t="s">
        <v>63</v>
      </c>
      <c r="C48" s="24"/>
      <c r="D48" s="22"/>
      <c r="E48" s="22"/>
      <c r="F48" s="23"/>
    </row>
    <row r="49" spans="1:6" ht="14.25" x14ac:dyDescent="0.2">
      <c r="A49" s="20"/>
      <c r="B49" s="21"/>
      <c r="C49" s="24" t="s">
        <v>51</v>
      </c>
      <c r="D49" s="22">
        <v>66</v>
      </c>
      <c r="E49" s="78"/>
      <c r="F49" s="25">
        <f>ROUND(D49*E49,2)</f>
        <v>0</v>
      </c>
    </row>
    <row r="50" spans="1:6" x14ac:dyDescent="0.2">
      <c r="A50" s="20"/>
      <c r="B50" s="21"/>
      <c r="C50" s="24"/>
      <c r="D50" s="22"/>
      <c r="E50" s="22"/>
      <c r="F50" s="23"/>
    </row>
    <row r="51" spans="1:6" ht="53.25" customHeight="1" x14ac:dyDescent="0.2">
      <c r="A51" s="20" t="s">
        <v>49</v>
      </c>
      <c r="B51" s="21" t="s">
        <v>64</v>
      </c>
      <c r="C51" s="24"/>
      <c r="D51" s="22"/>
      <c r="E51" s="22"/>
      <c r="F51" s="23"/>
    </row>
    <row r="52" spans="1:6" ht="14.25" x14ac:dyDescent="0.2">
      <c r="A52" s="20"/>
      <c r="B52" s="21"/>
      <c r="C52" s="24" t="s">
        <v>58</v>
      </c>
      <c r="D52" s="22">
        <v>65</v>
      </c>
      <c r="E52" s="78"/>
      <c r="F52" s="25">
        <f>ROUND(D52*E52,2)</f>
        <v>0</v>
      </c>
    </row>
    <row r="53" spans="1:6" x14ac:dyDescent="0.2">
      <c r="A53" s="20"/>
      <c r="B53" s="21"/>
      <c r="C53" s="24"/>
      <c r="D53" s="22"/>
      <c r="E53" s="22"/>
      <c r="F53" s="23"/>
    </row>
    <row r="54" spans="1:6" ht="42" customHeight="1" x14ac:dyDescent="0.2">
      <c r="A54" s="20" t="s">
        <v>52</v>
      </c>
      <c r="B54" s="21" t="s">
        <v>65</v>
      </c>
      <c r="C54" s="24"/>
      <c r="D54" s="22"/>
      <c r="E54" s="22"/>
      <c r="F54" s="23"/>
    </row>
    <row r="55" spans="1:6" ht="14.25" x14ac:dyDescent="0.2">
      <c r="A55" s="20"/>
      <c r="B55" s="21"/>
      <c r="C55" s="24" t="s">
        <v>51</v>
      </c>
      <c r="D55" s="22">
        <v>8</v>
      </c>
      <c r="E55" s="78"/>
      <c r="F55" s="25">
        <f>ROUND(D55*E55,2)</f>
        <v>0</v>
      </c>
    </row>
    <row r="56" spans="1:6" x14ac:dyDescent="0.2">
      <c r="A56" s="20"/>
      <c r="B56" s="21"/>
      <c r="C56" s="24"/>
      <c r="D56" s="22"/>
      <c r="E56" s="22"/>
      <c r="F56" s="23"/>
    </row>
    <row r="57" spans="1:6" ht="38.25" x14ac:dyDescent="0.2">
      <c r="A57" s="20" t="s">
        <v>66</v>
      </c>
      <c r="B57" s="21" t="s">
        <v>67</v>
      </c>
      <c r="C57" s="24"/>
      <c r="D57" s="22"/>
      <c r="E57" s="22"/>
      <c r="F57" s="23"/>
    </row>
    <row r="58" spans="1:6" x14ac:dyDescent="0.2">
      <c r="A58" s="20"/>
      <c r="B58" s="21" t="s">
        <v>68</v>
      </c>
      <c r="C58" s="24" t="s">
        <v>69</v>
      </c>
      <c r="D58" s="22">
        <v>6000</v>
      </c>
      <c r="E58" s="78"/>
      <c r="F58" s="25">
        <f t="shared" ref="F58:F59" si="0">ROUND(D58*E58,2)</f>
        <v>0</v>
      </c>
    </row>
    <row r="59" spans="1:6" x14ac:dyDescent="0.2">
      <c r="A59" s="20"/>
      <c r="B59" s="21" t="s">
        <v>70</v>
      </c>
      <c r="C59" s="24" t="s">
        <v>69</v>
      </c>
      <c r="D59" s="22">
        <v>5500</v>
      </c>
      <c r="E59" s="78"/>
      <c r="F59" s="25">
        <f t="shared" si="0"/>
        <v>0</v>
      </c>
    </row>
    <row r="60" spans="1:6" x14ac:dyDescent="0.2">
      <c r="A60" s="35"/>
      <c r="B60" s="27"/>
      <c r="C60" s="23"/>
      <c r="D60" s="28"/>
      <c r="E60" s="28"/>
      <c r="F60" s="23"/>
    </row>
    <row r="61" spans="1:6" x14ac:dyDescent="0.2">
      <c r="A61" s="36"/>
      <c r="B61" s="30" t="s">
        <v>59</v>
      </c>
      <c r="C61" s="23"/>
      <c r="D61" s="28"/>
      <c r="E61" s="32"/>
      <c r="F61" s="33">
        <f>SUM(F46:F60)</f>
        <v>0</v>
      </c>
    </row>
    <row r="62" spans="1:6" x14ac:dyDescent="0.2">
      <c r="A62" s="35"/>
      <c r="B62" s="27"/>
      <c r="C62" s="23"/>
      <c r="D62" s="28"/>
      <c r="E62" s="28"/>
      <c r="F62" s="23"/>
    </row>
    <row r="63" spans="1:6" x14ac:dyDescent="0.2">
      <c r="A63" s="35"/>
      <c r="B63" s="27"/>
      <c r="C63" s="23"/>
      <c r="D63" s="28"/>
      <c r="E63" s="28"/>
      <c r="F63" s="23"/>
    </row>
    <row r="64" spans="1:6" x14ac:dyDescent="0.2">
      <c r="A64" s="35" t="s">
        <v>71</v>
      </c>
      <c r="B64" s="27"/>
      <c r="C64" s="23"/>
      <c r="D64" s="28"/>
      <c r="E64" s="28"/>
      <c r="F64" s="23"/>
    </row>
    <row r="65" spans="1:6" x14ac:dyDescent="0.2">
      <c r="A65" s="27"/>
      <c r="B65" s="27"/>
      <c r="C65" s="23"/>
      <c r="D65" s="28"/>
      <c r="E65" s="28"/>
      <c r="F65" s="23"/>
    </row>
    <row r="66" spans="1:6" x14ac:dyDescent="0.2">
      <c r="A66" s="27"/>
      <c r="B66" s="27"/>
      <c r="C66" s="23"/>
      <c r="D66" s="28"/>
      <c r="E66" s="28"/>
      <c r="F66" s="23"/>
    </row>
    <row r="67" spans="1:6" x14ac:dyDescent="0.2">
      <c r="A67" s="37" t="s">
        <v>98</v>
      </c>
      <c r="B67" s="27"/>
      <c r="C67" s="23"/>
      <c r="D67" s="28"/>
      <c r="E67" s="28"/>
      <c r="F67" s="23"/>
    </row>
    <row r="68" spans="1:6" x14ac:dyDescent="0.2">
      <c r="A68" s="34"/>
      <c r="B68" s="27"/>
      <c r="C68" s="23"/>
      <c r="D68" s="28"/>
      <c r="E68" s="28"/>
      <c r="F68" s="23"/>
    </row>
    <row r="69" spans="1:6" ht="38.25" x14ac:dyDescent="0.2">
      <c r="A69" s="20" t="s">
        <v>43</v>
      </c>
      <c r="B69" s="21" t="s">
        <v>72</v>
      </c>
      <c r="C69" s="24"/>
      <c r="D69" s="22"/>
      <c r="E69" s="22"/>
      <c r="F69" s="23"/>
    </row>
    <row r="70" spans="1:6" ht="14.25" x14ac:dyDescent="0.2">
      <c r="A70" s="20"/>
      <c r="B70" s="21"/>
      <c r="C70" s="24" t="s">
        <v>48</v>
      </c>
      <c r="D70" s="22">
        <v>100</v>
      </c>
      <c r="E70" s="78"/>
      <c r="F70" s="25">
        <f>ROUND(D70*E70,2)</f>
        <v>0</v>
      </c>
    </row>
    <row r="71" spans="1:6" x14ac:dyDescent="0.2">
      <c r="A71" s="20"/>
      <c r="B71" s="21"/>
      <c r="C71" s="24"/>
      <c r="D71" s="22"/>
      <c r="E71" s="22"/>
      <c r="F71" s="23"/>
    </row>
    <row r="72" spans="1:6" ht="57" customHeight="1" x14ac:dyDescent="0.2">
      <c r="A72" s="20" t="s">
        <v>46</v>
      </c>
      <c r="B72" s="21" t="s">
        <v>73</v>
      </c>
      <c r="C72" s="24"/>
      <c r="D72" s="22"/>
      <c r="E72" s="22"/>
      <c r="F72" s="23"/>
    </row>
    <row r="73" spans="1:6" x14ac:dyDescent="0.2">
      <c r="A73" s="20"/>
      <c r="B73" s="21"/>
      <c r="C73" s="24" t="s">
        <v>74</v>
      </c>
      <c r="D73" s="22">
        <v>12</v>
      </c>
      <c r="E73" s="78"/>
      <c r="F73" s="25">
        <f>ROUND(D73*E73,2)</f>
        <v>0</v>
      </c>
    </row>
    <row r="74" spans="1:6" x14ac:dyDescent="0.2">
      <c r="A74" s="20"/>
      <c r="B74" s="21"/>
      <c r="C74" s="24"/>
      <c r="D74" s="22"/>
      <c r="E74" s="22"/>
      <c r="F74" s="23"/>
    </row>
    <row r="75" spans="1:6" ht="15" customHeight="1" x14ac:dyDescent="0.2">
      <c r="A75" s="20" t="s">
        <v>49</v>
      </c>
      <c r="B75" s="21" t="s">
        <v>75</v>
      </c>
      <c r="C75" s="24"/>
      <c r="D75" s="22"/>
      <c r="E75" s="22"/>
      <c r="F75" s="23"/>
    </row>
    <row r="76" spans="1:6" x14ac:dyDescent="0.2">
      <c r="A76" s="20"/>
      <c r="B76" s="21"/>
      <c r="C76" s="24" t="s">
        <v>74</v>
      </c>
      <c r="D76" s="22">
        <v>10</v>
      </c>
      <c r="E76" s="78"/>
      <c r="F76" s="25">
        <f>ROUND(D76*E76,2)</f>
        <v>0</v>
      </c>
    </row>
    <row r="77" spans="1:6" x14ac:dyDescent="0.2">
      <c r="A77" s="26"/>
      <c r="B77" s="27"/>
      <c r="C77" s="23"/>
      <c r="D77" s="28"/>
      <c r="E77" s="28"/>
      <c r="F77" s="23"/>
    </row>
    <row r="78" spans="1:6" x14ac:dyDescent="0.2">
      <c r="A78" s="29"/>
      <c r="B78" s="30" t="s">
        <v>59</v>
      </c>
      <c r="C78" s="31"/>
      <c r="D78" s="32"/>
      <c r="E78" s="32"/>
      <c r="F78" s="33">
        <f>SUM(F69:F77)</f>
        <v>0</v>
      </c>
    </row>
    <row r="79" spans="1:6" x14ac:dyDescent="0.2">
      <c r="A79" s="27"/>
      <c r="B79" s="27"/>
      <c r="C79" s="23"/>
      <c r="D79" s="28"/>
      <c r="E79" s="28"/>
      <c r="F79" s="23"/>
    </row>
    <row r="80" spans="1:6" x14ac:dyDescent="0.2">
      <c r="A80" s="27"/>
      <c r="B80" s="27"/>
      <c r="C80" s="23"/>
      <c r="D80" s="28"/>
      <c r="E80" s="28"/>
      <c r="F80" s="23"/>
    </row>
    <row r="81" spans="1:6" x14ac:dyDescent="0.2">
      <c r="F81" s="4"/>
    </row>
    <row r="82" spans="1:6" x14ac:dyDescent="0.2">
      <c r="F82" s="4"/>
    </row>
    <row r="83" spans="1:6" x14ac:dyDescent="0.2">
      <c r="F83" s="4"/>
    </row>
    <row r="84" spans="1:6" x14ac:dyDescent="0.2">
      <c r="F84" s="4"/>
    </row>
    <row r="85" spans="1:6" ht="15" x14ac:dyDescent="0.2">
      <c r="B85" s="38" t="s">
        <v>76</v>
      </c>
      <c r="F85" s="4"/>
    </row>
    <row r="86" spans="1:6" ht="15" x14ac:dyDescent="0.2">
      <c r="B86" s="38" t="s">
        <v>77</v>
      </c>
      <c r="F86" s="4"/>
    </row>
    <row r="87" spans="1:6" ht="15" x14ac:dyDescent="0.2">
      <c r="B87" s="38" t="s">
        <v>78</v>
      </c>
      <c r="F87" s="4"/>
    </row>
    <row r="88" spans="1:6" x14ac:dyDescent="0.2">
      <c r="A88" s="39"/>
      <c r="F88" s="4"/>
    </row>
    <row r="89" spans="1:6" x14ac:dyDescent="0.2">
      <c r="A89" s="39"/>
      <c r="F89" s="4"/>
    </row>
    <row r="90" spans="1:6" ht="14.25" x14ac:dyDescent="0.2">
      <c r="A90" s="40" t="s">
        <v>79</v>
      </c>
      <c r="B90" s="41" t="s">
        <v>80</v>
      </c>
      <c r="C90" s="42"/>
      <c r="D90" s="43"/>
      <c r="E90" s="44"/>
      <c r="F90" s="45"/>
    </row>
    <row r="91" spans="1:6" ht="14.25" x14ac:dyDescent="0.2">
      <c r="A91" s="46" t="s">
        <v>81</v>
      </c>
      <c r="B91" s="47" t="s">
        <v>82</v>
      </c>
      <c r="C91" s="48"/>
      <c r="D91" s="49"/>
      <c r="E91" s="44"/>
      <c r="F91" s="50">
        <f>F39</f>
        <v>0</v>
      </c>
    </row>
    <row r="92" spans="1:6" ht="14.25" x14ac:dyDescent="0.2">
      <c r="A92" s="46" t="s">
        <v>83</v>
      </c>
      <c r="B92" s="47" t="s">
        <v>84</v>
      </c>
      <c r="C92" s="48"/>
      <c r="D92" s="49"/>
      <c r="E92" s="44"/>
      <c r="F92" s="50">
        <f>F61</f>
        <v>0</v>
      </c>
    </row>
    <row r="93" spans="1:6" ht="14.25" x14ac:dyDescent="0.2">
      <c r="A93" s="51"/>
      <c r="B93" s="52"/>
      <c r="C93" s="42"/>
      <c r="D93" s="53"/>
      <c r="E93" s="44"/>
      <c r="F93" s="45"/>
    </row>
    <row r="94" spans="1:6" ht="14.25" x14ac:dyDescent="0.2">
      <c r="A94" s="54" t="s">
        <v>85</v>
      </c>
      <c r="B94" s="41" t="s">
        <v>86</v>
      </c>
      <c r="C94" s="42"/>
      <c r="D94" s="53"/>
      <c r="E94" s="44"/>
      <c r="F94" s="45"/>
    </row>
    <row r="95" spans="1:6" ht="14.25" x14ac:dyDescent="0.2">
      <c r="A95" s="46" t="s">
        <v>87</v>
      </c>
      <c r="B95" s="47" t="s">
        <v>99</v>
      </c>
      <c r="C95" s="48"/>
      <c r="D95" s="49"/>
      <c r="E95" s="44"/>
      <c r="F95" s="50">
        <f>F78</f>
        <v>0</v>
      </c>
    </row>
    <row r="96" spans="1:6" ht="14.25" x14ac:dyDescent="0.2">
      <c r="A96" s="51"/>
      <c r="B96" s="52"/>
      <c r="C96" s="42"/>
      <c r="D96" s="53"/>
      <c r="E96" s="44"/>
      <c r="F96" s="45"/>
    </row>
    <row r="97" spans="1:6" s="3" customFormat="1" ht="21.75" customHeight="1" x14ac:dyDescent="0.2">
      <c r="A97" s="55"/>
      <c r="B97" s="56" t="s">
        <v>59</v>
      </c>
      <c r="C97" s="57"/>
      <c r="D97" s="44"/>
      <c r="E97" s="44"/>
      <c r="F97" s="58">
        <f>SUM(F91:F96)</f>
        <v>0</v>
      </c>
    </row>
    <row r="98" spans="1:6" s="3" customFormat="1" ht="21.75" customHeight="1" x14ac:dyDescent="0.2">
      <c r="A98" s="55"/>
      <c r="B98" s="59" t="s">
        <v>88</v>
      </c>
      <c r="C98" s="57"/>
      <c r="D98" s="44"/>
      <c r="E98" s="79">
        <v>0.25</v>
      </c>
      <c r="F98" s="44">
        <f>F97*E98</f>
        <v>0</v>
      </c>
    </row>
    <row r="99" spans="1:6" s="3" customFormat="1" ht="21.75" customHeight="1" x14ac:dyDescent="0.2">
      <c r="B99" s="56" t="s">
        <v>89</v>
      </c>
      <c r="C99" s="57"/>
      <c r="D99" s="44"/>
      <c r="E99" s="44"/>
      <c r="F99" s="58">
        <f>SUM(F97:F98)</f>
        <v>0</v>
      </c>
    </row>
    <row r="100" spans="1:6" x14ac:dyDescent="0.2">
      <c r="F100" s="4"/>
    </row>
    <row r="101" spans="1:6" x14ac:dyDescent="0.2">
      <c r="A101" s="1" t="s">
        <v>90</v>
      </c>
      <c r="F101" s="4"/>
    </row>
    <row r="102" spans="1:6" x14ac:dyDescent="0.2">
      <c r="F102" s="4"/>
    </row>
    <row r="103" spans="1:6" ht="32.25" customHeight="1" x14ac:dyDescent="0.2">
      <c r="A103" s="81" t="s">
        <v>91</v>
      </c>
      <c r="B103" s="81"/>
      <c r="C103" s="81"/>
      <c r="D103" s="81"/>
      <c r="E103" s="81"/>
      <c r="F103" s="4"/>
    </row>
    <row r="104" spans="1:6" ht="25.5" customHeight="1" x14ac:dyDescent="0.2">
      <c r="A104" s="81" t="s">
        <v>92</v>
      </c>
      <c r="B104" s="81"/>
      <c r="C104" s="81"/>
      <c r="D104" s="81"/>
      <c r="E104" s="81"/>
      <c r="F104" s="4"/>
    </row>
    <row r="105" spans="1:6" ht="36.75" customHeight="1" x14ac:dyDescent="0.2">
      <c r="A105" s="81" t="s">
        <v>93</v>
      </c>
      <c r="B105" s="81"/>
      <c r="C105" s="81"/>
      <c r="D105" s="81"/>
      <c r="E105" s="81"/>
      <c r="F105" s="4"/>
    </row>
    <row r="106" spans="1:6" ht="36.75" customHeight="1" x14ac:dyDescent="0.2">
      <c r="A106" s="81" t="s">
        <v>97</v>
      </c>
      <c r="B106" s="81"/>
      <c r="C106" s="81"/>
      <c r="D106" s="81"/>
      <c r="E106" s="81"/>
      <c r="F106" s="4"/>
    </row>
    <row r="107" spans="1:6" ht="34.5" customHeight="1" x14ac:dyDescent="0.2">
      <c r="A107" s="81" t="s">
        <v>94</v>
      </c>
      <c r="B107" s="81"/>
      <c r="C107" s="81"/>
      <c r="D107" s="81"/>
      <c r="E107" s="81"/>
      <c r="F107" s="4"/>
    </row>
  </sheetData>
  <sheetProtection algorithmName="SHA-512" hashValue="iT+/hDLS6li4yIq0EqFTuItzwbkkA9wpl4pCkPnOIbAXo39+DVdkTd4Aad0ZH/XtfNZEaVZg81J3klc0i51nug==" saltValue="OJH/P2xfEEbL7rcDYE0vgA==" spinCount="100000" sheet="1" formatColumns="0" formatRows="0" selectLockedCells="1"/>
  <mergeCells count="5">
    <mergeCell ref="A106:E106"/>
    <mergeCell ref="A107:E107"/>
    <mergeCell ref="A103:E103"/>
    <mergeCell ref="A104:E104"/>
    <mergeCell ref="A105:E105"/>
  </mergeCells>
  <pageMargins left="0.70866141732283505" right="0.70866141732283505" top="0.74803149606299202" bottom="0.74803149606299202" header="0.31496062992126" footer="0.31496062992126"/>
  <pageSetup paperSize="9" scale="79" orientation="portrait" r:id="rId1"/>
  <rowBreaks count="1" manualBreakCount="1">
    <brk id="63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4C41CF6534AA44A01FF090EDDE83B8" ma:contentTypeVersion="7" ma:contentTypeDescription="Stvaranje novog dokumenta." ma:contentTypeScope="" ma:versionID="b300b762b6d77ab2a08bc8346d747b80">
  <xsd:schema xmlns:xsd="http://www.w3.org/2001/XMLSchema" xmlns:xs="http://www.w3.org/2001/XMLSchema" xmlns:p="http://schemas.microsoft.com/office/2006/metadata/properties" xmlns:ns2="33e59126-3e08-468a-9ad4-7aadfdb77d70" targetNamespace="http://schemas.microsoft.com/office/2006/metadata/properties" ma:root="true" ma:fieldsID="2d19acb926095ac508a4d9259481fbdd" ns2:_="">
    <xsd:import namespace="33e59126-3e08-468a-9ad4-7aadfdb77d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59126-3e08-468a-9ad4-7aadfdb77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A2F5C1-0316-4903-B0F3-5E146CB616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34D51A-81DA-40CA-8C86-B1EABB628F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DC7B0-8940-4BE8-9BE0-09658666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e59126-3e08-468a-9ad4-7aadfdb77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4</vt:i4>
      </vt:variant>
    </vt:vector>
  </HeadingPairs>
  <TitlesOfParts>
    <vt:vector size="6" baseType="lpstr">
      <vt:lpstr>Ponudbeni_list</vt:lpstr>
      <vt:lpstr>Troškovnik</vt:lpstr>
      <vt:lpstr>CA</vt:lpstr>
      <vt:lpstr>Troškovnik!Ispis_naslova</vt:lpstr>
      <vt:lpstr>Ponudbeni_list!Podrucje_ispisa</vt:lpstr>
      <vt:lpstr>Troškovnik!Podrucje_ispisa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Zvonko Novokmet</dc:creator>
  <cp:keywords/>
  <dc:description/>
  <cp:lastModifiedBy>Zvonko Novokmet</cp:lastModifiedBy>
  <cp:revision/>
  <cp:lastPrinted>2020-11-26T17:44:43Z</cp:lastPrinted>
  <dcterms:created xsi:type="dcterms:W3CDTF">2020-11-15T21:35:00Z</dcterms:created>
  <dcterms:modified xsi:type="dcterms:W3CDTF">2020-12-09T16:39:48Z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0x010100804C41CF6534AA44A01FF090EDDE83B8</vt:lpwstr>
  </property>
  <property fmtid="{D5CDD505-2E9C-101B-9397-08002B2CF9AE}" pid="4" name="KSOProductBuildVer">
    <vt:lpwstr>1033-11.2.0.9747</vt:lpwstr>
  </property>
</Properties>
</file>