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https://d.docs.live.net/bb6e51cd3ace1860/Split Palača KK.06.1.1.15.001/NABAVE/19. (TZ) Troškovi promocije^J marketinga i brendinga/1 nacrt 22.10.2021/Poziv s prilozima - Matej/"/>
    </mc:Choice>
  </mc:AlternateContent>
  <xr:revisionPtr revIDLastSave="2" documentId="8_{0116EEEC-D484-49C4-89E9-872946B1DA75}" xr6:coauthVersionLast="47" xr6:coauthVersionMax="47" xr10:uidLastSave="{FC51810E-405B-4C53-AA74-E3D04E7674AE}"/>
  <bookViews>
    <workbookView xWindow="28680" yWindow="-120" windowWidth="30960" windowHeight="16920" xr2:uid="{00000000-000D-0000-FFFF-FFFF00000000}"/>
  </bookViews>
  <sheets>
    <sheet name="Sheet1" sheetId="1" r:id="rId1"/>
    <sheet name="Sheet2" sheetId="2" r:id="rId2"/>
    <sheet name="Sheet3" sheetId="3" r:id="rId3"/>
  </sheets>
  <definedNames>
    <definedName name="_xlnm.Print_Area" localSheetId="0">Sheet1!$A$1:$H$81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9" i="1" l="1"/>
  <c r="G62" i="1"/>
  <c r="G63" i="1" s="1"/>
  <c r="D71" i="1" s="1"/>
  <c r="G50" i="1"/>
  <c r="G51" i="1"/>
  <c r="G52" i="1"/>
  <c r="G53" i="1"/>
  <c r="G54" i="1"/>
  <c r="G55" i="1"/>
  <c r="G56" i="1"/>
  <c r="G57" i="1"/>
  <c r="G58" i="1"/>
  <c r="G49" i="1"/>
  <c r="G43" i="1"/>
  <c r="G44" i="1"/>
  <c r="G45" i="1"/>
  <c r="G46" i="1"/>
  <c r="G42" i="1"/>
  <c r="G25" i="1"/>
  <c r="G26" i="1"/>
  <c r="G27" i="1"/>
  <c r="G28" i="1"/>
  <c r="G29" i="1"/>
  <c r="G30" i="1"/>
  <c r="G31" i="1"/>
  <c r="G32" i="1"/>
  <c r="G33" i="1"/>
  <c r="G34" i="1"/>
  <c r="G35" i="1"/>
  <c r="G36" i="1"/>
  <c r="G37" i="1"/>
  <c r="G38" i="1"/>
  <c r="G39" i="1"/>
  <c r="G24" i="1"/>
  <c r="G15" i="1"/>
  <c r="G16" i="1"/>
  <c r="G17" i="1"/>
  <c r="G18" i="1"/>
  <c r="G19" i="1"/>
  <c r="G20" i="1"/>
  <c r="G21" i="1"/>
  <c r="G14" i="1"/>
  <c r="G7" i="1"/>
  <c r="G8" i="1"/>
  <c r="G9" i="1"/>
  <c r="G10" i="1"/>
  <c r="G11" i="1"/>
  <c r="G6" i="1"/>
  <c r="G47" i="1" l="1"/>
  <c r="D69" i="1" s="1"/>
  <c r="G40" i="1"/>
  <c r="D68" i="1" s="1"/>
  <c r="G60" i="1"/>
  <c r="D70" i="1" s="1"/>
  <c r="G22" i="1"/>
  <c r="D67" i="1" s="1"/>
  <c r="G12" i="1"/>
  <c r="D66" i="1" s="1"/>
  <c r="D72" i="1" l="1"/>
  <c r="D74" i="1" s="1"/>
  <c r="D73" i="1" s="1"/>
</calcChain>
</file>

<file path=xl/sharedStrings.xml><?xml version="1.0" encoding="utf-8"?>
<sst xmlns="http://schemas.openxmlformats.org/spreadsheetml/2006/main" count="186" uniqueCount="129">
  <si>
    <t>1. GRAFIČKI DIZAJN</t>
  </si>
  <si>
    <t>Grafičko oblikovanje prezentacije o projektu (za djelatnike u kulturi i turizmu) - pdf format, do 30 stranica</t>
  </si>
  <si>
    <t>Dizajn i grafička priprema - plakat B2</t>
  </si>
  <si>
    <t xml:space="preserve">City light - prilagodba formata, grafička priprema
</t>
  </si>
  <si>
    <t>Jumbo plakat - prilagodba formata, grafička priprema</t>
  </si>
  <si>
    <t>2. OGLAŠAVANJE NA DRUŠTVENIM MREŽAMA</t>
  </si>
  <si>
    <t>Promocija projekta</t>
  </si>
  <si>
    <t>Plan komuniciranja na društvenim mrežama: Facebook, Instagram, TikTok, LinkedIn</t>
  </si>
  <si>
    <t>Naknada za vođenje društvenih mreža i upravljanje kampanjama</t>
  </si>
  <si>
    <t>Osmišljavanje koncepta kampanje završetka projekta</t>
  </si>
  <si>
    <t>Budžet za oglašavanje na društvenim mrežama o završetku projekta na mrežama Facebook, Instagram i LinkedIn u mjeru FB 40%, IG 40% i LI 20% budžeta</t>
  </si>
  <si>
    <t>Promocija suvenira i enogastro proizvoda</t>
  </si>
  <si>
    <t xml:space="preserve">Osmišljavanje koncepta kampanje </t>
  </si>
  <si>
    <t>3. ZAKUP MEDIJSKOG PROSTORA</t>
  </si>
  <si>
    <t>Prilog 2/1 u tiskanom izdanju najčitanije regionalne tiskovine/objava u jednom od najčitanijih dana u tjednu.
Osmišljavanje koncepta, uklopiti infografiku koja će biti isporučena od strane Naručitelja</t>
  </si>
  <si>
    <t>Oglas 1/1 dnevna tiskovina s najvećim dosegom na području aglomeracije</t>
  </si>
  <si>
    <t xml:space="preserve">City light - zakup i postavljanje 28 dana - aglomeracija </t>
  </si>
  <si>
    <t>Jumbo plakat - zakup i postavljanje 28 dana - aglomeracija</t>
  </si>
  <si>
    <t>Južno pročelje JI kule: dizajn i produkcija mash 8 x 8 m, full color, za postavljanje na skeli, isporuka bez montaže</t>
  </si>
  <si>
    <t xml:space="preserve">Osmišljavanje, produkcija i promotivni radio spot 20' </t>
  </si>
  <si>
    <t>Zakup: promotivni spot 20' na radio postaji regionalnog dosega</t>
  </si>
  <si>
    <t>Native članak u jednom od tri najčitanija nacionalna news portala</t>
  </si>
  <si>
    <t>Native članak u jednom od tri najčitanija nacionalna lifestyle portala</t>
  </si>
  <si>
    <t>4. IZRADA MULTIMEDIJSKOG SADRŽAJA</t>
  </si>
  <si>
    <t>Video - snimanje i montaža promotivnog videa SGV; 1x2'; 1x15''</t>
  </si>
  <si>
    <t>Video - snimanje i montaža promotivnog videa MGST; 1x2'; 1x15''</t>
  </si>
  <si>
    <t>Video - snimanje i montaža promotivnog videa Kula i JI zid; 1x2'; 1x15''</t>
  </si>
  <si>
    <t>Video - snimanje i montaža promotivnog videa projekta. Trajanje 2' i 15''</t>
  </si>
  <si>
    <t>5. PROMOTIVNI MATERIJALI - IZRADA, BRENDIRANJE I DOSTAVA PROMOTIVNIH MATERIJALA</t>
  </si>
  <si>
    <t xml:space="preserve">Plakat B2 - tisak </t>
  </si>
  <si>
    <r>
      <t>Platnena vrećica, dotisak 5 boja - uzorak logotipa na cijelu površinu vrećice, obostrano, dimenzija vrećice - 38x42cm</t>
    </r>
    <r>
      <rPr>
        <sz val="9"/>
        <rFont val="Calibri (Body)"/>
      </rPr>
      <t xml:space="preserve"> i obvezni logotipi vidljivosto projekta - 1 boja</t>
    </r>
  </si>
  <si>
    <r>
      <t>Ručnik, mikrofibra, 160 g/m2 70x150 bijeli ili crni, dotisak logotipa, jednostrano, 1 boja</t>
    </r>
    <r>
      <rPr>
        <sz val="9"/>
        <rFont val="Calibri (Body)"/>
      </rPr>
      <t xml:space="preserve"> i obvezni logotipi vidljivosti projekta - 1 boja</t>
    </r>
  </si>
  <si>
    <t>Promotivni custom made remen za prtljagu </t>
  </si>
  <si>
    <r>
      <t xml:space="preserve">Roll-up baner </t>
    </r>
    <r>
      <rPr>
        <sz val="9"/>
        <rFont val="Calibri (Body)"/>
      </rPr>
      <t>85x200</t>
    </r>
    <r>
      <rPr>
        <sz val="9"/>
        <rFont val="Calibri"/>
        <family val="2"/>
        <charset val="238"/>
        <scheme val="minor"/>
      </rPr>
      <t>, 4 boje</t>
    </r>
  </si>
  <si>
    <r>
      <t xml:space="preserve">Kemijska (reciklirani materijal), </t>
    </r>
    <r>
      <rPr>
        <sz val="9"/>
        <rFont val="Calibri (Body)"/>
      </rPr>
      <t>tampon tisak 1 boja</t>
    </r>
  </si>
  <si>
    <t>Deplijan JI Kula,  SGV, MGST - tisak, format A4, savinut na dvije strane, obostrani tisak</t>
  </si>
  <si>
    <t>6. EDUKACIJA</t>
  </si>
  <si>
    <t>Pisanje i grafičko oblikovanje poziva za posjet djelatnika iz turističkog i kulturnog sektora predviđenog za slanje elektroničkom poštom</t>
  </si>
  <si>
    <t>Uvodne napomene:</t>
  </si>
  <si>
    <r>
      <t xml:space="preserve">Šalica metalna (kvalitetni čelik), s ručkicom s jedne strane, emajlirana, izvana bijela. Zapremnina min. 350 ml. Tisak - logotip, 4 boje. Pakirana u plastičnu vrećicu i kutiju. Tisak na kutiju - logotip, 4 boje i obvezni logotipi vidljivosti projekta </t>
    </r>
    <r>
      <rPr>
        <sz val="9"/>
        <rFont val="Calibri (Body)"/>
      </rPr>
      <t>- 4 boj</t>
    </r>
    <r>
      <rPr>
        <sz val="9"/>
        <rFont val="Calibri"/>
        <family val="2"/>
        <charset val="238"/>
        <scheme val="minor"/>
      </rPr>
      <t>e</t>
    </r>
  </si>
  <si>
    <t>Zakup:  promotivni spot 20' na dvije lokalne radio postaje u sklopu aglomeracije (30 + 30) sa gradskim ili županijskim koncesijama</t>
  </si>
  <si>
    <t>Pisanje i oprema PR članka, po jedan članak na dva od tri najčitanija regionalna web portala prema prema mjesečnom broju posjeta (otvaranje stranica)</t>
  </si>
  <si>
    <r>
      <t>Edukacija osoblja za nastavak rada na društvenim mrežama (5 osoba</t>
    </r>
    <r>
      <rPr>
        <sz val="9"/>
        <rFont val="Calibri (Body)"/>
      </rPr>
      <t>)</t>
    </r>
  </si>
  <si>
    <t>Količina</t>
  </si>
  <si>
    <t>Jedinica</t>
  </si>
  <si>
    <t>komplet</t>
  </si>
  <si>
    <t>Dnevne tiskovine - offline oglašavanje</t>
  </si>
  <si>
    <t>Vanjsko oglašavanje - offline oglašavanje</t>
  </si>
  <si>
    <t>Radio - offline oglašavanje</t>
  </si>
  <si>
    <t>Portali - online oglašavanje</t>
  </si>
  <si>
    <t>Naknada za vođenje društvenih mreža  i upravljanje kampanjama (posljednja 2 mjeseca projekta)</t>
  </si>
  <si>
    <t>Napomene:</t>
  </si>
  <si>
    <t>Pisanje i oprema PR članka, plasiranje na 2 najčitanija web portala na području aglomeracije, naslovnica</t>
  </si>
  <si>
    <t>Pisanje i oprema PR članka, plasiranje na 2 lokalna web portala gradova aglomeracije (izvan Splita)</t>
  </si>
  <si>
    <t>Pisanje i oprema PR članka, plasiranje na najčitaniji hrvatski news portal na engleskom jeziku</t>
  </si>
  <si>
    <t>Angažman fotografa 6 x dan, obrada i isporuka fotografija sa svakog snimanja - 50 kom print i web format, 300 dpi</t>
  </si>
  <si>
    <t>komad</t>
  </si>
  <si>
    <r>
      <rPr>
        <b/>
        <sz val="11"/>
        <color theme="1"/>
        <rFont val="Calibri"/>
        <family val="2"/>
        <scheme val="minor"/>
      </rPr>
      <t>NARUČITELJ:</t>
    </r>
    <r>
      <rPr>
        <sz val="11"/>
        <color theme="1"/>
        <rFont val="Calibri"/>
        <family val="2"/>
        <scheme val="minor"/>
      </rPr>
      <t xml:space="preserve"> Turistička zajednica grada Splita, Obala hrvatskog narodnog preporoda 9, 21000 Split, OIB: 67919657637
</t>
    </r>
    <r>
      <rPr>
        <b/>
        <sz val="11"/>
        <color theme="1"/>
        <rFont val="Calibri"/>
        <family val="2"/>
        <scheme val="minor"/>
      </rPr>
      <t xml:space="preserve">NABAVA: </t>
    </r>
    <r>
      <rPr>
        <sz val="11"/>
        <color theme="1"/>
        <rFont val="Calibri"/>
        <family val="2"/>
        <scheme val="minor"/>
      </rPr>
      <t xml:space="preserve">„Nabava usluga promocije, marketinga i brendinga“ u okviru projektu „Palača života – grad mijena“ KK. 06.1.1.15.0001
</t>
    </r>
    <r>
      <rPr>
        <b/>
        <sz val="11"/>
        <color theme="1"/>
        <rFont val="Calibri"/>
        <family val="2"/>
        <scheme val="minor"/>
      </rPr>
      <t>DOKUMENT:</t>
    </r>
    <r>
      <rPr>
        <sz val="11"/>
        <color theme="1"/>
        <rFont val="Calibri"/>
        <family val="2"/>
        <scheme val="minor"/>
      </rPr>
      <t xml:space="preserve"> Poziv za dostavu ponuda - Prilog 3 "Troškovnik"</t>
    </r>
  </si>
  <si>
    <t>UKUPNO:</t>
  </si>
  <si>
    <t>REKAPITULACIJA:</t>
  </si>
  <si>
    <t>Cijena po jedinici bez PDV</t>
  </si>
  <si>
    <t>Ukupan iznos stavke bez PDV</t>
  </si>
  <si>
    <t>UKUPNO BEZ PDV</t>
  </si>
  <si>
    <t>PDV</t>
  </si>
  <si>
    <t>SVEUKUPNO</t>
  </si>
  <si>
    <t xml:space="preserve">ZA PONUDITELJA: </t>
  </si>
  <si>
    <t>(potpis osobe ovlaštene za zastupanje ponuditelja ili zajednice ponuditelja)</t>
  </si>
  <si>
    <t>M.P.</t>
  </si>
  <si>
    <t>Završna faza realizacije projekta</t>
  </si>
  <si>
    <t>1.1.</t>
  </si>
  <si>
    <t>1.2.</t>
  </si>
  <si>
    <t>1.3.</t>
  </si>
  <si>
    <t>1.4.</t>
  </si>
  <si>
    <t>1.5.</t>
  </si>
  <si>
    <t>1.6.</t>
  </si>
  <si>
    <t>2.1.</t>
  </si>
  <si>
    <t>2.3.</t>
  </si>
  <si>
    <t>3.1.</t>
  </si>
  <si>
    <t>3.2.</t>
  </si>
  <si>
    <t>3.3.</t>
  </si>
  <si>
    <t>4.1.</t>
  </si>
  <si>
    <t>4.2.</t>
  </si>
  <si>
    <t>2.4.</t>
  </si>
  <si>
    <t>2.5.</t>
  </si>
  <si>
    <t>2.6.</t>
  </si>
  <si>
    <t>2.7.</t>
  </si>
  <si>
    <t>2.8.</t>
  </si>
  <si>
    <t>3.4.</t>
  </si>
  <si>
    <t>3.5.</t>
  </si>
  <si>
    <t>3.6.</t>
  </si>
  <si>
    <t>3.7.</t>
  </si>
  <si>
    <t>3.8.</t>
  </si>
  <si>
    <t>3.9.</t>
  </si>
  <si>
    <t>3.10.</t>
  </si>
  <si>
    <t>3.11.</t>
  </si>
  <si>
    <t>3.12.</t>
  </si>
  <si>
    <t>3.13.</t>
  </si>
  <si>
    <t>3.14.</t>
  </si>
  <si>
    <t>3.15.</t>
  </si>
  <si>
    <t>3.16.</t>
  </si>
  <si>
    <t>4.3.</t>
  </si>
  <si>
    <t>4.4.</t>
  </si>
  <si>
    <t>4.5.</t>
  </si>
  <si>
    <t>5.1.</t>
  </si>
  <si>
    <t>5.2.</t>
  </si>
  <si>
    <t>5.3.</t>
  </si>
  <si>
    <t>5.4.</t>
  </si>
  <si>
    <t>5.5.</t>
  </si>
  <si>
    <t>5.6.</t>
  </si>
  <si>
    <t>5.7.</t>
  </si>
  <si>
    <t>5.8.</t>
  </si>
  <si>
    <t>5.9.</t>
  </si>
  <si>
    <t>5.10.</t>
  </si>
  <si>
    <t>5.11.</t>
  </si>
  <si>
    <t>6.1.</t>
  </si>
  <si>
    <t>OKVIRNI ROK IZVRŠENJA</t>
  </si>
  <si>
    <r>
      <t xml:space="preserve">Dizajn, izrada i priprema sadržaja </t>
    </r>
    <r>
      <rPr>
        <i/>
        <sz val="9"/>
        <rFont val="Calibri"/>
        <family val="2"/>
        <charset val="238"/>
        <scheme val="minor"/>
      </rPr>
      <t xml:space="preserve">landing page </t>
    </r>
    <r>
      <rPr>
        <sz val="9"/>
        <rFont val="Calibri"/>
        <family val="2"/>
        <charset val="238"/>
        <scheme val="minor"/>
      </rPr>
      <t xml:space="preserve">na postojećoj web domeni </t>
    </r>
  </si>
  <si>
    <t>Ovisno o dovršetku ključnih aktivnosti na projektu</t>
  </si>
  <si>
    <t>kvartalno</t>
  </si>
  <si>
    <t>Budžet za oglašavanje na društvenim mrežama (12 mjeseci x 2 mreže: Facebook i Instagram)</t>
  </si>
  <si>
    <r>
      <rPr>
        <b/>
        <sz val="9"/>
        <color theme="1"/>
        <rFont val="Calibri"/>
        <family val="2"/>
        <charset val="238"/>
        <scheme val="minor"/>
      </rPr>
      <t>2.2</t>
    </r>
    <r>
      <rPr>
        <sz val="9"/>
        <color theme="1"/>
        <rFont val="Calibri"/>
        <family val="2"/>
        <charset val="238"/>
        <scheme val="minor"/>
      </rPr>
      <t>.</t>
    </r>
  </si>
  <si>
    <t>Plan komuniciranja na društvenim mrežama (stavka 2.1) – u prvih 12 mjeseci suradnje treba predvidjeti osmišljavanje i kreiranje sadržaja za minimalno dvije objave tjedno na mrežama Facebook, Instagram i TikTok – format post te po jedan story ili reels format tjedno na društvenoj mreži Instagram. U prvih 6 mjeseci suradnje potrebno je predvidjeti po jednu objavu tjedno na društvenoj mreži LinkedIn.
Stavka 2.2.: Budžet za oglašavanje u prvih 12 mjeseci odnosi se na kampanje koje za cilj imaju izgradnju prepoznatljivosti (brand awareness) odnosno 'angažman', 'doseg' i sakupljanje novih pratitelja / fanova (likes). Cilj: Facebook doseg 100.000 mjesečno; Instagram: 50.000 pojavljivanja mjesečno
Stavka 2.5. Tijekom posljednja dva mjeseca trajanja projekta budžet za oglašavanje na društvenim mrežama potrebno je raspodijeliti prema troškovniku i odnosi se na kampanje koje za cilj imaju izgradnju prepoznatljivosti (brand awareness) odnosno 'angažman', 'doseg' i sakupljanje novih pratitelja / fanova (likes) te kampanje s ciljem prometa (traffic) na članke i druge sadržaje plasirane na web stranicama partnera. Cilj: Facebook doseg 250.000 mjesečno; Instagram 150.00 pojavljivanja mjesečno; LinkedIn: 5.000 pojavljivanja mjesečno
Stavka 2.6. Naknada za vođenje društvenih mreža posljednja 2 mjeseca trajanja projekta odnosi se na osmišljavanje i kreiranje sadržaja za minimalno tri objave tjedno na mrežama Facebook, Instagram i TikTok – format post te po tri story ili reels format tjedno na društvenoj mreži Instagram. Tijekom posljednja dva mjeseca suradnje potrebno je predvidjeti po dvije objave tjedno na društvenoj mreži LinkedIn.
Stavka 6.1: Edukaciju treba organizirati u trajanju od 1 dana, 6 sati za maksimalno 5 osoba te dostupnost odgovorne osobe - edukatora za upite i pojašnjenja u periodu od 30 dana od završetka edukacije.</t>
  </si>
  <si>
    <t>04/23, kvartalno</t>
  </si>
  <si>
    <r>
      <t xml:space="preserve">Osmišljavanje, produkcija i plasiranje: promotivni spot 20' na najslušanijoj radio postaji regionalnog dosega prema istraživanju Ipsos Media Pulsa za 2021
</t>
    </r>
    <r>
      <rPr>
        <i/>
        <sz val="9"/>
        <rFont val="Calibri"/>
        <family val="2"/>
        <charset val="238"/>
        <scheme val="minor"/>
      </rPr>
      <t>(Promocija suvenira i enogastro proizvoda)</t>
    </r>
  </si>
  <si>
    <r>
      <t xml:space="preserve">Osmišljavanje, produkcija i plasiranje: 
promotivni spot 20' na dvije lokalne radio postaje u sklopu aglomeracije (30 + 30) sa gradskim ili županijskim koncesijama. </t>
    </r>
    <r>
      <rPr>
        <i/>
        <sz val="9"/>
        <rFont val="Calibri"/>
        <family val="2"/>
        <charset val="238"/>
        <scheme val="minor"/>
      </rPr>
      <t>(Promocija suvenira i enogastro proizvoda)</t>
    </r>
  </si>
  <si>
    <r>
      <t xml:space="preserve">Pamučna majica, bijela, dotisak logotipa u 4 boje, materijal: 190 g / m², 100% pamuk, okrugli izrez od spandex rebrastog materijala. Ž: 15 x veličina S, 15 x veličina M, 10 x veličina L, 10 x veličina XL; M: 10 x veličina S, 20 x veličina M, 10 x veličina L, 10 x veličina XL.  </t>
    </r>
    <r>
      <rPr>
        <sz val="9"/>
        <rFont val="Calibri (Body)"/>
      </rPr>
      <t>Apliciranje obveznih logotipa vidljivosti projekta - 1 boja</t>
    </r>
  </si>
  <si>
    <t>Dizajn i grafička priprema - imidž brošura projekta, 16 stranice, format PDF, optimizirano za mobilne telefone, izrada QR koda</t>
  </si>
  <si>
    <t>Budžet za oglašavanje na društvenim mrežama - 1 kampanja od 10 dana (promocija suvenira i enogastro proizvoda)</t>
  </si>
  <si>
    <t>Deplijan dizajn i grafička priprema - dimenzije: 113x235 mm; otvoreni format 680x235 mm; broj stranica: 12 str; tisak: 4/4; offsetni nepremazni papir: 170 g; dorada: rezanje na format, biganje i savijanje 5x u harmoniku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</si>
</sst>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0"/>
      <name val="Calibri"/>
      <family val="2"/>
      <charset val="238"/>
      <scheme val="minor"/>
    </font>
    <font>
      <sz val="10"/>
      <name val="Calibri"/>
      <family val="2"/>
      <charset val="238"/>
      <scheme val="minor"/>
    </font>
    <font>
      <i/>
      <sz val="9"/>
      <color theme="1"/>
      <name val="Calibri"/>
      <family val="2"/>
      <charset val="238"/>
      <scheme val="minor"/>
    </font>
    <font>
      <i/>
      <sz val="9"/>
      <name val="Calibri"/>
      <family val="2"/>
      <charset val="238"/>
      <scheme val="minor"/>
    </font>
    <font>
      <sz val="9"/>
      <name val="Calibri"/>
      <family val="2"/>
      <scheme val="minor"/>
    </font>
    <font>
      <sz val="9"/>
      <name val="Calibri"/>
      <family val="2"/>
      <charset val="238"/>
      <scheme val="minor"/>
    </font>
    <font>
      <sz val="9"/>
      <name val="Calibri (Body)"/>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1"/>
      <color theme="1"/>
      <name val="Calibri"/>
      <family val="2"/>
      <scheme val="minor"/>
    </font>
    <font>
      <sz val="10"/>
      <name val="Calibri"/>
      <family val="2"/>
      <scheme val="minor"/>
    </font>
    <font>
      <sz val="8"/>
      <color theme="1"/>
      <name val="Calibri"/>
      <family val="2"/>
      <scheme val="minor"/>
    </font>
    <font>
      <sz val="9"/>
      <color theme="1"/>
      <name val="Calibri"/>
      <family val="2"/>
      <scheme val="minor"/>
    </font>
    <font>
      <sz val="9"/>
      <color theme="1"/>
      <name val="Calibri"/>
      <family val="2"/>
      <charset val="238"/>
      <scheme val="minor"/>
    </font>
    <font>
      <b/>
      <sz val="9"/>
      <color theme="1"/>
      <name val="Calibri"/>
      <family val="2"/>
      <charset val="238"/>
      <scheme val="minor"/>
    </font>
    <font>
      <b/>
      <sz val="9"/>
      <name val="Calibri"/>
      <family val="2"/>
      <charset val="238"/>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cellStyleXfs>
  <cellXfs count="90">
    <xf numFmtId="0" fontId="0" fillId="0" borderId="0" xfId="0"/>
    <xf numFmtId="0" fontId="2" fillId="0" borderId="3" xfId="0" applyFont="1" applyFill="1" applyBorder="1" applyAlignment="1">
      <alignment wrapText="1"/>
    </xf>
    <xf numFmtId="0" fontId="6" fillId="0" borderId="3" xfId="0" applyFont="1" applyFill="1" applyBorder="1" applyAlignment="1">
      <alignment wrapText="1"/>
    </xf>
    <xf numFmtId="0" fontId="2" fillId="0" borderId="7" xfId="0" applyFont="1" applyFill="1" applyBorder="1" applyAlignment="1">
      <alignment wrapText="1"/>
    </xf>
    <xf numFmtId="0" fontId="1" fillId="2" borderId="7"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3" xfId="0" applyFont="1" applyFill="1" applyBorder="1" applyAlignment="1">
      <alignment horizontal="center" vertical="center" wrapText="1"/>
    </xf>
    <xf numFmtId="0" fontId="0" fillId="0" borderId="0" xfId="0" applyFill="1"/>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6" fillId="0" borderId="7" xfId="0" applyFont="1" applyFill="1" applyBorder="1"/>
    <xf numFmtId="0" fontId="6" fillId="0" borderId="7" xfId="0" applyFont="1" applyFill="1" applyBorder="1" applyAlignment="1">
      <alignment wrapText="1"/>
    </xf>
    <xf numFmtId="0" fontId="0" fillId="0" borderId="0" xfId="0" applyAlignment="1">
      <alignment wrapText="1"/>
    </xf>
    <xf numFmtId="0" fontId="4" fillId="0" borderId="5" xfId="0" applyFont="1" applyFill="1" applyBorder="1" applyAlignment="1">
      <alignment horizontal="left" vertical="top" wrapText="1"/>
    </xf>
    <xf numFmtId="0" fontId="0" fillId="0" borderId="4" xfId="0" applyBorder="1" applyAlignment="1">
      <alignment wrapText="1"/>
    </xf>
    <xf numFmtId="0" fontId="5" fillId="0" borderId="5" xfId="0" applyFont="1" applyBorder="1" applyAlignment="1">
      <alignment wrapText="1"/>
    </xf>
    <xf numFmtId="0" fontId="0" fillId="0" borderId="5" xfId="0" applyBorder="1" applyAlignment="1">
      <alignment wrapText="1"/>
    </xf>
    <xf numFmtId="0" fontId="0" fillId="0" borderId="10" xfId="0" applyFill="1" applyBorder="1" applyAlignment="1"/>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xf>
    <xf numFmtId="0" fontId="0" fillId="0" borderId="0" xfId="0" applyBorder="1" applyAlignment="1"/>
    <xf numFmtId="0" fontId="0" fillId="0" borderId="1" xfId="0" applyBorder="1" applyAlignment="1"/>
    <xf numFmtId="4" fontId="8" fillId="0" borderId="1" xfId="0" applyNumberFormat="1" applyFont="1" applyBorder="1" applyAlignment="1">
      <alignment horizontal="center" vertical="center"/>
    </xf>
    <xf numFmtId="4" fontId="1"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6" fillId="0" borderId="1" xfId="0" applyFont="1" applyFill="1" applyBorder="1"/>
    <xf numFmtId="0" fontId="0" fillId="0" borderId="1" xfId="0" applyBorder="1"/>
    <xf numFmtId="0" fontId="0" fillId="3" borderId="1" xfId="0" applyFill="1" applyBorder="1"/>
    <xf numFmtId="0" fontId="11" fillId="3" borderId="1" xfId="0" applyFont="1" applyFill="1" applyBorder="1" applyAlignment="1">
      <alignment vertical="center"/>
    </xf>
    <xf numFmtId="0" fontId="0" fillId="3" borderId="1" xfId="0" applyFill="1" applyBorder="1" applyAlignment="1">
      <alignment horizontal="center" vertical="center" wrapText="1"/>
    </xf>
    <xf numFmtId="4" fontId="0" fillId="0" borderId="1" xfId="0" applyNumberFormat="1" applyBorder="1"/>
    <xf numFmtId="4" fontId="0" fillId="3" borderId="1" xfId="0" applyNumberFormat="1" applyFill="1" applyBorder="1"/>
    <xf numFmtId="0" fontId="0" fillId="0" borderId="12" xfId="0" applyBorder="1"/>
    <xf numFmtId="0" fontId="13" fillId="0" borderId="0" xfId="0" applyFont="1" applyAlignment="1">
      <alignment horizontal="center" vertical="top"/>
    </xf>
    <xf numFmtId="0" fontId="0" fillId="0" borderId="0" xfId="0" applyAlignment="1">
      <alignment horizontal="center" vertical="center"/>
    </xf>
    <xf numFmtId="0" fontId="11" fillId="0" borderId="10" xfId="0" applyFont="1" applyFill="1" applyBorder="1" applyAlignment="1">
      <alignment horizontal="left" vertical="center" wrapText="1"/>
    </xf>
    <xf numFmtId="0" fontId="0" fillId="0" borderId="9" xfId="0" applyFill="1" applyBorder="1" applyAlignment="1">
      <alignment horizontal="center" wrapText="1"/>
    </xf>
    <xf numFmtId="0" fontId="6" fillId="0" borderId="1" xfId="0" applyFont="1" applyFill="1" applyBorder="1" applyAlignment="1">
      <alignment horizontal="left" vertical="top"/>
    </xf>
    <xf numFmtId="0" fontId="6" fillId="0" borderId="1" xfId="0" applyFont="1" applyFill="1" applyBorder="1" applyAlignment="1">
      <alignment wrapText="1"/>
    </xf>
    <xf numFmtId="0" fontId="6" fillId="0" borderId="1" xfId="0" applyFont="1" applyFill="1" applyBorder="1" applyAlignment="1">
      <alignment horizontal="left" vertical="top" wrapText="1"/>
    </xf>
    <xf numFmtId="0" fontId="6" fillId="0" borderId="1" xfId="0" applyFont="1" applyFill="1" applyBorder="1" applyAlignment="1">
      <alignment vertical="center" wrapText="1"/>
    </xf>
    <xf numFmtId="0" fontId="6" fillId="4" borderId="1" xfId="0" applyFont="1" applyFill="1" applyBorder="1"/>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15"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1" fillId="0" borderId="6" xfId="0" applyFont="1" applyFill="1" applyBorder="1" applyAlignment="1">
      <alignment horizontal="left" vertical="center" wrapText="1"/>
    </xf>
    <xf numFmtId="0" fontId="8" fillId="0" borderId="6" xfId="0" applyFont="1" applyFill="1" applyBorder="1" applyAlignment="1">
      <alignment horizontal="center" vertical="center"/>
    </xf>
    <xf numFmtId="3" fontId="8" fillId="0" borderId="6" xfId="0" applyNumberFormat="1" applyFont="1" applyFill="1" applyBorder="1" applyAlignment="1">
      <alignment horizontal="center" vertical="center" wrapText="1"/>
    </xf>
    <xf numFmtId="4" fontId="8" fillId="0" borderId="6" xfId="0" applyNumberFormat="1" applyFont="1" applyFill="1" applyBorder="1" applyAlignment="1">
      <alignment horizontal="center" vertical="center" wrapText="1"/>
    </xf>
    <xf numFmtId="0" fontId="16" fillId="0" borderId="1" xfId="0" applyFont="1" applyBorder="1" applyAlignment="1">
      <alignment wrapText="1"/>
    </xf>
    <xf numFmtId="17" fontId="0" fillId="0" borderId="1" xfId="0" applyNumberFormat="1" applyBorder="1"/>
    <xf numFmtId="0" fontId="6" fillId="4" borderId="1" xfId="0" applyFont="1" applyFill="1" applyBorder="1" applyAlignment="1">
      <alignment wrapText="1"/>
    </xf>
    <xf numFmtId="0" fontId="17" fillId="0" borderId="3" xfId="0" applyFont="1" applyBorder="1" applyAlignment="1">
      <alignment horizontal="center" vertical="center" wrapText="1"/>
    </xf>
    <xf numFmtId="17" fontId="14" fillId="0" borderId="1" xfId="0" applyNumberFormat="1" applyFont="1" applyBorder="1"/>
    <xf numFmtId="0" fontId="14" fillId="0" borderId="1" xfId="0" applyFont="1" applyBorder="1"/>
    <xf numFmtId="0" fontId="14" fillId="0" borderId="1" xfId="0" applyFont="1" applyBorder="1" applyAlignment="1">
      <alignment wrapText="1"/>
    </xf>
    <xf numFmtId="17" fontId="14" fillId="4" borderId="1" xfId="0" applyNumberFormat="1" applyFont="1" applyFill="1" applyBorder="1"/>
    <xf numFmtId="0" fontId="10" fillId="0" borderId="1" xfId="0" applyFont="1" applyFill="1" applyBorder="1" applyAlignment="1">
      <alignment horizontal="left" vertical="top" wrapText="1"/>
    </xf>
    <xf numFmtId="0" fontId="9" fillId="0" borderId="1" xfId="0" applyFont="1" applyFill="1" applyBorder="1" applyAlignment="1">
      <alignment horizontal="center"/>
    </xf>
    <xf numFmtId="0" fontId="0" fillId="3" borderId="1" xfId="0" applyFill="1" applyBorder="1" applyAlignment="1">
      <alignment horizontal="center" vertical="top"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3"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0" fillId="0" borderId="5" xfId="0" applyFill="1" applyBorder="1" applyAlignment="1">
      <alignment horizontal="center" wrapText="1"/>
    </xf>
    <xf numFmtId="0" fontId="0" fillId="0" borderId="6" xfId="0" applyFill="1" applyBorder="1" applyAlignment="1">
      <alignment horizont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9"/>
  <sheetViews>
    <sheetView tabSelected="1" view="pageBreakPreview" topLeftCell="A44" zoomScaleNormal="100" zoomScaleSheetLayoutView="100" workbookViewId="0">
      <selection activeCell="D70" sqref="D70"/>
    </sheetView>
  </sheetViews>
  <sheetFormatPr defaultRowHeight="15"/>
  <cols>
    <col min="1" max="1" width="15.5703125" style="12" customWidth="1"/>
    <col min="2" max="2" width="5.140625" style="12" customWidth="1"/>
    <col min="3" max="3" width="82.140625" customWidth="1"/>
    <col min="4" max="4" width="20.140625" customWidth="1"/>
    <col min="5" max="5" width="10.5703125" customWidth="1"/>
    <col min="6" max="6" width="12.85546875" customWidth="1"/>
    <col min="7" max="7" width="17.42578125" customWidth="1"/>
    <col min="8" max="8" width="15.140625" customWidth="1"/>
  </cols>
  <sheetData>
    <row r="1" spans="1:8" ht="81.599999999999994" customHeight="1">
      <c r="A1" s="70" t="s">
        <v>57</v>
      </c>
      <c r="B1" s="70"/>
      <c r="C1" s="70"/>
      <c r="D1" s="70"/>
      <c r="E1" s="70"/>
      <c r="F1" s="70"/>
      <c r="G1" s="70"/>
      <c r="H1" s="70"/>
    </row>
    <row r="2" spans="1:8" s="7" customFormat="1">
      <c r="A2" s="69" t="s">
        <v>38</v>
      </c>
      <c r="B2" s="69"/>
      <c r="C2" s="69"/>
      <c r="D2" s="69"/>
      <c r="E2" s="69"/>
      <c r="F2" s="69"/>
      <c r="G2" s="69"/>
      <c r="H2" s="69"/>
    </row>
    <row r="3" spans="1:8" s="7" customFormat="1" ht="179.45" customHeight="1">
      <c r="A3" s="68" t="s">
        <v>121</v>
      </c>
      <c r="B3" s="68"/>
      <c r="C3" s="68"/>
      <c r="D3" s="68"/>
      <c r="E3" s="68"/>
      <c r="F3" s="68"/>
      <c r="G3" s="68"/>
      <c r="H3" s="68"/>
    </row>
    <row r="4" spans="1:8" ht="38.25">
      <c r="A4" s="56" t="s">
        <v>51</v>
      </c>
      <c r="B4" s="35"/>
      <c r="C4" s="17"/>
      <c r="D4" s="57" t="s">
        <v>43</v>
      </c>
      <c r="E4" s="58" t="s">
        <v>44</v>
      </c>
      <c r="F4" s="58" t="s">
        <v>60</v>
      </c>
      <c r="G4" s="59" t="s">
        <v>61</v>
      </c>
      <c r="H4" s="60" t="s">
        <v>115</v>
      </c>
    </row>
    <row r="5" spans="1:8">
      <c r="A5" s="88"/>
      <c r="B5" s="36"/>
      <c r="C5" s="4" t="s">
        <v>0</v>
      </c>
      <c r="D5" s="81"/>
      <c r="E5" s="82"/>
      <c r="F5" s="82"/>
      <c r="G5" s="83"/>
      <c r="H5" s="26"/>
    </row>
    <row r="6" spans="1:8">
      <c r="A6" s="88"/>
      <c r="B6" s="42" t="s">
        <v>69</v>
      </c>
      <c r="C6" s="10" t="s">
        <v>116</v>
      </c>
      <c r="D6" s="18">
        <v>1</v>
      </c>
      <c r="E6" s="19" t="s">
        <v>45</v>
      </c>
      <c r="F6" s="24"/>
      <c r="G6" s="24">
        <f>D6*F6</f>
        <v>0</v>
      </c>
      <c r="H6" s="64">
        <v>44562</v>
      </c>
    </row>
    <row r="7" spans="1:8">
      <c r="A7" s="88"/>
      <c r="B7" s="42" t="s">
        <v>70</v>
      </c>
      <c r="C7" s="10" t="s">
        <v>1</v>
      </c>
      <c r="D7" s="18">
        <v>1</v>
      </c>
      <c r="E7" s="19" t="s">
        <v>45</v>
      </c>
      <c r="F7" s="24"/>
      <c r="G7" s="24">
        <f t="shared" ref="G7:G11" si="0">D7*F7</f>
        <v>0</v>
      </c>
      <c r="H7" s="64">
        <v>44593</v>
      </c>
    </row>
    <row r="8" spans="1:8" ht="24.75">
      <c r="A8" s="88"/>
      <c r="B8" s="42" t="s">
        <v>71</v>
      </c>
      <c r="C8" s="11" t="s">
        <v>37</v>
      </c>
      <c r="D8" s="18">
        <v>1</v>
      </c>
      <c r="E8" s="19" t="s">
        <v>45</v>
      </c>
      <c r="F8" s="24"/>
      <c r="G8" s="24">
        <f t="shared" si="0"/>
        <v>0</v>
      </c>
      <c r="H8" s="64">
        <v>45047</v>
      </c>
    </row>
    <row r="9" spans="1:8">
      <c r="A9" s="88"/>
      <c r="B9" s="42" t="s">
        <v>72</v>
      </c>
      <c r="C9" s="10" t="s">
        <v>2</v>
      </c>
      <c r="D9" s="18">
        <v>1</v>
      </c>
      <c r="E9" s="19" t="s">
        <v>45</v>
      </c>
      <c r="F9" s="24"/>
      <c r="G9" s="24">
        <f t="shared" si="0"/>
        <v>0</v>
      </c>
      <c r="H9" s="64">
        <v>45017</v>
      </c>
    </row>
    <row r="10" spans="1:8">
      <c r="A10" s="88"/>
      <c r="B10" s="42" t="s">
        <v>73</v>
      </c>
      <c r="C10" s="10" t="s">
        <v>3</v>
      </c>
      <c r="D10" s="18">
        <v>1</v>
      </c>
      <c r="E10" s="19" t="s">
        <v>45</v>
      </c>
      <c r="F10" s="24"/>
      <c r="G10" s="24">
        <f t="shared" si="0"/>
        <v>0</v>
      </c>
      <c r="H10" s="64">
        <v>45017</v>
      </c>
    </row>
    <row r="11" spans="1:8">
      <c r="A11" s="88"/>
      <c r="B11" s="42" t="s">
        <v>74</v>
      </c>
      <c r="C11" s="11" t="s">
        <v>4</v>
      </c>
      <c r="D11" s="18">
        <v>1</v>
      </c>
      <c r="E11" s="19" t="s">
        <v>45</v>
      </c>
      <c r="F11" s="24"/>
      <c r="G11" s="24">
        <f t="shared" si="0"/>
        <v>0</v>
      </c>
      <c r="H11" s="64">
        <v>45017</v>
      </c>
    </row>
    <row r="12" spans="1:8">
      <c r="A12" s="88"/>
      <c r="B12" s="42"/>
      <c r="C12" s="3"/>
      <c r="D12" s="71" t="s">
        <v>58</v>
      </c>
      <c r="E12" s="72"/>
      <c r="F12" s="73"/>
      <c r="G12" s="23">
        <f>SUM(G6:G11)</f>
        <v>0</v>
      </c>
      <c r="H12" s="26"/>
    </row>
    <row r="13" spans="1:8">
      <c r="A13" s="89"/>
      <c r="B13" s="43"/>
      <c r="C13" s="4" t="s">
        <v>5</v>
      </c>
      <c r="D13" s="81"/>
      <c r="E13" s="82"/>
      <c r="F13" s="82"/>
      <c r="G13" s="83"/>
    </row>
    <row r="14" spans="1:8">
      <c r="A14" s="74" t="s">
        <v>6</v>
      </c>
      <c r="B14" s="44" t="s">
        <v>75</v>
      </c>
      <c r="C14" s="25" t="s">
        <v>7</v>
      </c>
      <c r="D14" s="18">
        <v>1</v>
      </c>
      <c r="E14" s="19" t="s">
        <v>45</v>
      </c>
      <c r="F14" s="24"/>
      <c r="G14" s="24">
        <f>D14*F14</f>
        <v>0</v>
      </c>
      <c r="H14" s="64">
        <v>44652</v>
      </c>
    </row>
    <row r="15" spans="1:8">
      <c r="A15" s="74"/>
      <c r="B15" s="44" t="s">
        <v>120</v>
      </c>
      <c r="C15" s="41" t="s">
        <v>119</v>
      </c>
      <c r="D15" s="18">
        <v>12</v>
      </c>
      <c r="E15" s="19" t="s">
        <v>45</v>
      </c>
      <c r="F15" s="24"/>
      <c r="G15" s="24">
        <f t="shared" ref="G15:G21" si="1">D15*F15</f>
        <v>0</v>
      </c>
      <c r="H15" s="65" t="s">
        <v>122</v>
      </c>
    </row>
    <row r="16" spans="1:8">
      <c r="A16" s="74"/>
      <c r="B16" s="44" t="s">
        <v>76</v>
      </c>
      <c r="C16" s="25" t="s">
        <v>8</v>
      </c>
      <c r="D16" s="18">
        <v>12</v>
      </c>
      <c r="E16" s="19" t="s">
        <v>45</v>
      </c>
      <c r="F16" s="24"/>
      <c r="G16" s="24">
        <f t="shared" si="1"/>
        <v>0</v>
      </c>
      <c r="H16" s="65" t="s">
        <v>118</v>
      </c>
    </row>
    <row r="17" spans="1:8">
      <c r="A17" s="86" t="s">
        <v>68</v>
      </c>
      <c r="B17" s="45" t="s">
        <v>82</v>
      </c>
      <c r="C17" s="37" t="s">
        <v>9</v>
      </c>
      <c r="D17" s="18">
        <v>1</v>
      </c>
      <c r="E17" s="19" t="s">
        <v>45</v>
      </c>
      <c r="F17" s="24"/>
      <c r="G17" s="24">
        <f t="shared" si="1"/>
        <v>0</v>
      </c>
      <c r="H17" s="64">
        <v>44958</v>
      </c>
    </row>
    <row r="18" spans="1:8" ht="24.75">
      <c r="A18" s="87"/>
      <c r="B18" s="63" t="s">
        <v>83</v>
      </c>
      <c r="C18" s="62" t="s">
        <v>10</v>
      </c>
      <c r="D18" s="18">
        <v>1</v>
      </c>
      <c r="E18" s="19" t="s">
        <v>45</v>
      </c>
      <c r="F18" s="24"/>
      <c r="G18" s="24">
        <f t="shared" si="1"/>
        <v>0</v>
      </c>
      <c r="H18" s="65" t="s">
        <v>118</v>
      </c>
    </row>
    <row r="19" spans="1:8">
      <c r="A19" s="87"/>
      <c r="B19" s="45" t="s">
        <v>84</v>
      </c>
      <c r="C19" s="38" t="s">
        <v>50</v>
      </c>
      <c r="D19" s="18">
        <v>2</v>
      </c>
      <c r="E19" s="19" t="s">
        <v>45</v>
      </c>
      <c r="F19" s="24"/>
      <c r="G19" s="24">
        <f t="shared" si="1"/>
        <v>0</v>
      </c>
      <c r="H19" s="64">
        <v>45047</v>
      </c>
    </row>
    <row r="20" spans="1:8">
      <c r="A20" s="75" t="s">
        <v>11</v>
      </c>
      <c r="B20" s="45" t="s">
        <v>85</v>
      </c>
      <c r="C20" s="41" t="s">
        <v>12</v>
      </c>
      <c r="D20" s="18">
        <v>1</v>
      </c>
      <c r="E20" s="19" t="s">
        <v>45</v>
      </c>
      <c r="F20" s="24"/>
      <c r="G20" s="24">
        <f t="shared" si="1"/>
        <v>0</v>
      </c>
      <c r="H20" s="64">
        <v>44743</v>
      </c>
    </row>
    <row r="21" spans="1:8" ht="24.75">
      <c r="A21" s="75"/>
      <c r="B21" s="45" t="s">
        <v>86</v>
      </c>
      <c r="C21" s="62" t="s">
        <v>127</v>
      </c>
      <c r="D21" s="18">
        <v>1</v>
      </c>
      <c r="E21" s="19" t="s">
        <v>45</v>
      </c>
      <c r="F21" s="24"/>
      <c r="G21" s="24">
        <f t="shared" si="1"/>
        <v>0</v>
      </c>
      <c r="H21" s="64">
        <v>44774</v>
      </c>
    </row>
    <row r="22" spans="1:8" ht="16.149999999999999" customHeight="1">
      <c r="A22" s="84"/>
      <c r="B22" s="46"/>
      <c r="C22" s="1"/>
      <c r="D22" s="71" t="s">
        <v>58</v>
      </c>
      <c r="E22" s="72"/>
      <c r="F22" s="73"/>
      <c r="G22" s="23">
        <f>SUM(G14:G21)</f>
        <v>0</v>
      </c>
      <c r="H22" s="26"/>
    </row>
    <row r="23" spans="1:8">
      <c r="A23" s="85"/>
      <c r="B23" s="47"/>
      <c r="C23" s="9" t="s">
        <v>13</v>
      </c>
      <c r="D23" s="81"/>
      <c r="E23" s="82"/>
      <c r="F23" s="82"/>
      <c r="G23" s="83"/>
      <c r="H23" s="26"/>
    </row>
    <row r="24" spans="1:8" ht="36">
      <c r="A24" s="74" t="s">
        <v>46</v>
      </c>
      <c r="B24" s="48" t="s">
        <v>77</v>
      </c>
      <c r="C24" s="39" t="s">
        <v>14</v>
      </c>
      <c r="D24" s="18">
        <v>1</v>
      </c>
      <c r="E24" s="19" t="s">
        <v>45</v>
      </c>
      <c r="F24" s="24"/>
      <c r="G24" s="24">
        <f>D24*F24</f>
        <v>0</v>
      </c>
      <c r="H24" s="64">
        <v>44621</v>
      </c>
    </row>
    <row r="25" spans="1:8">
      <c r="A25" s="74"/>
      <c r="B25" s="47" t="s">
        <v>78</v>
      </c>
      <c r="C25" s="25" t="s">
        <v>15</v>
      </c>
      <c r="D25" s="18">
        <v>1</v>
      </c>
      <c r="E25" s="19" t="s">
        <v>45</v>
      </c>
      <c r="F25" s="24"/>
      <c r="G25" s="24">
        <f t="shared" ref="G25:G39" si="2">D25*F25</f>
        <v>0</v>
      </c>
      <c r="H25" s="64">
        <v>45047</v>
      </c>
    </row>
    <row r="26" spans="1:8">
      <c r="A26" s="76" t="s">
        <v>47</v>
      </c>
      <c r="B26" s="49" t="s">
        <v>79</v>
      </c>
      <c r="C26" s="38" t="s">
        <v>16</v>
      </c>
      <c r="D26" s="18">
        <v>10</v>
      </c>
      <c r="E26" s="19" t="s">
        <v>45</v>
      </c>
      <c r="F26" s="24"/>
      <c r="G26" s="24">
        <f t="shared" si="2"/>
        <v>0</v>
      </c>
      <c r="H26" s="64">
        <v>45017</v>
      </c>
    </row>
    <row r="27" spans="1:8">
      <c r="A27" s="77"/>
      <c r="B27" s="50" t="s">
        <v>87</v>
      </c>
      <c r="C27" s="38" t="s">
        <v>17</v>
      </c>
      <c r="D27" s="18">
        <v>20</v>
      </c>
      <c r="E27" s="19" t="s">
        <v>45</v>
      </c>
      <c r="F27" s="24"/>
      <c r="G27" s="24">
        <f t="shared" si="2"/>
        <v>0</v>
      </c>
      <c r="H27" s="64">
        <v>45017</v>
      </c>
    </row>
    <row r="28" spans="1:8" ht="26.45" customHeight="1">
      <c r="A28" s="78"/>
      <c r="B28" s="51" t="s">
        <v>88</v>
      </c>
      <c r="C28" s="38" t="s">
        <v>18</v>
      </c>
      <c r="D28" s="18">
        <v>1</v>
      </c>
      <c r="E28" s="19" t="s">
        <v>45</v>
      </c>
      <c r="F28" s="24"/>
      <c r="G28" s="24">
        <f t="shared" si="2"/>
        <v>0</v>
      </c>
      <c r="H28" s="64">
        <v>44682</v>
      </c>
    </row>
    <row r="29" spans="1:8" ht="36.75">
      <c r="A29" s="76" t="s">
        <v>48</v>
      </c>
      <c r="B29" s="49" t="s">
        <v>89</v>
      </c>
      <c r="C29" s="62" t="s">
        <v>123</v>
      </c>
      <c r="D29" s="18">
        <v>35</v>
      </c>
      <c r="E29" s="19" t="s">
        <v>45</v>
      </c>
      <c r="F29" s="24"/>
      <c r="G29" s="24">
        <f t="shared" si="2"/>
        <v>0</v>
      </c>
      <c r="H29" s="64">
        <v>45047</v>
      </c>
    </row>
    <row r="30" spans="1:8" ht="36.75">
      <c r="A30" s="77"/>
      <c r="B30" s="50" t="s">
        <v>90</v>
      </c>
      <c r="C30" s="62" t="s">
        <v>124</v>
      </c>
      <c r="D30" s="18">
        <v>35</v>
      </c>
      <c r="E30" s="19" t="s">
        <v>45</v>
      </c>
      <c r="F30" s="24"/>
      <c r="G30" s="24">
        <f t="shared" si="2"/>
        <v>0</v>
      </c>
      <c r="H30" s="64">
        <v>45047</v>
      </c>
    </row>
    <row r="31" spans="1:8">
      <c r="A31" s="77"/>
      <c r="B31" s="50" t="s">
        <v>91</v>
      </c>
      <c r="C31" s="38" t="s">
        <v>19</v>
      </c>
      <c r="D31" s="18">
        <v>1</v>
      </c>
      <c r="E31" s="19" t="s">
        <v>45</v>
      </c>
      <c r="F31" s="24"/>
      <c r="G31" s="24">
        <f t="shared" si="2"/>
        <v>0</v>
      </c>
      <c r="H31" s="64">
        <v>45261</v>
      </c>
    </row>
    <row r="32" spans="1:8">
      <c r="A32" s="77"/>
      <c r="B32" s="50" t="s">
        <v>92</v>
      </c>
      <c r="C32" s="38" t="s">
        <v>20</v>
      </c>
      <c r="D32" s="18">
        <v>60</v>
      </c>
      <c r="E32" s="19" t="s">
        <v>45</v>
      </c>
      <c r="F32" s="24"/>
      <c r="G32" s="24">
        <f t="shared" si="2"/>
        <v>0</v>
      </c>
      <c r="H32" s="64">
        <v>45047</v>
      </c>
    </row>
    <row r="33" spans="1:8" ht="24.75">
      <c r="A33" s="78"/>
      <c r="B33" s="51" t="s">
        <v>93</v>
      </c>
      <c r="C33" s="38" t="s">
        <v>40</v>
      </c>
      <c r="D33" s="18">
        <v>60</v>
      </c>
      <c r="E33" s="19" t="s">
        <v>45</v>
      </c>
      <c r="F33" s="24"/>
      <c r="G33" s="24">
        <f t="shared" si="2"/>
        <v>0</v>
      </c>
      <c r="H33" s="64">
        <v>45047</v>
      </c>
    </row>
    <row r="34" spans="1:8" ht="24.75">
      <c r="A34" s="79" t="s">
        <v>49</v>
      </c>
      <c r="B34" s="49" t="s">
        <v>94</v>
      </c>
      <c r="C34" s="38" t="s">
        <v>52</v>
      </c>
      <c r="D34" s="18">
        <v>2</v>
      </c>
      <c r="E34" s="19" t="s">
        <v>45</v>
      </c>
      <c r="F34" s="24"/>
      <c r="G34" s="24">
        <f t="shared" si="2"/>
        <v>0</v>
      </c>
      <c r="H34" s="67">
        <v>45047</v>
      </c>
    </row>
    <row r="35" spans="1:8">
      <c r="A35" s="80"/>
      <c r="B35" s="50" t="s">
        <v>95</v>
      </c>
      <c r="C35" s="25" t="s">
        <v>21</v>
      </c>
      <c r="D35" s="18">
        <v>1</v>
      </c>
      <c r="E35" s="19" t="s">
        <v>45</v>
      </c>
      <c r="F35" s="24"/>
      <c r="G35" s="24">
        <f t="shared" si="2"/>
        <v>0</v>
      </c>
      <c r="H35" s="67">
        <v>45047</v>
      </c>
    </row>
    <row r="36" spans="1:8">
      <c r="A36" s="80"/>
      <c r="B36" s="50" t="s">
        <v>96</v>
      </c>
      <c r="C36" s="25" t="s">
        <v>22</v>
      </c>
      <c r="D36" s="18">
        <v>1</v>
      </c>
      <c r="E36" s="19" t="s">
        <v>45</v>
      </c>
      <c r="F36" s="24"/>
      <c r="G36" s="24">
        <f t="shared" si="2"/>
        <v>0</v>
      </c>
      <c r="H36" s="67">
        <v>45047</v>
      </c>
    </row>
    <row r="37" spans="1:8" ht="24.75">
      <c r="A37" s="80"/>
      <c r="B37" s="50" t="s">
        <v>97</v>
      </c>
      <c r="C37" s="38" t="s">
        <v>41</v>
      </c>
      <c r="D37" s="18">
        <v>2</v>
      </c>
      <c r="E37" s="19" t="s">
        <v>45</v>
      </c>
      <c r="F37" s="24"/>
      <c r="G37" s="24">
        <f t="shared" si="2"/>
        <v>0</v>
      </c>
      <c r="H37" s="67">
        <v>45047</v>
      </c>
    </row>
    <row r="38" spans="1:8">
      <c r="A38" s="80"/>
      <c r="B38" s="50" t="s">
        <v>98</v>
      </c>
      <c r="C38" s="38" t="s">
        <v>53</v>
      </c>
      <c r="D38" s="18">
        <v>2</v>
      </c>
      <c r="E38" s="19" t="s">
        <v>45</v>
      </c>
      <c r="F38" s="24"/>
      <c r="G38" s="24">
        <f t="shared" si="2"/>
        <v>0</v>
      </c>
      <c r="H38" s="67">
        <v>45047</v>
      </c>
    </row>
    <row r="39" spans="1:8">
      <c r="A39" s="80"/>
      <c r="B39" s="50" t="s">
        <v>99</v>
      </c>
      <c r="C39" s="38" t="s">
        <v>54</v>
      </c>
      <c r="D39" s="18">
        <v>1</v>
      </c>
      <c r="E39" s="19" t="s">
        <v>45</v>
      </c>
      <c r="F39" s="24"/>
      <c r="G39" s="24">
        <f t="shared" si="2"/>
        <v>0</v>
      </c>
      <c r="H39" s="67">
        <v>45047</v>
      </c>
    </row>
    <row r="40" spans="1:8">
      <c r="A40" s="13"/>
      <c r="B40" s="50"/>
      <c r="C40" s="2"/>
      <c r="D40" s="71" t="s">
        <v>58</v>
      </c>
      <c r="E40" s="72"/>
      <c r="F40" s="73"/>
      <c r="G40" s="23">
        <f>SUM(G24:G39)</f>
        <v>0</v>
      </c>
    </row>
    <row r="41" spans="1:8">
      <c r="A41" s="14"/>
      <c r="B41" s="52"/>
      <c r="C41" s="8" t="s">
        <v>23</v>
      </c>
      <c r="D41" s="81"/>
      <c r="E41" s="82"/>
      <c r="F41" s="82"/>
      <c r="G41" s="83"/>
      <c r="H41" s="26"/>
    </row>
    <row r="42" spans="1:8" ht="47.25" customHeight="1">
      <c r="A42" s="15"/>
      <c r="B42" s="48" t="s">
        <v>80</v>
      </c>
      <c r="C42" s="38" t="s">
        <v>55</v>
      </c>
      <c r="D42" s="18">
        <v>6</v>
      </c>
      <c r="E42" s="24" t="s">
        <v>45</v>
      </c>
      <c r="F42" s="24"/>
      <c r="G42" s="24">
        <f>D42*F42</f>
        <v>0</v>
      </c>
      <c r="H42" s="66" t="s">
        <v>117</v>
      </c>
    </row>
    <row r="43" spans="1:8">
      <c r="A43" s="15"/>
      <c r="B43" s="48" t="s">
        <v>81</v>
      </c>
      <c r="C43" s="25" t="s">
        <v>24</v>
      </c>
      <c r="D43" s="18">
        <v>1</v>
      </c>
      <c r="E43" s="24" t="s">
        <v>45</v>
      </c>
      <c r="F43" s="24"/>
      <c r="G43" s="24">
        <f t="shared" ref="G43:G46" si="3">D43*F43</f>
        <v>0</v>
      </c>
      <c r="H43" s="64">
        <v>44621</v>
      </c>
    </row>
    <row r="44" spans="1:8">
      <c r="A44" s="15"/>
      <c r="B44" s="48" t="s">
        <v>100</v>
      </c>
      <c r="C44" s="25" t="s">
        <v>25</v>
      </c>
      <c r="D44" s="18">
        <v>1</v>
      </c>
      <c r="E44" s="24" t="s">
        <v>45</v>
      </c>
      <c r="F44" s="24"/>
      <c r="G44" s="24">
        <f t="shared" si="3"/>
        <v>0</v>
      </c>
      <c r="H44" s="64">
        <v>45047</v>
      </c>
    </row>
    <row r="45" spans="1:8">
      <c r="A45" s="15"/>
      <c r="B45" s="48" t="s">
        <v>101</v>
      </c>
      <c r="C45" s="25" t="s">
        <v>26</v>
      </c>
      <c r="D45" s="18">
        <v>1</v>
      </c>
      <c r="E45" s="24" t="s">
        <v>45</v>
      </c>
      <c r="F45" s="24"/>
      <c r="G45" s="24">
        <f t="shared" si="3"/>
        <v>0</v>
      </c>
      <c r="H45" s="64">
        <v>45047</v>
      </c>
    </row>
    <row r="46" spans="1:8">
      <c r="A46" s="15"/>
      <c r="B46" s="53" t="s">
        <v>102</v>
      </c>
      <c r="C46" s="25" t="s">
        <v>27</v>
      </c>
      <c r="D46" s="18">
        <v>1</v>
      </c>
      <c r="E46" s="24" t="s">
        <v>45</v>
      </c>
      <c r="F46" s="24"/>
      <c r="G46" s="24">
        <f t="shared" si="3"/>
        <v>0</v>
      </c>
      <c r="H46" s="64">
        <v>45047</v>
      </c>
    </row>
    <row r="47" spans="1:8">
      <c r="A47" s="15"/>
      <c r="B47" s="54"/>
      <c r="C47" s="25"/>
      <c r="D47" s="71" t="s">
        <v>58</v>
      </c>
      <c r="E47" s="72"/>
      <c r="F47" s="73"/>
      <c r="G47" s="23">
        <f>SUM(G42:G46)</f>
        <v>0</v>
      </c>
    </row>
    <row r="48" spans="1:8">
      <c r="A48" s="16"/>
      <c r="B48" s="55"/>
      <c r="C48" s="5" t="s">
        <v>28</v>
      </c>
      <c r="D48" s="81"/>
      <c r="E48" s="82"/>
      <c r="F48" s="82"/>
      <c r="G48" s="83"/>
      <c r="H48" s="26"/>
    </row>
    <row r="49" spans="1:8">
      <c r="A49" s="15"/>
      <c r="B49" s="48" t="s">
        <v>103</v>
      </c>
      <c r="C49" s="25" t="s">
        <v>29</v>
      </c>
      <c r="D49" s="18">
        <v>100</v>
      </c>
      <c r="E49" s="19" t="s">
        <v>56</v>
      </c>
      <c r="F49" s="24"/>
      <c r="G49" s="24">
        <f>D49*F49</f>
        <v>0</v>
      </c>
      <c r="H49" s="64">
        <v>45047</v>
      </c>
    </row>
    <row r="50" spans="1:8" ht="24.75">
      <c r="A50" s="15"/>
      <c r="B50" s="48" t="s">
        <v>104</v>
      </c>
      <c r="C50" s="38" t="s">
        <v>30</v>
      </c>
      <c r="D50" s="18">
        <v>100</v>
      </c>
      <c r="E50" s="24" t="s">
        <v>56</v>
      </c>
      <c r="F50" s="24"/>
      <c r="G50" s="24">
        <f t="shared" ref="G50:G58" si="4">D50*F50</f>
        <v>0</v>
      </c>
      <c r="H50" s="64">
        <v>45047</v>
      </c>
    </row>
    <row r="51" spans="1:8" ht="24.75">
      <c r="A51" s="15"/>
      <c r="B51" s="48" t="s">
        <v>105</v>
      </c>
      <c r="C51" s="38" t="s">
        <v>31</v>
      </c>
      <c r="D51" s="18">
        <v>55</v>
      </c>
      <c r="E51" s="24" t="s">
        <v>56</v>
      </c>
      <c r="F51" s="24"/>
      <c r="G51" s="24">
        <f t="shared" si="4"/>
        <v>0</v>
      </c>
      <c r="H51" s="64">
        <v>45047</v>
      </c>
    </row>
    <row r="52" spans="1:8" ht="49.9" customHeight="1">
      <c r="A52" s="15"/>
      <c r="B52" s="48" t="s">
        <v>106</v>
      </c>
      <c r="C52" s="38" t="s">
        <v>125</v>
      </c>
      <c r="D52" s="18">
        <v>100</v>
      </c>
      <c r="E52" s="24" t="s">
        <v>56</v>
      </c>
      <c r="F52" s="24"/>
      <c r="G52" s="24">
        <f t="shared" si="4"/>
        <v>0</v>
      </c>
      <c r="H52" s="64">
        <v>45047</v>
      </c>
    </row>
    <row r="53" spans="1:8" ht="36.75">
      <c r="A53" s="15"/>
      <c r="B53" s="48" t="s">
        <v>107</v>
      </c>
      <c r="C53" s="38" t="s">
        <v>39</v>
      </c>
      <c r="D53" s="18">
        <v>100</v>
      </c>
      <c r="E53" s="24" t="s">
        <v>56</v>
      </c>
      <c r="F53" s="24"/>
      <c r="G53" s="24">
        <f t="shared" si="4"/>
        <v>0</v>
      </c>
      <c r="H53" s="64">
        <v>45047</v>
      </c>
    </row>
    <row r="54" spans="1:8">
      <c r="A54" s="15"/>
      <c r="B54" s="48" t="s">
        <v>108</v>
      </c>
      <c r="C54" s="40" t="s">
        <v>32</v>
      </c>
      <c r="D54" s="18">
        <v>50</v>
      </c>
      <c r="E54" s="24" t="s">
        <v>56</v>
      </c>
      <c r="F54" s="24"/>
      <c r="G54" s="24">
        <f t="shared" si="4"/>
        <v>0</v>
      </c>
      <c r="H54" s="64">
        <v>45047</v>
      </c>
    </row>
    <row r="55" spans="1:8">
      <c r="A55" s="15"/>
      <c r="B55" s="48" t="s">
        <v>109</v>
      </c>
      <c r="C55" s="25" t="s">
        <v>33</v>
      </c>
      <c r="D55" s="18">
        <v>4</v>
      </c>
      <c r="E55" s="24" t="s">
        <v>56</v>
      </c>
      <c r="F55" s="24"/>
      <c r="G55" s="24">
        <f t="shared" si="4"/>
        <v>0</v>
      </c>
      <c r="H55" s="64">
        <v>45047</v>
      </c>
    </row>
    <row r="56" spans="1:8">
      <c r="A56" s="15"/>
      <c r="B56" s="48" t="s">
        <v>110</v>
      </c>
      <c r="C56" s="25" t="s">
        <v>34</v>
      </c>
      <c r="D56" s="18">
        <v>500</v>
      </c>
      <c r="E56" s="24" t="s">
        <v>56</v>
      </c>
      <c r="F56" s="24"/>
      <c r="G56" s="24">
        <f t="shared" si="4"/>
        <v>0</v>
      </c>
      <c r="H56" s="64">
        <v>45047</v>
      </c>
    </row>
    <row r="57" spans="1:8">
      <c r="A57" s="15"/>
      <c r="B57" s="48" t="s">
        <v>111</v>
      </c>
      <c r="C57" s="25" t="s">
        <v>35</v>
      </c>
      <c r="D57" s="18">
        <v>1000</v>
      </c>
      <c r="E57" s="24" t="s">
        <v>56</v>
      </c>
      <c r="F57" s="24"/>
      <c r="G57" s="24">
        <f t="shared" si="4"/>
        <v>0</v>
      </c>
      <c r="H57" s="64">
        <v>45047</v>
      </c>
    </row>
    <row r="58" spans="1:8" ht="36.75">
      <c r="A58" s="15"/>
      <c r="B58" s="48" t="s">
        <v>112</v>
      </c>
      <c r="C58" s="38" t="s">
        <v>128</v>
      </c>
      <c r="D58" s="18">
        <v>1</v>
      </c>
      <c r="E58" s="24" t="s">
        <v>45</v>
      </c>
      <c r="F58" s="24"/>
      <c r="G58" s="24">
        <f t="shared" si="4"/>
        <v>0</v>
      </c>
      <c r="H58" s="64">
        <v>45047</v>
      </c>
    </row>
    <row r="59" spans="1:8" ht="24.75">
      <c r="A59" s="15"/>
      <c r="B59" s="48" t="s">
        <v>113</v>
      </c>
      <c r="C59" s="38" t="s">
        <v>126</v>
      </c>
      <c r="D59" s="18">
        <v>1</v>
      </c>
      <c r="E59" s="24" t="s">
        <v>45</v>
      </c>
      <c r="F59" s="24"/>
      <c r="G59" s="24">
        <f>D59*F59</f>
        <v>0</v>
      </c>
      <c r="H59" s="64">
        <v>45047</v>
      </c>
    </row>
    <row r="60" spans="1:8">
      <c r="A60" s="15"/>
      <c r="B60" s="48"/>
      <c r="C60" s="2"/>
      <c r="D60" s="71" t="s">
        <v>58</v>
      </c>
      <c r="E60" s="72"/>
      <c r="F60" s="73"/>
      <c r="G60" s="23">
        <f>SUM(G49:G59)</f>
        <v>0</v>
      </c>
    </row>
    <row r="61" spans="1:8">
      <c r="A61" s="16"/>
      <c r="B61" s="55"/>
      <c r="C61" s="6" t="s">
        <v>36</v>
      </c>
      <c r="D61" s="81"/>
      <c r="E61" s="82"/>
      <c r="F61" s="82"/>
      <c r="G61" s="83"/>
    </row>
    <row r="62" spans="1:8">
      <c r="A62" s="15"/>
      <c r="B62" s="48" t="s">
        <v>114</v>
      </c>
      <c r="C62" s="2" t="s">
        <v>42</v>
      </c>
      <c r="D62" s="18">
        <v>1</v>
      </c>
      <c r="E62" s="19" t="s">
        <v>45</v>
      </c>
      <c r="F62" s="24"/>
      <c r="G62" s="24">
        <f>D62*F62</f>
        <v>0</v>
      </c>
      <c r="H62" s="61">
        <v>44958</v>
      </c>
    </row>
    <row r="63" spans="1:8">
      <c r="A63" s="20"/>
      <c r="B63" s="20"/>
      <c r="C63" s="21"/>
      <c r="D63" s="71" t="s">
        <v>58</v>
      </c>
      <c r="E63" s="72"/>
      <c r="F63" s="73"/>
      <c r="G63" s="22">
        <f>SUM(G62)</f>
        <v>0</v>
      </c>
    </row>
    <row r="65" spans="3:4">
      <c r="C65" s="28" t="s">
        <v>59</v>
      </c>
      <c r="D65" s="29"/>
    </row>
    <row r="66" spans="3:4">
      <c r="C66" s="26" t="s">
        <v>0</v>
      </c>
      <c r="D66" s="30">
        <f>G12</f>
        <v>0</v>
      </c>
    </row>
    <row r="67" spans="3:4">
      <c r="C67" s="26" t="s">
        <v>5</v>
      </c>
      <c r="D67" s="30">
        <f>G22</f>
        <v>0</v>
      </c>
    </row>
    <row r="68" spans="3:4">
      <c r="C68" s="26" t="s">
        <v>13</v>
      </c>
      <c r="D68" s="30">
        <f>G40</f>
        <v>0</v>
      </c>
    </row>
    <row r="69" spans="3:4">
      <c r="C69" s="26" t="s">
        <v>23</v>
      </c>
      <c r="D69" s="30">
        <f>G47</f>
        <v>0</v>
      </c>
    </row>
    <row r="70" spans="3:4">
      <c r="C70" s="26" t="s">
        <v>28</v>
      </c>
      <c r="D70" s="30">
        <f>G60</f>
        <v>0</v>
      </c>
    </row>
    <row r="71" spans="3:4">
      <c r="C71" s="26" t="s">
        <v>36</v>
      </c>
      <c r="D71" s="30">
        <f>G63</f>
        <v>0</v>
      </c>
    </row>
    <row r="72" spans="3:4">
      <c r="C72" s="27" t="s">
        <v>62</v>
      </c>
      <c r="D72" s="31">
        <f>SUM(D66:D71)</f>
        <v>0</v>
      </c>
    </row>
    <row r="73" spans="3:4">
      <c r="C73" s="27" t="s">
        <v>63</v>
      </c>
      <c r="D73" s="31">
        <f>D74-D72</f>
        <v>0</v>
      </c>
    </row>
    <row r="74" spans="3:4">
      <c r="C74" s="27" t="s">
        <v>64</v>
      </c>
      <c r="D74" s="31">
        <f>D72*1.25</f>
        <v>0</v>
      </c>
    </row>
    <row r="78" spans="3:4">
      <c r="C78" s="32" t="s">
        <v>65</v>
      </c>
      <c r="D78" s="34" t="s">
        <v>67</v>
      </c>
    </row>
    <row r="79" spans="3:4">
      <c r="C79" s="33" t="s">
        <v>66</v>
      </c>
    </row>
  </sheetData>
  <mergeCells count="24">
    <mergeCell ref="A17:A19"/>
    <mergeCell ref="D5:G5"/>
    <mergeCell ref="D13:G13"/>
    <mergeCell ref="A5:A13"/>
    <mergeCell ref="D63:F63"/>
    <mergeCell ref="A20:A21"/>
    <mergeCell ref="A24:A25"/>
    <mergeCell ref="A26:A28"/>
    <mergeCell ref="A29:A33"/>
    <mergeCell ref="A34:A39"/>
    <mergeCell ref="D23:G23"/>
    <mergeCell ref="D41:G41"/>
    <mergeCell ref="D48:G48"/>
    <mergeCell ref="D61:G61"/>
    <mergeCell ref="A22:A23"/>
    <mergeCell ref="D22:F22"/>
    <mergeCell ref="D40:F40"/>
    <mergeCell ref="D47:F47"/>
    <mergeCell ref="D60:F60"/>
    <mergeCell ref="A3:H3"/>
    <mergeCell ref="A2:H2"/>
    <mergeCell ref="A1:H1"/>
    <mergeCell ref="D12:F12"/>
    <mergeCell ref="A14:A16"/>
  </mergeCells>
  <pageMargins left="0.70866141732283472" right="0.70866141732283472" top="0.74803149606299213" bottom="0.74803149606299213" header="0.31496062992125984" footer="0.31496062992125984"/>
  <pageSetup paperSize="9" scale="73" fitToHeight="3" orientation="landscape" r:id="rId1"/>
  <rowBreaks count="2" manualBreakCount="2">
    <brk id="40" max="16383" man="1"/>
    <brk id="6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Nevenka Mariani</dc:creator>
  <cp:lastModifiedBy>Tonci Lucic</cp:lastModifiedBy>
  <cp:lastPrinted>2021-11-08T13:16:57Z</cp:lastPrinted>
  <dcterms:created xsi:type="dcterms:W3CDTF">2021-10-26T11:36:03Z</dcterms:created>
  <dcterms:modified xsi:type="dcterms:W3CDTF">2021-11-08T13:52:41Z</dcterms:modified>
</cp:coreProperties>
</file>