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Katarina\Documents\NABAVE\NOJN\AVEM\REKONSTRUKCIJA PROIZVODNE HALE\3. POSTUPAK\"/>
    </mc:Choice>
  </mc:AlternateContent>
  <xr:revisionPtr revIDLastSave="0" documentId="13_ncr:1_{5AE806E7-BE5D-439F-9A8D-5620364A7B9C}" xr6:coauthVersionLast="47" xr6:coauthVersionMax="47" xr10:uidLastSave="{00000000-0000-0000-0000-000000000000}"/>
  <bookViews>
    <workbookView xWindow="-108" yWindow="-108" windowWidth="23256" windowHeight="12576" xr2:uid="{00000000-000D-0000-FFFF-FFFF00000000}"/>
  </bookViews>
  <sheets>
    <sheet name="Troškovnik ukupno" sheetId="2" r:id="rId1"/>
    <sheet name="PROIZVODNI POGON" sheetId="3" r:id="rId2"/>
    <sheet name="ZGRADA UPRAVE" sheetId="7" r:id="rId3"/>
    <sheet name="ZGRADA SERVISA" sheetId="5" r:id="rId4"/>
    <sheet name="STROJARSKE INSTALACIJE" sheetId="8" r:id="rId5"/>
    <sheet name=" ELEKTROTEHNIČKE INSTALACIJE" sheetId="9" r:id="rId6"/>
    <sheet name="INSTALACIJA VATRODOJAVE" sheetId="10" r:id="rId7"/>
    <sheet name="video nadzor" sheetId="13" r:id="rId8"/>
  </sheets>
  <definedNames>
    <definedName name="_xlnm.Print_Titles" localSheetId="5">' ELEKTROTEHNIČKE INSTALACIJE'!$2:$2</definedName>
    <definedName name="_xlnm.Print_Area" localSheetId="5">' ELEKTROTEHNIČKE INSTALACIJE'!$A$1:$F$301</definedName>
    <definedName name="_xlnm.Print_Area" localSheetId="1">'PROIZVODNI POGON'!$A$1:$T$364</definedName>
    <definedName name="_xlnm.Print_Area" localSheetId="4">'STROJARSKE INSTALACIJE'!$A$1:$F$95</definedName>
    <definedName name="_xlnm.Print_Area" localSheetId="3">'ZGRADA SERVISA'!$A$1:$T$172</definedName>
    <definedName name="_xlnm.Print_Area" localSheetId="2">'ZGRADA UPRAVE'!$A$1:$T$235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4" i="13" l="1"/>
  <c r="F5" i="13"/>
  <c r="F6" i="13"/>
  <c r="F7" i="13"/>
  <c r="F8" i="13"/>
  <c r="F9" i="13"/>
  <c r="F10" i="13"/>
  <c r="F11" i="13"/>
  <c r="F12" i="13"/>
  <c r="F13" i="13"/>
  <c r="F14" i="13"/>
  <c r="F15" i="13"/>
  <c r="F16" i="13"/>
  <c r="F3" i="13"/>
  <c r="F17" i="13" l="1"/>
  <c r="C21" i="2" s="1"/>
  <c r="R332" i="3" l="1"/>
  <c r="R330" i="3"/>
  <c r="R328" i="3"/>
  <c r="R326" i="3"/>
  <c r="R324" i="3"/>
  <c r="R322" i="3"/>
  <c r="R320" i="3"/>
  <c r="R318" i="3"/>
  <c r="R315" i="3"/>
  <c r="R313" i="3"/>
  <c r="R312" i="3"/>
  <c r="R309" i="3"/>
  <c r="R307" i="3"/>
  <c r="R305" i="3"/>
  <c r="R303" i="3"/>
  <c r="R301" i="3"/>
  <c r="R299" i="3"/>
  <c r="R295" i="3"/>
  <c r="R293" i="3"/>
  <c r="R291" i="3"/>
  <c r="R285" i="3"/>
  <c r="R284" i="3"/>
  <c r="R283" i="3"/>
  <c r="R282" i="3"/>
  <c r="R281" i="3"/>
  <c r="R280" i="3"/>
  <c r="R279" i="3"/>
  <c r="R276" i="3"/>
  <c r="R274" i="3"/>
  <c r="R272" i="3"/>
  <c r="R270" i="3"/>
  <c r="R268" i="3"/>
  <c r="R266" i="3"/>
  <c r="R265" i="3"/>
  <c r="R264" i="3"/>
  <c r="R263" i="3"/>
  <c r="R262" i="3"/>
  <c r="R261" i="3"/>
  <c r="R260" i="3"/>
  <c r="R259" i="3"/>
  <c r="R258" i="3"/>
  <c r="R250" i="3"/>
  <c r="R248" i="3"/>
  <c r="R246" i="3"/>
  <c r="R244" i="3"/>
  <c r="R242" i="3"/>
  <c r="R240" i="3"/>
  <c r="R238" i="3"/>
  <c r="R236" i="3"/>
  <c r="R234" i="3"/>
  <c r="R232" i="3"/>
  <c r="R230" i="3"/>
  <c r="R228" i="3"/>
  <c r="R226" i="3"/>
  <c r="R224" i="3"/>
  <c r="R222" i="3"/>
  <c r="R220" i="3"/>
  <c r="R218" i="3"/>
  <c r="R210" i="3"/>
  <c r="R209" i="3"/>
  <c r="R208" i="3"/>
  <c r="R207" i="3"/>
  <c r="R200" i="3"/>
  <c r="R199" i="3"/>
  <c r="R196" i="3"/>
  <c r="R194" i="3"/>
  <c r="R191" i="3"/>
  <c r="R190" i="3"/>
  <c r="R182" i="3"/>
  <c r="R180" i="3"/>
  <c r="R184" i="3" s="1"/>
  <c r="R173" i="3"/>
  <c r="R171" i="3"/>
  <c r="R164" i="3"/>
  <c r="R163" i="3"/>
  <c r="R156" i="3"/>
  <c r="R155" i="3"/>
  <c r="R154" i="3"/>
  <c r="R153" i="3"/>
  <c r="R152" i="3"/>
  <c r="R151" i="3"/>
  <c r="R150" i="3"/>
  <c r="R149" i="3"/>
  <c r="R146" i="3"/>
  <c r="R143" i="3"/>
  <c r="R142" i="3"/>
  <c r="R141" i="3"/>
  <c r="R140" i="3"/>
  <c r="R139" i="3"/>
  <c r="R138" i="3"/>
  <c r="R137" i="3"/>
  <c r="R136" i="3"/>
  <c r="R135" i="3"/>
  <c r="R128" i="3"/>
  <c r="R126" i="3"/>
  <c r="R124" i="3"/>
  <c r="R122" i="3"/>
  <c r="R120" i="3"/>
  <c r="R118" i="3"/>
  <c r="R112" i="3"/>
  <c r="R111" i="3"/>
  <c r="R108" i="3"/>
  <c r="R107" i="3"/>
  <c r="R100" i="3"/>
  <c r="R98" i="3"/>
  <c r="R96" i="3"/>
  <c r="R94" i="3"/>
  <c r="R92" i="3"/>
  <c r="R90" i="3"/>
  <c r="R88" i="3"/>
  <c r="R86" i="3"/>
  <c r="R85" i="3"/>
  <c r="R84" i="3"/>
  <c r="R81" i="3"/>
  <c r="R80" i="3"/>
  <c r="R79" i="3"/>
  <c r="R102" i="3" s="1"/>
  <c r="R72" i="3"/>
  <c r="R70" i="3"/>
  <c r="R68" i="3"/>
  <c r="R66" i="3"/>
  <c r="R64" i="3"/>
  <c r="R62" i="3"/>
  <c r="R60" i="3"/>
  <c r="R58" i="3"/>
  <c r="R56" i="3"/>
  <c r="R54" i="3"/>
  <c r="R51" i="3"/>
  <c r="R50" i="3"/>
  <c r="R47" i="3"/>
  <c r="R46" i="3"/>
  <c r="R43" i="3"/>
  <c r="R42" i="3"/>
  <c r="R39" i="3"/>
  <c r="R37" i="3"/>
  <c r="R34" i="3"/>
  <c r="R33" i="3"/>
  <c r="R29" i="3"/>
  <c r="R27" i="3"/>
  <c r="R26" i="3"/>
  <c r="R25" i="3"/>
  <c r="R22" i="3"/>
  <c r="R21" i="3"/>
  <c r="R18" i="3"/>
  <c r="R17" i="3"/>
  <c r="R14" i="3"/>
  <c r="R12" i="3"/>
  <c r="R11" i="3"/>
  <c r="R10" i="3"/>
  <c r="R9" i="3"/>
  <c r="R8" i="3"/>
  <c r="R7" i="3"/>
  <c r="R212" i="7"/>
  <c r="R211" i="7"/>
  <c r="R210" i="7"/>
  <c r="R209" i="7"/>
  <c r="R208" i="7"/>
  <c r="R207" i="7"/>
  <c r="R206" i="7"/>
  <c r="R203" i="7"/>
  <c r="R201" i="7"/>
  <c r="R199" i="7"/>
  <c r="R197" i="7"/>
  <c r="R195" i="7"/>
  <c r="R194" i="7"/>
  <c r="R214" i="7" s="1"/>
  <c r="R193" i="7"/>
  <c r="R192" i="7"/>
  <c r="R184" i="7"/>
  <c r="R182" i="7"/>
  <c r="R180" i="7"/>
  <c r="R173" i="7"/>
  <c r="R171" i="7"/>
  <c r="R170" i="7"/>
  <c r="R167" i="7"/>
  <c r="R161" i="7"/>
  <c r="R160" i="7"/>
  <c r="R159" i="7"/>
  <c r="R158" i="7"/>
  <c r="R155" i="7"/>
  <c r="R154" i="7"/>
  <c r="R146" i="7"/>
  <c r="R148" i="7" s="1"/>
  <c r="R144" i="7"/>
  <c r="R142" i="7"/>
  <c r="R136" i="7"/>
  <c r="R135" i="7"/>
  <c r="R132" i="7"/>
  <c r="R131" i="7"/>
  <c r="R130" i="7"/>
  <c r="R127" i="7"/>
  <c r="R125" i="7"/>
  <c r="R123" i="7"/>
  <c r="R116" i="7"/>
  <c r="R113" i="7"/>
  <c r="R118" i="7" s="1"/>
  <c r="R106" i="7"/>
  <c r="R105" i="7"/>
  <c r="R104" i="7"/>
  <c r="R101" i="7"/>
  <c r="R99" i="7"/>
  <c r="R98" i="7"/>
  <c r="R97" i="7"/>
  <c r="R96" i="7"/>
  <c r="R89" i="7"/>
  <c r="R91" i="7" s="1"/>
  <c r="R83" i="7"/>
  <c r="R81" i="7"/>
  <c r="R79" i="7"/>
  <c r="R77" i="7"/>
  <c r="R75" i="7"/>
  <c r="R73" i="7"/>
  <c r="R71" i="7"/>
  <c r="R65" i="7"/>
  <c r="R63" i="7"/>
  <c r="R62" i="7"/>
  <c r="R61" i="7"/>
  <c r="R58" i="7"/>
  <c r="R56" i="7"/>
  <c r="R54" i="7"/>
  <c r="R52" i="7"/>
  <c r="R46" i="7"/>
  <c r="R45" i="7"/>
  <c r="R44" i="7"/>
  <c r="R43" i="7"/>
  <c r="R40" i="7"/>
  <c r="R38" i="7"/>
  <c r="R36" i="7"/>
  <c r="R34" i="7"/>
  <c r="R32" i="7"/>
  <c r="R30" i="7"/>
  <c r="R28" i="7"/>
  <c r="R27" i="7"/>
  <c r="R24" i="7"/>
  <c r="R23" i="7"/>
  <c r="R20" i="7"/>
  <c r="R18" i="7"/>
  <c r="R15" i="7"/>
  <c r="R14" i="7"/>
  <c r="R11" i="7"/>
  <c r="R9" i="7"/>
  <c r="R8" i="7"/>
  <c r="R7" i="7"/>
  <c r="R151" i="5"/>
  <c r="R150" i="5"/>
  <c r="R149" i="5"/>
  <c r="R148" i="5"/>
  <c r="R147" i="5"/>
  <c r="R144" i="5"/>
  <c r="R142" i="5"/>
  <c r="R140" i="5"/>
  <c r="R138" i="5"/>
  <c r="R136" i="5"/>
  <c r="R135" i="5"/>
  <c r="R134" i="5"/>
  <c r="R133" i="5"/>
  <c r="R127" i="5"/>
  <c r="R125" i="5"/>
  <c r="R118" i="5"/>
  <c r="R116" i="5"/>
  <c r="R120" i="5" s="1"/>
  <c r="R167" i="5" s="1"/>
  <c r="R110" i="5"/>
  <c r="R109" i="5"/>
  <c r="R106" i="5"/>
  <c r="R105" i="5"/>
  <c r="R96" i="5"/>
  <c r="R94" i="5"/>
  <c r="R88" i="5"/>
  <c r="R86" i="5"/>
  <c r="R84" i="5"/>
  <c r="R90" i="5" s="1"/>
  <c r="R77" i="5"/>
  <c r="R75" i="5"/>
  <c r="R74" i="5"/>
  <c r="R73" i="5"/>
  <c r="R72" i="5"/>
  <c r="R65" i="5"/>
  <c r="R63" i="5"/>
  <c r="R57" i="5"/>
  <c r="R55" i="5"/>
  <c r="R50" i="5"/>
  <c r="R48" i="5"/>
  <c r="R46" i="5"/>
  <c r="R44" i="5"/>
  <c r="R38" i="5"/>
  <c r="R36" i="5"/>
  <c r="R34" i="5"/>
  <c r="R32" i="5"/>
  <c r="R30" i="5"/>
  <c r="R28" i="5"/>
  <c r="R26" i="5"/>
  <c r="R24" i="5"/>
  <c r="R22" i="5"/>
  <c r="R21" i="5"/>
  <c r="R18" i="5"/>
  <c r="R17" i="5"/>
  <c r="R16" i="5"/>
  <c r="R13" i="5"/>
  <c r="R10" i="5"/>
  <c r="R9" i="5"/>
  <c r="R8" i="5"/>
  <c r="R7" i="5"/>
  <c r="F278" i="9"/>
  <c r="F276" i="9"/>
  <c r="F274" i="9"/>
  <c r="F272" i="9"/>
  <c r="F270" i="9"/>
  <c r="F264" i="9"/>
  <c r="F262" i="9"/>
  <c r="F255" i="9"/>
  <c r="F253" i="9"/>
  <c r="F251" i="9"/>
  <c r="F249" i="9"/>
  <c r="F247" i="9"/>
  <c r="F245" i="9"/>
  <c r="F243" i="9"/>
  <c r="F241" i="9"/>
  <c r="F239" i="9"/>
  <c r="F237" i="9"/>
  <c r="F235" i="9"/>
  <c r="F233" i="9"/>
  <c r="F231" i="9"/>
  <c r="F229" i="9"/>
  <c r="F227" i="9"/>
  <c r="F220" i="9"/>
  <c r="F218" i="9"/>
  <c r="F216" i="9"/>
  <c r="F214" i="9"/>
  <c r="F212" i="9"/>
  <c r="F210" i="9"/>
  <c r="F208" i="9"/>
  <c r="F206" i="9"/>
  <c r="F199" i="9"/>
  <c r="F197" i="9"/>
  <c r="F195" i="9"/>
  <c r="F187" i="9"/>
  <c r="F185" i="9"/>
  <c r="F183" i="9"/>
  <c r="F181" i="9"/>
  <c r="F179" i="9"/>
  <c r="F177" i="9"/>
  <c r="F175" i="9"/>
  <c r="F173" i="9"/>
  <c r="F171" i="9"/>
  <c r="F169" i="9"/>
  <c r="F167" i="9"/>
  <c r="F165" i="9"/>
  <c r="F163" i="9"/>
  <c r="F161" i="9"/>
  <c r="F159" i="9"/>
  <c r="F157" i="9"/>
  <c r="F155" i="9"/>
  <c r="F153" i="9"/>
  <c r="F151" i="9"/>
  <c r="F149" i="9"/>
  <c r="F147" i="9"/>
  <c r="F141" i="9"/>
  <c r="F139" i="9"/>
  <c r="F137" i="9"/>
  <c r="F135" i="9"/>
  <c r="F134" i="9"/>
  <c r="F133" i="9"/>
  <c r="F132" i="9"/>
  <c r="F131" i="9"/>
  <c r="F130" i="9"/>
  <c r="F129" i="9"/>
  <c r="F128" i="9"/>
  <c r="F127" i="9"/>
  <c r="F126" i="9"/>
  <c r="F125" i="9"/>
  <c r="F124" i="9"/>
  <c r="F123" i="9"/>
  <c r="F120" i="9"/>
  <c r="F118" i="9"/>
  <c r="F117" i="9"/>
  <c r="F116" i="9"/>
  <c r="F115" i="9"/>
  <c r="F114" i="9"/>
  <c r="F113" i="9"/>
  <c r="F112" i="9"/>
  <c r="F111" i="9"/>
  <c r="F110" i="9"/>
  <c r="F109" i="9"/>
  <c r="F108" i="9"/>
  <c r="F107" i="9"/>
  <c r="F106" i="9"/>
  <c r="F105" i="9"/>
  <c r="F104" i="9"/>
  <c r="F101" i="9"/>
  <c r="F100" i="9"/>
  <c r="F99" i="9"/>
  <c r="F98" i="9"/>
  <c r="F97" i="9"/>
  <c r="F96" i="9"/>
  <c r="F95" i="9"/>
  <c r="F94" i="9"/>
  <c r="F93" i="9"/>
  <c r="F92" i="9"/>
  <c r="F91" i="9"/>
  <c r="F90" i="9"/>
  <c r="F89" i="9"/>
  <c r="F88" i="9"/>
  <c r="F87" i="9"/>
  <c r="F86" i="9"/>
  <c r="F85" i="9"/>
  <c r="F84" i="9"/>
  <c r="F83" i="9"/>
  <c r="F82" i="9"/>
  <c r="F79" i="9"/>
  <c r="F78" i="9"/>
  <c r="F77" i="9"/>
  <c r="F76" i="9"/>
  <c r="F75" i="9"/>
  <c r="F74" i="9"/>
  <c r="F73" i="9"/>
  <c r="F72" i="9"/>
  <c r="F71" i="9"/>
  <c r="F70" i="9"/>
  <c r="F69" i="9"/>
  <c r="F63" i="9"/>
  <c r="F54" i="9"/>
  <c r="F39" i="9"/>
  <c r="F10" i="9"/>
  <c r="F65" i="9" s="1"/>
  <c r="F8" i="9"/>
  <c r="F6" i="9"/>
  <c r="F31" i="10"/>
  <c r="F30" i="10"/>
  <c r="F29" i="10"/>
  <c r="F28" i="10"/>
  <c r="F27" i="10"/>
  <c r="F26" i="10"/>
  <c r="F22" i="10"/>
  <c r="F21" i="10"/>
  <c r="F20" i="10"/>
  <c r="F19" i="10"/>
  <c r="F18" i="10"/>
  <c r="F17" i="10"/>
  <c r="F16" i="10"/>
  <c r="F13" i="10"/>
  <c r="F12" i="10"/>
  <c r="F11" i="10"/>
  <c r="F10" i="10"/>
  <c r="F9" i="10"/>
  <c r="F8" i="10"/>
  <c r="F7" i="10"/>
  <c r="F6" i="10"/>
  <c r="F86" i="8"/>
  <c r="F84" i="8"/>
  <c r="F77" i="8"/>
  <c r="F75" i="8"/>
  <c r="F73" i="8"/>
  <c r="F71" i="8"/>
  <c r="F68" i="8"/>
  <c r="F66" i="8"/>
  <c r="F64" i="8"/>
  <c r="F62" i="8"/>
  <c r="F60" i="8"/>
  <c r="F58" i="8"/>
  <c r="F51" i="8"/>
  <c r="F50" i="8"/>
  <c r="F49" i="8"/>
  <c r="F48" i="8"/>
  <c r="F47" i="8"/>
  <c r="F43" i="8"/>
  <c r="F41" i="8"/>
  <c r="F38" i="8"/>
  <c r="F36" i="8"/>
  <c r="F34" i="8"/>
  <c r="F32" i="8"/>
  <c r="F30" i="8"/>
  <c r="F23" i="8"/>
  <c r="F21" i="8"/>
  <c r="F19" i="8"/>
  <c r="F17" i="8"/>
  <c r="F14" i="8"/>
  <c r="F12" i="8"/>
  <c r="F10" i="8"/>
  <c r="F8" i="8"/>
  <c r="F6" i="8"/>
  <c r="A16" i="2"/>
  <c r="A17" i="2" s="1"/>
  <c r="A18" i="2" s="1"/>
  <c r="A19" i="2" s="1"/>
  <c r="A7" i="10"/>
  <c r="A8" i="10" s="1"/>
  <c r="A9" i="10" s="1"/>
  <c r="A10" i="10" s="1"/>
  <c r="A11" i="10" s="1"/>
  <c r="A12" i="10" s="1"/>
  <c r="A13" i="10" s="1"/>
  <c r="A16" i="10" s="1"/>
  <c r="A17" i="10" s="1"/>
  <c r="A18" i="10" s="1"/>
  <c r="A19" i="10" s="1"/>
  <c r="A20" i="10" s="1"/>
  <c r="A21" i="10" s="1"/>
  <c r="A22" i="10" s="1"/>
  <c r="A26" i="10" s="1"/>
  <c r="A27" i="10" s="1"/>
  <c r="A28" i="10" s="1"/>
  <c r="A29" i="10" s="1"/>
  <c r="A30" i="10" s="1"/>
  <c r="A31" i="10" s="1"/>
  <c r="A205" i="7"/>
  <c r="A191" i="7"/>
  <c r="A180" i="7"/>
  <c r="A182" i="7" s="1"/>
  <c r="A184" i="7" s="1"/>
  <c r="A167" i="7"/>
  <c r="A169" i="7" s="1"/>
  <c r="A173" i="7" s="1"/>
  <c r="A153" i="7"/>
  <c r="B144" i="7"/>
  <c r="B146" i="7" s="1"/>
  <c r="A144" i="7"/>
  <c r="A142" i="7"/>
  <c r="A146" i="7" s="1"/>
  <c r="A123" i="7"/>
  <c r="A125" i="7" s="1"/>
  <c r="A127" i="7" s="1"/>
  <c r="A112" i="7"/>
  <c r="A115" i="7" s="1"/>
  <c r="A95" i="7"/>
  <c r="A101" i="7" s="1"/>
  <c r="A103" i="7" s="1"/>
  <c r="A146" i="5"/>
  <c r="A132" i="5"/>
  <c r="A125" i="5"/>
  <c r="A116" i="5"/>
  <c r="A104" i="5"/>
  <c r="B96" i="5"/>
  <c r="A96" i="5"/>
  <c r="A94" i="5"/>
  <c r="A84" i="5"/>
  <c r="A86" i="5" s="1"/>
  <c r="A88" i="5" s="1"/>
  <c r="A71" i="5"/>
  <c r="A77" i="5" s="1"/>
  <c r="A291" i="3"/>
  <c r="A293" i="3" s="1"/>
  <c r="A295" i="3" s="1"/>
  <c r="A278" i="3"/>
  <c r="A257" i="3"/>
  <c r="A232" i="3"/>
  <c r="A236" i="3" s="1"/>
  <c r="A230" i="3"/>
  <c r="A234" i="3" s="1"/>
  <c r="A224" i="3"/>
  <c r="A222" i="3"/>
  <c r="A220" i="3"/>
  <c r="A206" i="3"/>
  <c r="A189" i="3"/>
  <c r="B182" i="3"/>
  <c r="A182" i="3"/>
  <c r="A180" i="3"/>
  <c r="A171" i="3"/>
  <c r="A173" i="3" s="1"/>
  <c r="A162" i="3"/>
  <c r="A134" i="3"/>
  <c r="A145" i="3" s="1"/>
  <c r="A148" i="3" s="1"/>
  <c r="R166" i="3" l="1"/>
  <c r="F88" i="8"/>
  <c r="R176" i="3"/>
  <c r="R202" i="3"/>
  <c r="R334" i="3"/>
  <c r="R40" i="5"/>
  <c r="R160" i="5" s="1"/>
  <c r="R112" i="5"/>
  <c r="R166" i="5" s="1"/>
  <c r="R153" i="5"/>
  <c r="R67" i="5"/>
  <c r="R59" i="5"/>
  <c r="R161" i="5" s="1"/>
  <c r="R79" i="5"/>
  <c r="R163" i="5" s="1"/>
  <c r="R98" i="5"/>
  <c r="R48" i="7"/>
  <c r="R186" i="7"/>
  <c r="R67" i="7"/>
  <c r="R222" i="7" s="1"/>
  <c r="R85" i="7"/>
  <c r="R223" i="7" s="1"/>
  <c r="R138" i="7"/>
  <c r="R108" i="7"/>
  <c r="R225" i="7" s="1"/>
  <c r="R163" i="7"/>
  <c r="R229" i="7" s="1"/>
  <c r="R175" i="7"/>
  <c r="R230" i="7" s="1"/>
  <c r="R114" i="3"/>
  <c r="R130" i="3"/>
  <c r="R212" i="3"/>
  <c r="R359" i="3" s="1"/>
  <c r="R252" i="3"/>
  <c r="R74" i="3"/>
  <c r="R158" i="3"/>
  <c r="R287" i="3"/>
  <c r="R224" i="7"/>
  <c r="S168" i="5"/>
  <c r="R162" i="5"/>
  <c r="F201" i="9"/>
  <c r="F293" i="9" s="1"/>
  <c r="F34" i="10"/>
  <c r="C20" i="2" s="1"/>
  <c r="F280" i="9"/>
  <c r="F299" i="9" s="1"/>
  <c r="F266" i="9"/>
  <c r="F297" i="9" s="1"/>
  <c r="F222" i="9"/>
  <c r="F295" i="9" s="1"/>
  <c r="F143" i="9"/>
  <c r="F289" i="9" s="1"/>
  <c r="F287" i="9"/>
  <c r="F189" i="9"/>
  <c r="F291" i="9" s="1"/>
  <c r="F79" i="8"/>
  <c r="F53" i="8"/>
  <c r="F25" i="8"/>
  <c r="R353" i="3"/>
  <c r="R164" i="5"/>
  <c r="R165" i="5"/>
  <c r="R227" i="7"/>
  <c r="R231" i="7"/>
  <c r="R226" i="7"/>
  <c r="R352" i="3"/>
  <c r="R357" i="3"/>
  <c r="R361" i="3"/>
  <c r="R350" i="3"/>
  <c r="R351" i="3"/>
  <c r="R360" i="3"/>
  <c r="R354" i="3"/>
  <c r="R355" i="3"/>
  <c r="R358" i="3"/>
  <c r="R169" i="5"/>
  <c r="R228" i="7"/>
  <c r="R362" i="3"/>
  <c r="R221" i="7"/>
  <c r="R356" i="3"/>
  <c r="R232" i="7"/>
  <c r="R363" i="3" l="1"/>
  <c r="R234" i="7"/>
  <c r="R171" i="5"/>
  <c r="F301" i="9"/>
  <c r="F90" i="8"/>
  <c r="C15" i="2" l="1"/>
  <c r="C16" i="2"/>
  <c r="C17" i="2"/>
  <c r="C19" i="2"/>
  <c r="C18" i="2"/>
  <c r="C22" i="2" l="1"/>
  <c r="C24" i="2" s="1"/>
  <c r="C25" i="2" s="1"/>
</calcChain>
</file>

<file path=xl/sharedStrings.xml><?xml version="1.0" encoding="utf-8"?>
<sst xmlns="http://schemas.openxmlformats.org/spreadsheetml/2006/main" count="1760" uniqueCount="705">
  <si>
    <t>Red. br.</t>
  </si>
  <si>
    <t>1.</t>
  </si>
  <si>
    <t>RADOVI DEMONTAŽE I RUŠENJA</t>
  </si>
  <si>
    <r>
      <rPr>
        <b/>
        <sz val="10"/>
        <rFont val="Arial"/>
        <family val="2"/>
        <charset val="238"/>
      </rPr>
      <t>Demontaža vanjske i unutarnje  stolarije</t>
    </r>
    <r>
      <rPr>
        <sz val="10"/>
        <rFont val="Arial"/>
        <family val="2"/>
        <charset val="238"/>
      </rPr>
      <t xml:space="preserve">
Uklanja se vanjska ALU i unutarnja drvena stolarija sa svim opšavima i štokovima . Stavkom obuhvatiti demontažu, iznošenje iz objekta,utovarom u kamion, transportom i istovarom na deponiju udaljenu do 7 km s plaćanjem potrebnih pristojbi, sav rad i sredstva za rad.</t>
    </r>
  </si>
  <si>
    <t>ulazna vrata 90/240 cm</t>
  </si>
  <si>
    <t>kom</t>
  </si>
  <si>
    <t>ulazna vrata 80/210 cm</t>
  </si>
  <si>
    <t>ulazna vrata 90/210 cm</t>
  </si>
  <si>
    <t>unutarnja drvena vrata 80/210 cm</t>
  </si>
  <si>
    <t>prozorska stijena  500/150 cm</t>
  </si>
  <si>
    <t>ulazna rolo vrata sa vodilicama 400/450 cm</t>
  </si>
  <si>
    <r>
      <t xml:space="preserve">Demontaža postojećih fasadnih panela sa otvorima
</t>
    </r>
    <r>
      <rPr>
        <sz val="10"/>
        <rFont val="Arial"/>
        <family val="2"/>
        <charset val="238"/>
      </rPr>
      <t>Ručno skidanje  dijela fasadnih panela uključivo i otvore postavljene na njih sa utovarom u kamion, transportom i istovarom na deponiju udaljenu do 7 km s plaćanjem potrebnih pristojbi.Obračun po m2 skinutih panela s otvorima.</t>
    </r>
  </si>
  <si>
    <t>m2</t>
  </si>
  <si>
    <r>
      <t xml:space="preserve">Proširenje otvora u fasadnom panelu 
</t>
    </r>
    <r>
      <rPr>
        <sz val="10"/>
        <rFont val="Arial"/>
        <family val="2"/>
        <charset val="238"/>
      </rPr>
      <t>Proširenje otvora u fasadnom panelu zbog ugradnje veće stolarije . Stavka obuhvaća i rušenje dijela cokle   sa utovarom šute  u kamion, transportom i istovarom na deponiju udaljenu do 7 km s plaćanjem potrebnih pristojbi.</t>
    </r>
  </si>
  <si>
    <t>uklanjanje dijela panela</t>
  </si>
  <si>
    <t>rušenje dijela cokle</t>
  </si>
  <si>
    <t>m3</t>
  </si>
  <si>
    <t>4.</t>
  </si>
  <si>
    <r>
      <t xml:space="preserve">Izbijanje otvora u zidovima
</t>
    </r>
    <r>
      <rPr>
        <sz val="10"/>
        <rFont val="Arial"/>
        <family val="2"/>
        <charset val="238"/>
      </rPr>
      <t>Izbijanje otvora u zidovima za formiranje otvora za ugradnju novih vrata   sa utovarom šute  u kamion, transportom i istovarom na deponiju udaljenu do 7 km s plaćanjem potrebnih pristojbi.</t>
    </r>
  </si>
  <si>
    <t>ab zid d=20 cm</t>
  </si>
  <si>
    <t>zid od opeke d= 12 cm</t>
  </si>
  <si>
    <r>
      <t xml:space="preserve">Izbijanje otvora u zidovima za prodore instalacija i opreme
</t>
    </r>
    <r>
      <rPr>
        <sz val="10"/>
        <rFont val="Arial"/>
        <family val="2"/>
        <charset val="238"/>
      </rPr>
      <t>Izbijanje otvora u zidovima za formiranje prodora potrebnih za ugradnju opreme  sa utovarom šute  u kamion, transportom i istovarom na deponiju udaljenu do 7 km s plaćanjem potrebnih pristojbi.</t>
    </r>
  </si>
  <si>
    <t>ab zid d=20 cm do 0,3 m2</t>
  </si>
  <si>
    <t>panel d= 8 cm do 0,3 m2</t>
  </si>
  <si>
    <t>strop od sendvič panela d= 8 cm do 0,3 m2</t>
  </si>
  <si>
    <r>
      <t xml:space="preserve">Rušenje pregradnih zidova d=15 cm
</t>
    </r>
    <r>
      <rPr>
        <sz val="10"/>
        <rFont val="Arial"/>
        <family val="2"/>
        <charset val="238"/>
      </rPr>
      <t>Rušenje pregradnih zidova sanitarnog čvora d=15 cm. U cijenu uračunati   utovar šute  u kamion, transport i istovarna deponiju udaljenu do 7 km s plaćanjem potrebnih pristojbi.</t>
    </r>
  </si>
  <si>
    <t>7.</t>
  </si>
  <si>
    <r>
      <t xml:space="preserve">Razbijanje podne ploče 
</t>
    </r>
    <r>
      <rPr>
        <sz val="10"/>
        <rFont val="Arial"/>
        <family val="2"/>
        <charset val="238"/>
      </rPr>
      <t>Razbijanje podne ploče i  uključivo iskop  sloja  nasipa za ugradnju instalacija vodovoda i kanalizacije. U cijenu uračunati   utovarm šute  u kamion, transportom i istovarom na deponiju udaljenu do 7 km s plaćanjem potrebnih pristojbi.</t>
    </r>
  </si>
  <si>
    <t>ab podna ploča d=15 cm</t>
  </si>
  <si>
    <t>iskop mješanog materijala</t>
  </si>
  <si>
    <t>8.</t>
  </si>
  <si>
    <r>
      <rPr>
        <b/>
        <sz val="10"/>
        <rFont val="Arial"/>
        <family val="2"/>
        <charset val="238"/>
      </rPr>
      <t xml:space="preserve">Rušenje ab zidova bazena uz usipni koš
</t>
    </r>
    <r>
      <rPr>
        <sz val="10"/>
        <rFont val="Arial"/>
        <family val="2"/>
        <charset val="238"/>
      </rPr>
      <t xml:space="preserve">Stavkom obuhvatiti uklanjanje ab zidova izvedenih u nivou podne ploče ,presjeka 15*90 cm , iznošenje iz objekta, utovar u kamion, transport i istovarna deponiju udaljenu do 7 km s plaćanjem potrebnih pristojbi. </t>
    </r>
  </si>
  <si>
    <t>ab zid</t>
  </si>
  <si>
    <t>9.</t>
  </si>
  <si>
    <r>
      <rPr>
        <b/>
        <sz val="10"/>
        <rFont val="Arial"/>
        <family val="2"/>
        <charset val="238"/>
      </rPr>
      <t xml:space="preserve">Uklanjanje drvene podkonstrukcije
</t>
    </r>
    <r>
      <rPr>
        <sz val="10"/>
        <rFont val="Arial"/>
        <family val="2"/>
        <charset val="238"/>
      </rPr>
      <t xml:space="preserve">Stavkom obuhvatiti uklanjanje drvene podkonstrukcije na sjevernoj fasadi , iznošenje iz objekta, utovar u kamion, transport i istovarna deponiju udaljenu do 7 km s plaćanjem potrebnih pristojb. </t>
    </r>
  </si>
  <si>
    <t>10.</t>
  </si>
  <si>
    <r>
      <rPr>
        <b/>
        <sz val="10"/>
        <rFont val="Arial"/>
        <family val="2"/>
        <charset val="238"/>
      </rPr>
      <t xml:space="preserve">Demontaža radijatora i   konvektora  </t>
    </r>
    <r>
      <rPr>
        <sz val="10"/>
        <rFont val="Arial"/>
        <family val="2"/>
        <charset val="238"/>
      </rPr>
      <t xml:space="preserve">                                   
Demontaža radijatora i konvektora  iz prostora zgrade sa odlaganjem na gradilišnu deponiju. Stavka podrazumijeva sav rad, sredstva za rad i potrebenu radnu skelu. </t>
    </r>
  </si>
  <si>
    <t>radijatori</t>
  </si>
  <si>
    <t>konvektor</t>
  </si>
  <si>
    <t>11.</t>
  </si>
  <si>
    <r>
      <rPr>
        <b/>
        <sz val="10"/>
        <rFont val="Arial"/>
        <family val="2"/>
        <charset val="238"/>
      </rPr>
      <t xml:space="preserve">Demontaža unutarnjih hidranata  i dijela hidrantske mreže    </t>
    </r>
    <r>
      <rPr>
        <sz val="10"/>
        <rFont val="Arial"/>
        <family val="2"/>
        <charset val="238"/>
      </rPr>
      <t xml:space="preserve">                            
Demontaža unutarnjih hidranata  i dijela hidrantske mreže iz proizvodnog dijela  zgrade sa blindiranjem instalacije .U cijenu uračunati sav potreban rad i materijal, iznošenje iz objekta, utovar u kamion, transport i istovarna deponiju udaljenu do 7 km s plaćanjem potrebnih pristojbi. </t>
    </r>
  </si>
  <si>
    <t>unutarnji hidrant</t>
  </si>
  <si>
    <t>cijevi hidrantske mreže</t>
  </si>
  <si>
    <t>m</t>
  </si>
  <si>
    <t>12.</t>
  </si>
  <si>
    <r>
      <rPr>
        <b/>
        <sz val="10"/>
        <rFont val="Arial"/>
        <family val="2"/>
        <charset val="238"/>
      </rPr>
      <t xml:space="preserve">Demontaža sanitarnih elementa u prostoru sanitarnih čvorova
</t>
    </r>
    <r>
      <rPr>
        <sz val="10"/>
        <rFont val="Arial"/>
        <family val="2"/>
        <charset val="238"/>
      </rPr>
      <t>Zajedno sa wc školjkama demontirati i vodokotliće i pripadajuće cijevi.  Stavkom obuhvatiti demontažu, iznošenje iz objekta, utovarom u kamion, transportom i istovarom na deponiju udaljenu do 7 km,  zatvaranje postojećih odvoda, sav potreban rad i sredstva za rad.</t>
    </r>
  </si>
  <si>
    <t>umivaonik</t>
  </si>
  <si>
    <t>WC školjka</t>
  </si>
  <si>
    <t>13.</t>
  </si>
  <si>
    <r>
      <rPr>
        <b/>
        <sz val="10"/>
        <rFont val="Arial"/>
        <family val="2"/>
        <charset val="238"/>
      </rPr>
      <t xml:space="preserve">Demontaža sa ponovnom montažom el bojlera
</t>
    </r>
    <r>
      <rPr>
        <sz val="10"/>
        <rFont val="Arial"/>
        <family val="2"/>
        <charset val="238"/>
      </rPr>
      <t>Pažljiva demontaža el bojlera koji je potrebno izmjestiti i ponovo montirati.  Stavkom obuhvatiti demontažu, zatvaranje postojećih odvoda,privermeno skladištenje, sav potreban rad i sredstva za rad kod ponovne montaže.</t>
    </r>
  </si>
  <si>
    <t>el bojler</t>
  </si>
  <si>
    <t>14.</t>
  </si>
  <si>
    <r>
      <t xml:space="preserve">Demontaža postojećih zidnih pločica
</t>
    </r>
    <r>
      <rPr>
        <sz val="10"/>
        <rFont val="Arial"/>
        <family val="2"/>
        <charset val="238"/>
      </rPr>
      <t>Ručno skidanje  dijela zidnih keramičkih pločica u prostoriji   sanitarnog čvora ,  sa utovarom u kamion, transportom i istovarom na deponiju udaljenu do 7 km s plaćanjem potrebnih pristojbi.Obračun po m2 skinutih pločica.</t>
    </r>
  </si>
  <si>
    <t>15.</t>
  </si>
  <si>
    <r>
      <t xml:space="preserve">Demontaža postojećih podnih obloga-keramika
</t>
    </r>
    <r>
      <rPr>
        <sz val="10"/>
        <rFont val="Arial"/>
        <family val="2"/>
        <charset val="238"/>
      </rPr>
      <t>Ručno skidanje podne obloge u  sanitarnom čvoru  ,  sa utovarom u kamion, transportom i istovarom na deponiju udaljenu do 7 km s plaćanjem potrebnih pristojbi.Obračun po m2 skinutih pločica.</t>
    </r>
  </si>
  <si>
    <t>16.</t>
  </si>
  <si>
    <r>
      <t xml:space="preserve">Razbijanje glazure poda sanitarnog čvora prizemlja
</t>
    </r>
    <r>
      <rPr>
        <sz val="10"/>
        <rFont val="Arial"/>
        <family val="2"/>
        <charset val="238"/>
      </rPr>
      <t>Uklanjanje glazure  u prostoriji  sanitarnog čvora  ,  sa utovarom u kamion, transportom i istovarom na deponiju udaljenu do 7 km.Obračun po m2 skinute glazure.</t>
    </r>
  </si>
  <si>
    <t>17.</t>
  </si>
  <si>
    <r>
      <t xml:space="preserve">Izrada šliceva veličine do 15x15cm neovisno o vrsti zida.
</t>
    </r>
    <r>
      <rPr>
        <sz val="10"/>
        <rFont val="Arial"/>
        <family val="2"/>
        <charset val="238"/>
      </rPr>
      <t xml:space="preserve"> Šlic je prosječne širine cca 10 cm. Jedinična cijena uključuje sav potreban rad i materijal za izvođenje svih faza radova. 
Obračun po m' površine.</t>
    </r>
  </si>
  <si>
    <t>m1</t>
  </si>
  <si>
    <t>18.</t>
  </si>
  <si>
    <r>
      <rPr>
        <b/>
        <sz val="10"/>
        <rFont val="Arial"/>
        <family val="2"/>
        <charset val="238"/>
      </rPr>
      <t xml:space="preserve">Probijanje otvora
</t>
    </r>
    <r>
      <rPr>
        <sz val="10"/>
        <rFont val="Arial"/>
        <family val="2"/>
        <charset val="238"/>
      </rPr>
      <t xml:space="preserve">Probijanje otvora za prolazak instalacija vodovoda i kanalizacije, te štemanja za ostale potrebe sa utovarom i odvozom materijala na deponiju udaljenu do 7 km. 
 </t>
    </r>
  </si>
  <si>
    <t>19.</t>
  </si>
  <si>
    <r>
      <t xml:space="preserve">Demontaža krovne odvodnje
</t>
    </r>
    <r>
      <rPr>
        <sz val="10"/>
        <rFont val="Arial"/>
        <family val="2"/>
        <charset val="238"/>
      </rPr>
      <t>Demontaža  postojećih  horizontalnih i vertikalnih  oluka krovne odvodnje proizvodnog dijela . Obračun po m1 demontirane limarije bez obzira na vrstu materijala i razvijenu širinu.U cijenu također uračunati utovar , odvoz i odlaganje sa gradsku deponiju udaljenu do 7,0 km s plaćanjem potrebnih pristojbi.</t>
    </r>
  </si>
  <si>
    <t>20.</t>
  </si>
  <si>
    <r>
      <t xml:space="preserve">Demontaža opšava ab zida u krovištu 
</t>
    </r>
    <r>
      <rPr>
        <sz val="10"/>
        <rFont val="Arial"/>
        <family val="2"/>
        <charset val="238"/>
      </rPr>
      <t>Demontaža  opšava ab zida u krovištu proizvodnog dijela . Obračun po m1 demontirane limarije bez obzira na vrstu materijala i razvijenu širinu.U cijenu također uračunati utovar , odvoz i odlaganje sa gradsku deponiju udaljenu do 7,0 km s plaćanjem potrebnih pristojbi.</t>
    </r>
  </si>
  <si>
    <t>21.</t>
  </si>
  <si>
    <r>
      <t xml:space="preserve">Demontaža sljemena
</t>
    </r>
    <r>
      <rPr>
        <sz val="10"/>
        <rFont val="Arial"/>
        <family val="2"/>
        <charset val="238"/>
      </rPr>
      <t>Demontaža  sljemena  krovišta proizvodnog dijela . Obračun po m1 demontirane limarije bez obzira na vrstu materijala i razvijenu širinu.U cijenu također uračunati utovar , odvoz i odlaganje sa gradsku deponiju udaljenu do 7,0 km s plaćanjem potrebnih pristojbi.</t>
    </r>
  </si>
  <si>
    <t>22.</t>
  </si>
  <si>
    <r>
      <t xml:space="preserve">Demontaža krovnih panela
</t>
    </r>
    <r>
      <rPr>
        <sz val="10"/>
        <rFont val="Arial"/>
        <family val="2"/>
        <charset val="238"/>
      </rPr>
      <t>Demontaža  sendvič panela  krovišta proizvodnog dijela . Obračun po m2 demontiranih panela sa svim opšavima .U cijenu uz demontažu uračunati i prijenos na privremenu deponiju na lokaciji  gradilišta sa deponiranjem do ponovne montaže na građevinu.</t>
    </r>
  </si>
  <si>
    <t>RADOVI DEMONTAŽE I RUŠENJA UKUPNO</t>
  </si>
  <si>
    <t>2.</t>
  </si>
  <si>
    <t xml:space="preserve">BETONSKI I ZIDARSKI  RADOVI </t>
  </si>
  <si>
    <t>nasip šljunka</t>
  </si>
  <si>
    <t xml:space="preserve">armatura </t>
  </si>
  <si>
    <t>kg</t>
  </si>
  <si>
    <t>oplata</t>
  </si>
  <si>
    <t>armatura</t>
  </si>
  <si>
    <r>
      <t xml:space="preserve">Ugradnja montažnog nadvoja
</t>
    </r>
    <r>
      <rPr>
        <sz val="10"/>
        <rFont val="Arial"/>
        <family val="2"/>
        <charset val="238"/>
      </rPr>
      <t>Dobava i ugradnja montažnog nadvoja u zid d=10 cm , dužina nadvoja 1,2 m. U cijenu uračunati sav potreban , rad i materijal.</t>
    </r>
  </si>
  <si>
    <r>
      <t xml:space="preserve">Zaziđivanje otvora u zidu opekom
</t>
    </r>
    <r>
      <rPr>
        <sz val="10"/>
        <rFont val="Arial"/>
        <family val="2"/>
        <charset val="238"/>
      </rPr>
      <t xml:space="preserve">Zaziđivanje otvora u pregradnom zidu nakon vađenja stolarije .U cijenu je uračunat sav potrebni rad i materijal. </t>
    </r>
  </si>
  <si>
    <r>
      <t>m</t>
    </r>
    <r>
      <rPr>
        <vertAlign val="superscript"/>
        <sz val="10"/>
        <rFont val="Arial"/>
        <family val="2"/>
        <charset val="238"/>
      </rPr>
      <t>2</t>
    </r>
  </si>
  <si>
    <t>5.</t>
  </si>
  <si>
    <r>
      <t xml:space="preserve">Zaziđivanje prodora u ab zidu 
</t>
    </r>
    <r>
      <rPr>
        <sz val="10"/>
        <rFont val="Arial"/>
        <family val="2"/>
        <charset val="238"/>
      </rPr>
      <t xml:space="preserve">Zaziđivanje prodora u ab zidu d=20 cm opekom .U cijenu je uračunat sav potrebni rad i materijal. </t>
    </r>
  </si>
  <si>
    <r>
      <t>m</t>
    </r>
    <r>
      <rPr>
        <vertAlign val="superscript"/>
        <sz val="10"/>
        <rFont val="Arial"/>
        <family val="2"/>
        <charset val="238"/>
      </rPr>
      <t>3</t>
    </r>
  </si>
  <si>
    <t>6.</t>
  </si>
  <si>
    <r>
      <t xml:space="preserve">Zaziđivanje prodora u zidovima po uklanjanju starih instalacija i opreme
</t>
    </r>
    <r>
      <rPr>
        <sz val="10"/>
        <rFont val="Arial"/>
        <family val="2"/>
        <charset val="238"/>
      </rPr>
      <t xml:space="preserve">Zaziđivanje prodora u zidovima po uklanjanju starih instalacija i opreme opekom .U cijenu je uračunat sav potrebni rad i materijal. </t>
    </r>
  </si>
  <si>
    <r>
      <t xml:space="preserve">Žbukanje zidova nakon zaziđivanja otvora
</t>
    </r>
    <r>
      <rPr>
        <sz val="10"/>
        <rFont val="Arial"/>
        <family val="2"/>
        <charset val="238"/>
      </rPr>
      <t>Ručno  žbukanje unutarnjih zidova  na kojima su zazidani otvori  žbukom . Na svim kutovima ugrađuju se kutni aluminijski profili za učvrščivanje kutova. Na mjestima sudara zidova od opeke i betona obavezno se ugrađuje rabic pletivo.                                                                       
Stavka uključuje nabavu, dopremu i ugradnju svega potrebnog materijala, potrebnu radnu skelu, obrada rubova zidova i spojeva s AB plohama, radna skela, te sav rad i sredstva za rad.</t>
    </r>
  </si>
  <si>
    <r>
      <t xml:space="preserve">Popravak špaleta otvora
</t>
    </r>
    <r>
      <rPr>
        <sz val="10"/>
        <rFont val="Arial"/>
        <family val="2"/>
        <charset val="238"/>
      </rPr>
      <t xml:space="preserve">Zidarski popravak špaleta novih otvora u postojećim zidovima . Obračun po m1 špalete, bez obzira na širinu iste.U cijenu uračunati sav potreban rad , materijal i radnu skelu. </t>
    </r>
  </si>
  <si>
    <r>
      <t>m</t>
    </r>
    <r>
      <rPr>
        <vertAlign val="superscript"/>
        <sz val="10"/>
        <rFont val="Arial"/>
        <family val="2"/>
        <charset val="238"/>
      </rPr>
      <t>1</t>
    </r>
  </si>
  <si>
    <r>
      <t xml:space="preserve">Zatvaranje šliceva
</t>
    </r>
    <r>
      <rPr>
        <sz val="10"/>
        <rFont val="Arial"/>
        <family val="2"/>
        <charset val="238"/>
      </rPr>
      <t>Zatvaranje šliceva nakon postave novih instalacija. Radove izvesti na načina da se isti obrade produžnom žbukom 1:3:9 u debljini do 3 cm uz prethodno nabacivanje cementnog šprica, nakon toga se šlic pregleta u dva sloja, priprema za završnu obradu. Šlic je prosječne širine cca 10 cm. Jedinična cijena uključuje sav potreban rad i materijal za izvođenje svih faza radova za potpuno dovršenje opisanog rada. Izvesti sve u skladu s uputama proizvođača. Obračun po m' površine.</t>
    </r>
  </si>
  <si>
    <t>UKUPNO BETONSKI I ZIDARSKI  RADOVI:</t>
  </si>
  <si>
    <t>3.</t>
  </si>
  <si>
    <t>FASADNE OBLOGE</t>
  </si>
  <si>
    <r>
      <t xml:space="preserve">Fasadni paneli s dijelom nove podkonstrukcije
</t>
    </r>
    <r>
      <rPr>
        <sz val="10"/>
        <rFont val="Arial"/>
        <family val="2"/>
        <charset val="238"/>
      </rPr>
      <t>Dobava i montaža sendvič fasadnih panela d=8 cm na postojeću nosivu čeličnu konstrukciju uz postavljanje dodatne podkonstrukcije u skladu s projektom.Jedinična cijena uključuje sav potreban rad i materijal za izvođenje svih faza radova za potpuno dovršenje opisanog rada. Izvesti sve u skladu s uputama proizvođača.Radna skela uključena u cijenu radova.Rad na visini do max 7,5 m.</t>
    </r>
  </si>
  <si>
    <t>fasadni paneli 8,0  cm</t>
  </si>
  <si>
    <r>
      <t xml:space="preserve">Zatvaranje dijela pročelja postojećim panelima d=4,0 cm
</t>
    </r>
    <r>
      <rPr>
        <sz val="10"/>
        <rFont val="Arial"/>
        <family val="2"/>
        <charset val="238"/>
      </rPr>
      <t>Montaža prethodno demontiranih sendvič fasadnih panela d=4 cm na mjestima oštećenih panela te na mjestima uklonjenih otvora.Jedinična cijena uključuje sav potreban rad i materijal za izvođenje svih faza radova za potpuno dovršenje opisanog rada. Izvesti sve u skladu s uputama proizvođača.Radna skela uključena u cijenu radova.Rad na visini do max 7,5 m.</t>
    </r>
  </si>
  <si>
    <t>zatvaranje na dijelu gdje su uklonjeni otvori</t>
  </si>
  <si>
    <t>zamjena oštećenih dijelova fasade postojećim panelima</t>
  </si>
  <si>
    <t>UKUPNO FASADNE OBLOGE:</t>
  </si>
  <si>
    <t xml:space="preserve">GIPSKARTONSKI  RADOVI </t>
  </si>
  <si>
    <r>
      <t xml:space="preserve">Izrada spuštenog stropa od gips-kartonskih ploča ( prostor skladište 2 )
</t>
    </r>
    <r>
      <rPr>
        <sz val="10"/>
        <rFont val="Arial"/>
        <family val="2"/>
        <charset val="238"/>
      </rPr>
      <t>Dobava potrebnog materijala i izrada spuštenog stropa od  gipskartonskih ploča, komplet s pripadajućom podkonstrukcijom  učvršćenom za nosiv strop, bandažiranjem i gletanjem spojeva.Podgled iz gipsanih ploča ,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t>
    </r>
  </si>
  <si>
    <r>
      <rPr>
        <b/>
        <sz val="10"/>
        <rFont val="Arial"/>
        <family val="2"/>
        <charset val="238"/>
      </rPr>
      <t>SPUŠTENI STROP OD GIPS KARTONSKIH PLOČA</t>
    </r>
    <r>
      <rPr>
        <sz val="10"/>
        <rFont val="Arial"/>
        <family val="2"/>
        <charset val="238"/>
      </rPr>
      <t xml:space="preserve">
Dobava potrebnog materijala i izrada spuštenog stropa od  gipskartonskih ploča, komplet s pripadajućom podkonstrukcijom  učvršćenom za nosiv strop, bandažiranjem i gletanjem spojeva.Podgled iz gipsanih ploča ,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t>
    </r>
  </si>
  <si>
    <t>UKUPNO GIPSKARTONSKI  RADOVI:</t>
  </si>
  <si>
    <t>PVC  I ALU  STOLARIJA</t>
  </si>
  <si>
    <r>
      <t xml:space="preserve">PVC prozori i vrata
</t>
    </r>
    <r>
      <rPr>
        <sz val="10"/>
        <rFont val="Arial"/>
        <family val="2"/>
        <charset val="238"/>
      </rPr>
      <t xml:space="preserve">Dobava i montaža PVC vanjske stolarije-prozori i vrata .  Boja stolarije je bijela. Koeficijent prolaza topline Uw≤1,0 W/m²K komplet ( Ug≤0,60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</si>
  <si>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Pvc stijena sa 4 fiksna i jednim otklopnim dijelom dim 440*150 cm</t>
  </si>
  <si>
    <t>Industrijska sekcijska garažna vrata , pogon elektromotor dim 400*450 cm</t>
  </si>
  <si>
    <t>Rolo garažna  vrata, pogon elektromotor dim 160*240 cm</t>
  </si>
  <si>
    <t>Pvc dvokrilna vrata, boja bijela,djelomično ostakljena dim 160*215 cm</t>
  </si>
  <si>
    <t>Protupožarna vrata, vatrootpornost 30 min, dim 90*210 cm</t>
  </si>
  <si>
    <t>Pvc puna vrata 80*210 cm</t>
  </si>
  <si>
    <t>Pvc puna vrata 90*210 cm- unutarnja</t>
  </si>
  <si>
    <t>Pvc puna vrata 160*210 cm - unutarnja</t>
  </si>
  <si>
    <t>Viseća klizna vrata 80*210 cm - unutarnja</t>
  </si>
  <si>
    <r>
      <t xml:space="preserve">PVC prozori 
</t>
    </r>
    <r>
      <rPr>
        <sz val="10"/>
        <rFont val="Arial"/>
        <family val="2"/>
        <charset val="238"/>
      </rPr>
      <t xml:space="preserve">Ugradnja prethodno uklonjenih PVC prozora iz prostora servisa . Ugradanja u zid od gips kartonskih ploča. U cijenu radova uračunati sav potreban rad i materijal.
</t>
    </r>
    <r>
      <rPr>
        <b/>
        <sz val="10"/>
        <rFont val="Arial"/>
        <family val="2"/>
        <charset val="238"/>
      </rPr>
      <t xml:space="preserve">
 </t>
    </r>
  </si>
  <si>
    <t>prozor dim 90*100 cm</t>
  </si>
  <si>
    <r>
      <t xml:space="preserve">Popravak vanjske i unutarnje  stolarije
</t>
    </r>
    <r>
      <rPr>
        <sz val="10"/>
        <rFont val="Arial"/>
        <family val="2"/>
        <charset val="238"/>
      </rPr>
      <t xml:space="preserve">Pregled i popravak postojećih vrata i prozora sa okovom izvedenih kao ALU stolarija . U cijenu radova uračunati potrebnu radnu skelu te sav rad i materijal za sanaciju. 
</t>
    </r>
    <r>
      <rPr>
        <b/>
        <sz val="10"/>
        <rFont val="Arial"/>
        <family val="2"/>
        <charset val="238"/>
      </rPr>
      <t xml:space="preserve">
 </t>
    </r>
  </si>
  <si>
    <t>prozor 100/100 cm</t>
  </si>
  <si>
    <t>vanjska vrata 90/210 cm</t>
  </si>
  <si>
    <t>vanjska vrata 90/240 cm</t>
  </si>
  <si>
    <t>unutarnja vrata 90/215 cm</t>
  </si>
  <si>
    <t>unutarnja vrata 80/215 cm</t>
  </si>
  <si>
    <t>protupožarna vrata 120/215 cm</t>
  </si>
  <si>
    <t>protupožarna klizna  vrata 400/350 cm</t>
  </si>
  <si>
    <t xml:space="preserve"> </t>
  </si>
  <si>
    <t>protupožarna klizna  vrata 400/450 cm</t>
  </si>
  <si>
    <t>UKUPNO PVC I ALU STOLARIJA :</t>
  </si>
  <si>
    <t>STOLARSKI RADOVI</t>
  </si>
  <si>
    <r>
      <t xml:space="preserve">Izrada, doprema i ugradnja unutarnjih furniranih drvenih vrata
</t>
    </r>
    <r>
      <rPr>
        <sz val="10"/>
        <rFont val="Arial"/>
        <family val="2"/>
        <charset val="238"/>
      </rPr>
      <t xml:space="preserve">Nabava,doprema i montaža jednokrilnih zaokretnih  drvenih  vrata . Okvir od lameliranog drva,furniran,sa gumom protiv udara.Krilo vrata furnirana debljine 4,5cm. Točne mjere uzeti na licu mjesta.Sve komplet s odgovarajučim okovom,  bravom,pokrivnim letvicama i opšavom dovratnika. Obračun po komadu.
Izvesti u zidarskom otvoru veličine:
</t>
    </r>
    <r>
      <rPr>
        <b/>
        <sz val="10"/>
        <rFont val="Arial"/>
        <family val="2"/>
        <charset val="238"/>
      </rPr>
      <t xml:space="preserve">
 </t>
    </r>
  </si>
  <si>
    <t>92/210 cm</t>
  </si>
  <si>
    <t>82/210 cm</t>
  </si>
  <si>
    <t>UKUPNO STOLARSKI RADOVI :</t>
  </si>
  <si>
    <t>PODOPOLAGAČKI RADOVI</t>
  </si>
  <si>
    <r>
      <t>m</t>
    </r>
    <r>
      <rPr>
        <vertAlign val="superscript"/>
        <sz val="9"/>
        <rFont val="Arial"/>
        <family val="2"/>
        <charset val="238"/>
      </rPr>
      <t>2</t>
    </r>
  </si>
  <si>
    <r>
      <t>Industrijski pod - holker sokl</t>
    </r>
    <r>
      <rPr>
        <sz val="10"/>
        <rFont val="Arial"/>
        <family val="2"/>
        <charset val="238"/>
      </rPr>
      <t xml:space="preserve">
Dobava i ugradnja holker sokle od istovjetok materijala kao i podni sastav. U cijenu uračunati sav potreban rad i materijal.
</t>
    </r>
    <r>
      <rPr>
        <b/>
        <sz val="10"/>
        <rFont val="Arial"/>
        <family val="2"/>
        <charset val="238"/>
      </rPr>
      <t xml:space="preserve">
</t>
    </r>
  </si>
  <si>
    <r>
      <t>m</t>
    </r>
    <r>
      <rPr>
        <vertAlign val="superscript"/>
        <sz val="9"/>
        <rFont val="Arial"/>
        <family val="2"/>
        <charset val="238"/>
      </rPr>
      <t>1</t>
    </r>
  </si>
  <si>
    <t>UKUPNO PODOPOLAGAČKI RADOVI:</t>
  </si>
  <si>
    <t>KERAMIČARSKI  RADOVI</t>
  </si>
  <si>
    <r>
      <t>Popločavanje poda keramičkim pločicama</t>
    </r>
    <r>
      <rPr>
        <sz val="10"/>
        <rFont val="Arial"/>
        <family val="2"/>
        <charset val="238"/>
      </rPr>
      <t xml:space="preserve">
Dobava potrebnog materijala te postava podnih neglaziranih keramičkih pločica ( protuklizna ), otpornih na habanje i udarce , površine koja se lako održava , tip i dimenzija pločica po odabiru projektanta , te na ravnu podlogu.Reške pločica 2 mm ispunjene masom za fugiranje u tonu pločica.Pločice jednobojne .Uzorak i ton po izboru projektanta.U stavku je uključena nabava, doprema i ugradnja svih potrebnih kutnih, rubnih i završnih profila , te obrada reški i sokla.
</t>
    </r>
    <r>
      <rPr>
        <b/>
        <sz val="10"/>
        <rFont val="Arial"/>
        <family val="2"/>
        <charset val="238"/>
      </rPr>
      <t xml:space="preserve">
</t>
    </r>
  </si>
  <si>
    <r>
      <t xml:space="preserve">Popločavanje zidova keramičkim pločicama
</t>
    </r>
    <r>
      <rPr>
        <sz val="10"/>
        <rFont val="Arial"/>
        <family val="2"/>
        <charset val="238"/>
      </rPr>
      <t>Dobava potrebnog materijala te postava zidnih neglaziranih keramičkih pločica , otpornih na habanje i udarce , površine koja se lako održava , tip i dimenzija pločica po odabiru projektanta.Reške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</si>
  <si>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t>UKUPNO KERAMIČARSKI  RADOVI:</t>
  </si>
  <si>
    <t>SOBOSLIKARSKO-LIČILAČKI  RADOVI</t>
  </si>
  <si>
    <r>
      <t>Gletanje i ličenje zidova i stropova</t>
    </r>
    <r>
      <rPr>
        <sz val="10"/>
        <rFont val="Arial"/>
        <family val="2"/>
        <charset val="238"/>
      </rPr>
      <t xml:space="preserve">
Gletanje i ličenje poludisperzivnim bojama  postojećih zidova te stropova boja prema izboru investitora. Stavka obuhvaća gletanje,  temeljni premaz poludisperzivnom impregnacijom prema uputi proizvođača, popravljanje poludisperzivnim kitom u završnom tonu, završni premaz valjkom ili prskalicom u svijetlom tonu. Stavka podrazumijeva dobavu, nabavu i ugradnju svog materijala, sav rad i sredstva za rad. Radna skela uračunata je u jediničnu cijenu.
</t>
    </r>
    <r>
      <rPr>
        <b/>
        <sz val="10"/>
        <rFont val="Arial"/>
        <family val="2"/>
        <charset val="238"/>
      </rPr>
      <t xml:space="preserve">
</t>
    </r>
  </si>
  <si>
    <t>ab strop</t>
  </si>
  <si>
    <t>zidovi  opeka</t>
  </si>
  <si>
    <r>
      <t>Ličenje zidova i stropova od gips kartonskih ploča</t>
    </r>
    <r>
      <rPr>
        <sz val="10"/>
        <rFont val="Arial"/>
        <family val="2"/>
        <charset val="238"/>
      </rPr>
      <t xml:space="preserve">
Ličenje perivom bojom   zidova i stropova od gipskartonskih ploča,boja prema izboru investitora.  Stavka podrazumijeva dobavu, nabavu i ugradnju svog materijala, sav rad i sredstva za rad. Radna skela uračunata je u jediničnu cijenu.
</t>
    </r>
    <r>
      <rPr>
        <b/>
        <sz val="10"/>
        <rFont val="Arial"/>
        <family val="2"/>
        <charset val="238"/>
      </rPr>
      <t xml:space="preserve">
</t>
    </r>
  </si>
  <si>
    <t>gips kartonske ploče</t>
  </si>
  <si>
    <r>
      <t>Ličenje ab zidova perivom bojom</t>
    </r>
    <r>
      <rPr>
        <sz val="10"/>
        <rFont val="Arial"/>
        <family val="2"/>
        <charset val="238"/>
      </rPr>
      <t xml:space="preserve">
Ličenje perivom bojom ab zidova sa svim potrebnim predradnjama ,boja prema izboru investitora. Stavka podrazumijeva dobavu, nabavu i ugradnju svog materijala, sav rad i sredstva za rad. Radna skela uračunata je u jediničnu cijenu.
</t>
    </r>
    <r>
      <rPr>
        <b/>
        <sz val="10"/>
        <rFont val="Arial"/>
        <family val="2"/>
        <charset val="238"/>
      </rPr>
      <t xml:space="preserve">
</t>
    </r>
  </si>
  <si>
    <t>ab cokla</t>
  </si>
  <si>
    <t>ab zidovi</t>
  </si>
  <si>
    <t>UKUPNO SOBOSLIKARSKO-LIČILAČKI  RADOVI:</t>
  </si>
  <si>
    <t>FASADERSKI   RADOVI</t>
  </si>
  <si>
    <r>
      <rPr>
        <b/>
        <sz val="10"/>
        <rFont val="Arial"/>
        <family val="2"/>
        <charset val="238"/>
      </rPr>
      <t xml:space="preserve">Betonske površine fasade </t>
    </r>
    <r>
      <rPr>
        <sz val="10"/>
        <rFont val="Arial"/>
        <family val="2"/>
        <charset val="238"/>
      </rPr>
      <t xml:space="preserve">
Dobava materijala i obrada  betonskih površina fasade zgrade.Obrada se izvodi na način da se na prethodno pripremljenu i grundiranu podlogu nanosi prvi sloj fasadnog ljepila u koji se utapa pvc rabic mrežica.Kada se prvi sloj osuši nanosi se drugi sloj fasadnog ljepila. Na tako pripremljenu i grundiranu podlogu nanosi se završni sloj fasadne boje , ton prema izboru investitora.U cijenu uključeni svi kutni profili , sve do potpune gotovosti. Obračun po m2.  Fasadnu skelu uključiti u cijenu.</t>
    </r>
  </si>
  <si>
    <t>do max visine 5,5 m</t>
  </si>
  <si>
    <t>do max visine 8,5 m</t>
  </si>
  <si>
    <t>do max visine 16,0 m</t>
  </si>
  <si>
    <t>do max visine 25,0 m</t>
  </si>
  <si>
    <t>UKUPNO FASADERSKI RADOVI:</t>
  </si>
  <si>
    <t>LIMARSKI   RADOVI</t>
  </si>
  <si>
    <r>
      <t>Krovni paneli</t>
    </r>
    <r>
      <rPr>
        <sz val="10"/>
        <rFont val="Arial"/>
        <family val="2"/>
        <charset val="238"/>
      </rPr>
      <t xml:space="preserve">
Montaža prethodno uklonjenih krovnih sendvič panela  sa krovišta proizvodnog dijela U cijenu uračunati  potrebna prekrajanja sa zarezivanjem okapa ,sav potreban rad i materijal.
</t>
    </r>
    <r>
      <rPr>
        <b/>
        <sz val="10"/>
        <rFont val="Arial"/>
        <family val="2"/>
        <charset val="238"/>
      </rPr>
      <t xml:space="preserve">
</t>
    </r>
  </si>
  <si>
    <r>
      <t xml:space="preserve">Horizontalni oluci
</t>
    </r>
    <r>
      <rPr>
        <sz val="10"/>
        <rFont val="Arial"/>
        <family val="2"/>
        <charset val="238"/>
      </rPr>
      <t xml:space="preserve">Izrada i montaža polukružnog  žljeba za odvod krovne vode, r.š. 50 cm, izvedenih od pocinčanog bojanog lima d=0,55 mm,sa potrebnim čeličnim kukama i materijalom za pričvršćenje. 
</t>
    </r>
    <r>
      <rPr>
        <b/>
        <sz val="10"/>
        <rFont val="Arial"/>
        <family val="2"/>
        <charset val="238"/>
      </rPr>
      <t xml:space="preserve">
</t>
    </r>
  </si>
  <si>
    <r>
      <t>Vertikale krovne odvodnje</t>
    </r>
    <r>
      <rPr>
        <sz val="10"/>
        <rFont val="Arial"/>
        <family val="2"/>
        <charset val="238"/>
      </rPr>
      <t xml:space="preserve">
Izrada  i montaža vertikalnih cijevi za odvod krovne vode, profila 125 mm, izvedenih od pocinčanog bojanog lima d=0,55 mm, sa potrebnim čeličnim kukama i materijalom za pričvršćenje. Cijena uključuje i izradu spoja sa horizontalnim žljebom u obliku koljena..
</t>
    </r>
    <r>
      <rPr>
        <b/>
        <sz val="10"/>
        <rFont val="Arial"/>
        <family val="2"/>
        <charset val="238"/>
      </rPr>
      <t xml:space="preserve">
</t>
    </r>
  </si>
  <si>
    <r>
      <t>Limena okapnica</t>
    </r>
    <r>
      <rPr>
        <sz val="10"/>
        <rFont val="Arial"/>
        <family val="2"/>
        <charset val="238"/>
      </rPr>
      <t xml:space="preserve">
Izrada  i montaža okapnice iznad horizontalnog oluka. Opšav izrađen od pocinčanog bojanog lima d=0,55 mm,r.š.  40 cm. Cijena uključuje sav potreban rad , materijal i radnu skelu.
</t>
    </r>
    <r>
      <rPr>
        <b/>
        <sz val="10"/>
        <rFont val="Arial"/>
        <family val="2"/>
        <charset val="238"/>
      </rPr>
      <t xml:space="preserve">
</t>
    </r>
  </si>
  <si>
    <r>
      <t>Završni opšav strehe sa snjegobranom</t>
    </r>
    <r>
      <rPr>
        <sz val="10"/>
        <rFont val="Arial"/>
        <family val="2"/>
        <charset val="238"/>
      </rPr>
      <t xml:space="preserve">
Izrada  i montaža završnog opšava strehe sa snjegobranom Opšav izrađen od pocinčanog bojanog lima d=0,55 mm,r.š.  66 cm. Cijena uključuje sav potreban rad , materijal i radnu skelu.
</t>
    </r>
    <r>
      <rPr>
        <b/>
        <sz val="10"/>
        <rFont val="Arial"/>
        <family val="2"/>
        <charset val="238"/>
      </rPr>
      <t xml:space="preserve">
</t>
    </r>
  </si>
  <si>
    <r>
      <t xml:space="preserve">Horizontalni oluci - ležeći
</t>
    </r>
    <r>
      <rPr>
        <sz val="10"/>
        <rFont val="Arial"/>
        <family val="2"/>
        <charset val="238"/>
      </rPr>
      <t xml:space="preserve">Izrada i montaža ležećeg  žljeba za odvod krovne vode, r.š. 50 cm, izvedenih od pocinčanog bojanog lima d=0,55 mm,sa potrebnim  materijalom za pričvršćenje. Cijena uključuje sav potreban rad , materijal i radnu skelu.
</t>
    </r>
    <r>
      <rPr>
        <b/>
        <sz val="10"/>
        <rFont val="Arial"/>
        <family val="2"/>
        <charset val="238"/>
      </rPr>
      <t xml:space="preserve">
</t>
    </r>
  </si>
  <si>
    <r>
      <t xml:space="preserve">Okapnice horizontalnih ležećih oluka
</t>
    </r>
    <r>
      <rPr>
        <sz val="10"/>
        <rFont val="Arial"/>
        <family val="2"/>
        <charset val="238"/>
      </rPr>
      <t xml:space="preserve">Izrada i montaža okapnica horizontalnih ležećih oluka r.š. 50 cm, izvedenih od pocinčanog bojanog lima d=0,55 mm,sa potrebnim  materijalom za pričvršćenje. Cijena uključuje sav potreban rad , materijal i radnu skelu.
</t>
    </r>
    <r>
      <rPr>
        <b/>
        <sz val="10"/>
        <rFont val="Arial"/>
        <family val="2"/>
        <charset val="238"/>
      </rPr>
      <t xml:space="preserve">
</t>
    </r>
  </si>
  <si>
    <r>
      <t xml:space="preserve">Limeni sabirni kotlić
</t>
    </r>
    <r>
      <rPr>
        <sz val="10"/>
        <rFont val="Arial"/>
        <family val="2"/>
        <charset val="238"/>
      </rPr>
      <t xml:space="preserve">Izrada i montaža sabirnog kotlića izrađenog od pocinčanog bojanog lima d=0,55 mm,sa potrebnim  materijalom za pričvršćenje. Cijena uključuje sav potreban rad , materijal i radnu skelu.
</t>
    </r>
    <r>
      <rPr>
        <b/>
        <sz val="10"/>
        <rFont val="Arial"/>
        <family val="2"/>
        <charset val="238"/>
      </rPr>
      <t xml:space="preserve">
</t>
    </r>
  </si>
  <si>
    <r>
      <t xml:space="preserve">Opšav ab zida u krovištu
</t>
    </r>
    <r>
      <rPr>
        <sz val="10"/>
        <rFont val="Arial"/>
        <family val="2"/>
        <charset val="238"/>
      </rPr>
      <t xml:space="preserve">Izrada i montaža opšava ab zida u krovištu , r.š. 50 cm,  od pocinčanog bojanog lima d=0,55 mm,sa potrebnim  materijalom za pričvršćenje. Cijena uključuje sav potreban rad , materijal i radnu skelu.
</t>
    </r>
    <r>
      <rPr>
        <b/>
        <sz val="10"/>
        <rFont val="Arial"/>
        <family val="2"/>
        <charset val="238"/>
      </rPr>
      <t xml:space="preserve">
</t>
    </r>
  </si>
  <si>
    <r>
      <t xml:space="preserve">Opšav uvale krovnih ploha
</t>
    </r>
    <r>
      <rPr>
        <sz val="10"/>
        <rFont val="Arial"/>
        <family val="2"/>
        <charset val="238"/>
      </rPr>
      <t xml:space="preserve">Izrada i montaža opšava uvale krovnih ploha konzola , r.š. 50 cm,  od pocinčanog bojanog lima d=0,55 mm,sa potrebnim  materijalom za pričvršćenje. Cijena uključuje sav potreban rad , materijal i radnu skelu.
</t>
    </r>
    <r>
      <rPr>
        <b/>
        <sz val="10"/>
        <rFont val="Arial"/>
        <family val="2"/>
        <charset val="238"/>
      </rPr>
      <t xml:space="preserve">
</t>
    </r>
  </si>
  <si>
    <r>
      <t>Završni opšav strehe konzola</t>
    </r>
    <r>
      <rPr>
        <sz val="10"/>
        <rFont val="Arial"/>
        <family val="2"/>
        <charset val="238"/>
      </rPr>
      <t xml:space="preserve">
Izrada  i montaža završnog opšava strehe konzola. Opšav izrađen od pocinčanog bojanog lima d=0,55 mm,r.š.  66 cm. Cijena uključuje sav potreban rad , materijal i radnu skelu.
</t>
    </r>
    <r>
      <rPr>
        <b/>
        <sz val="10"/>
        <rFont val="Arial"/>
        <family val="2"/>
        <charset val="238"/>
      </rPr>
      <t xml:space="preserve">
</t>
    </r>
  </si>
  <si>
    <r>
      <t>Opšavi spoja krovnih ploha sa vertikalnim plohama</t>
    </r>
    <r>
      <rPr>
        <sz val="10"/>
        <rFont val="Arial"/>
        <family val="2"/>
        <charset val="238"/>
      </rPr>
      <t xml:space="preserve">
Izrada  i montaža  opšava spoja krovnih ploha sa vrttikalnim plohama. Opšav izrađen od pocinčanog bojanog lima d=0,55 mm,r.š.  66 cm. Cijena uključuje sav potreban rad , materijal i radnu skelu.
</t>
    </r>
    <r>
      <rPr>
        <b/>
        <sz val="10"/>
        <rFont val="Arial"/>
        <family val="2"/>
        <charset val="238"/>
      </rPr>
      <t xml:space="preserve">
</t>
    </r>
  </si>
  <si>
    <r>
      <t xml:space="preserve">Opšav prodora 
</t>
    </r>
    <r>
      <rPr>
        <sz val="10"/>
        <rFont val="Arial"/>
        <family val="2"/>
        <charset val="238"/>
      </rPr>
      <t xml:space="preserve">Dobava materijala, izrada i montaža opšava prodora od pocinčanog lima d=0,55 mm, RŠ 65 cm. U cijenu je uračunat sav rad, materijal i transport.
</t>
    </r>
    <r>
      <rPr>
        <b/>
        <sz val="10"/>
        <rFont val="Arial"/>
        <family val="2"/>
        <charset val="238"/>
      </rPr>
      <t xml:space="preserve">
</t>
    </r>
  </si>
  <si>
    <r>
      <t xml:space="preserve">Okapni lim na  spoju  ab nadozida i fasadnog panela
</t>
    </r>
    <r>
      <rPr>
        <sz val="10"/>
        <rFont val="Arial"/>
        <family val="2"/>
        <charset val="238"/>
      </rPr>
      <t xml:space="preserve">Izrada i montaža okapnog lima na spoju ab nadozida i fasadnog panela , r.š. 50 cm,  od pocinčanog bojanog lima d=0,55 mm,sa potrebnim  materijalom za pričvršćenje. Cijena uključuje sav potreban rad , materijal i radnu skelu.
</t>
    </r>
    <r>
      <rPr>
        <b/>
        <sz val="10"/>
        <rFont val="Arial"/>
        <family val="2"/>
        <charset val="238"/>
      </rPr>
      <t xml:space="preserve">
</t>
    </r>
  </si>
  <si>
    <r>
      <rPr>
        <b/>
        <sz val="10"/>
        <rFont val="Arial"/>
        <family val="2"/>
        <charset val="238"/>
      </rPr>
      <t>Opšav vertikalnog spoja dva fasadna panela</t>
    </r>
    <r>
      <rPr>
        <sz val="10"/>
        <rFont val="Arial"/>
        <family val="2"/>
        <charset val="238"/>
      </rPr>
      <t xml:space="preserve">
Izrada i montaža opšava na spoju dva fasadna panela , r.š. 50 cm,  od pocinčanog bojanog lima d=0,55 mm,sa potrebnim  materijalom za pričvršćenje. Cijena uključuje sav potreban rad , materijal i radnu skelu.
</t>
    </r>
  </si>
  <si>
    <r>
      <rPr>
        <b/>
        <sz val="10"/>
        <rFont val="Arial"/>
        <family val="2"/>
        <charset val="238"/>
      </rPr>
      <t>Opšav oko nove vanjske stolarije ugrađene u fasadne  panele</t>
    </r>
    <r>
      <rPr>
        <sz val="10"/>
        <rFont val="Arial"/>
        <family val="2"/>
        <charset val="238"/>
      </rPr>
      <t xml:space="preserve">
Izrada i montaža opšava oko nove vanjske stolarije ugrađene u fasadne  panele , r.š. 50 cm,  od pocinčanog bojanog lima d=0,55 mm,sa potrebnim  materijalom za pričvršćenje. Cijena uključuje sav potreban rad , materijal i radnu skelu.
</t>
    </r>
  </si>
  <si>
    <t>UKUPNO LIMARSKI  RADOVI:</t>
  </si>
  <si>
    <t>UNUTARNJI RAZVOD VODOVODA I KANALIZACIJE</t>
  </si>
  <si>
    <r>
      <t xml:space="preserve">Razvod vodovoda
</t>
    </r>
    <r>
      <rPr>
        <sz val="10"/>
        <rFont val="Arial"/>
        <family val="2"/>
        <charset val="238"/>
      </rPr>
      <t xml:space="preserve">Polaganje cijevi i fazonskih komada iz PE-Xc, u podu ili u zidu za instalacije tople i hladne vode.  Stavka podrazumjeva nabavu, dobavu cijevi i fazonskih komada, ugradnju , brtvljenje spojeva, izradu šliceva u  opeci ili armiranom betonu te zatvaranje šliceva nakon montiranja cijevi sa rabiciranjem  te sav potreban rad i sredstva za rad.
</t>
    </r>
    <r>
      <rPr>
        <b/>
        <sz val="10"/>
        <rFont val="Arial"/>
        <family val="2"/>
        <charset val="238"/>
      </rPr>
      <t xml:space="preserve">
</t>
    </r>
  </si>
  <si>
    <t>cijev Ø 15</t>
  </si>
  <si>
    <t>cijev Ø 20</t>
  </si>
  <si>
    <t>cijev Ø 25</t>
  </si>
  <si>
    <t>cijev Ø 40</t>
  </si>
  <si>
    <t>cijev Ø 63</t>
  </si>
  <si>
    <t>kutni ventil  1/2" - 3/4"</t>
  </si>
  <si>
    <t>kutni ventil  3/4" - 1"</t>
  </si>
  <si>
    <t>propusni ventil 1/2 "</t>
  </si>
  <si>
    <t>T spoj Ø 50</t>
  </si>
  <si>
    <r>
      <t xml:space="preserve">Nabava umivaonika
</t>
    </r>
    <r>
      <rPr>
        <sz val="10"/>
        <rFont val="Arial"/>
        <family val="2"/>
        <charset val="238"/>
      </rPr>
      <t xml:space="preserve">Nabava, dovoz i montaža zidnog umivaonika I klase širine 60 cm od bijele fajanse sa sifonom i šipkom za podizanje izljeva. Stavka podrazumijeva dobavu, dovoz i montažu umivaonika s nosačem i sifonom, komplet garniturom za izljev i preljev, sav spojni i ostali sitni potrošni materijal, te sav rad i sredstva za rad.
</t>
    </r>
  </si>
  <si>
    <r>
      <t xml:space="preserve">Nabava mješalice
</t>
    </r>
    <r>
      <rPr>
        <sz val="10"/>
        <rFont val="Arial"/>
        <family val="2"/>
        <charset val="238"/>
      </rPr>
      <t>Nabava, dovoz i montaža jednoručne mješalice stojeće za umivaonik, s kutnim ventilima. Obavezan atest za mješalicu - za zdravstvenu ispravnost. Stavka podrazumijeva dobavu, dovoz i montažu mješalice, sav spojni i ostali sitni potrošni materijal, te sav rad i sredstva za rad.</t>
    </r>
  </si>
  <si>
    <r>
      <t xml:space="preserve">WC školjke
</t>
    </r>
    <r>
      <rPr>
        <sz val="10"/>
        <rFont val="Arial"/>
        <family val="2"/>
        <charset val="238"/>
      </rPr>
      <t xml:space="preserve">Dobava, transport i montaža WC školjki s podnim izljevom sa vodokotlićem. WC školjka izrađena je iz prvoklasne sanitarne keramike, a sjedalica i poklopac od kvalitetne tvrde plastične mase. Obračun po ugrađenom kompetu.
</t>
    </r>
  </si>
  <si>
    <r>
      <t xml:space="preserve">Nabava tuš baterije
</t>
    </r>
    <r>
      <rPr>
        <sz val="10"/>
        <rFont val="Arial"/>
        <family val="2"/>
        <charset val="238"/>
      </rPr>
      <t>Nabava, dovoz i montaža tuš baterije sa konzolom za prskalicu  i kutnim ventilima. Obavezan atest za zdravstvenu ispravnost. Stavka podrazumijeva dobavu, dovoz i montažu mješalice, sav spojni i ostali sitni potrošni materijal, te sav rad i sredstva za rad.</t>
    </r>
  </si>
  <si>
    <r>
      <t xml:space="preserve">Rukoper industrijski- </t>
    </r>
    <r>
      <rPr>
        <sz val="10"/>
        <rFont val="Arial"/>
        <family val="2"/>
        <charset val="238"/>
      </rPr>
      <t xml:space="preserve">dobava i ugradnja
- sa prednjom maskom upravljivom na koljeno. Sadrži naknadno izrađenu oblogu cijevi i sifona. Ugrađuje se vješanjem na zid. Sa automatskim mješaćem tople i hladne vode. Funkcionalni komplet. Gornja struktura štancana iz jednoga djela.
- u kompletu s dvije priključne cijevi 1/2” .
</t>
    </r>
  </si>
  <si>
    <t>cijev Ø 50</t>
  </si>
  <si>
    <t>cijev Ø 75</t>
  </si>
  <si>
    <t>cijev Ø 110</t>
  </si>
  <si>
    <t>koljenoØ 50-90°</t>
  </si>
  <si>
    <t>koljenoØ 50-45°</t>
  </si>
  <si>
    <t>račva Ø 50 / Ø 110</t>
  </si>
  <si>
    <t>podni sifon</t>
  </si>
  <si>
    <t>UKUPNO UNUTARNJI RAZVOD VODOVODA I KANALIZACIJE:</t>
  </si>
  <si>
    <t>VANJSKI RAZVOD VODOVODA I KANALIZACIJE I HIDRANTSKA MREŽA</t>
  </si>
  <si>
    <t>Ispitivanje postojeće kanalizacije između zgrade i
šahtova i ispitivanje postojećih šahtova na protočnost točenjem vode uključivo snimanje kamerom ako bude potrebno</t>
  </si>
  <si>
    <t>Ličenje postojećih vanjskih hidranata plavom bojom za čelik sa svim potrebnim predradnjama. U cijenu uračunati sav potreban rad i materijal.</t>
  </si>
  <si>
    <t>Dobava i montaža  cijevi za protupožarnu hidrantsku vodu-spoj na postojeću mrežu sa ukidanjem dijela mreže . U cijenu uračunati potrebnu izolaciju cijevi te sav potreban sitni pribor, spojni materijal i fazonske komade, kao i sav potreban materijal i pribor za montažu cijevi s pričvršćenjem, ovisno o mjestu montaže (kuke, konzole, ovjesi i slično).</t>
  </si>
  <si>
    <t>pocinčane čelične cijevi-unutarnji vod</t>
  </si>
  <si>
    <t>ø 50</t>
  </si>
  <si>
    <t>Iskop probnih jama na karakterističnim mjestima trase, odnosno na mjestima križanja s drugim instalacijama. Iskop se provodi ručno, nakon označavanja instalacija. Po potrebi mjesto iskopa zatrpati.</t>
  </si>
  <si>
    <r>
      <t>m</t>
    </r>
    <r>
      <rPr>
        <vertAlign val="superscript"/>
        <sz val="8"/>
        <rFont val="Arial Narrow"/>
        <family val="2"/>
        <charset val="238"/>
      </rPr>
      <t>3</t>
    </r>
  </si>
  <si>
    <t>Rezanje asfalta na postojećoj prometnoj površini u dvorištu objekta na mjestu polaganja kanalizacijskog cjevovoda, strojno rezanje i razbijanje postojećeg zastora. Stavka obuhvaća obostrano strojno rezanje. Obračun po dužnom metru stvarno izvršenog rada.</t>
  </si>
  <si>
    <r>
      <t>m</t>
    </r>
    <r>
      <rPr>
        <vertAlign val="superscript"/>
        <sz val="8"/>
        <rFont val="Arial Narrow"/>
        <family val="2"/>
        <charset val="238"/>
      </rPr>
      <t>1</t>
    </r>
  </si>
  <si>
    <t xml:space="preserve">Razbijanje i uklanjanje postojeće asfaltne kolničke konstrukcije, mješeanog materijala debljine 40 cm, na mjestu polaganjanovog cijevovoda. Stavka obuhvaća strojno razbijanje postojeće kolničke konstrukcije, utovar u transportno sredstvo i prijevoz na deponiju na udaljenost do 7km. </t>
  </si>
  <si>
    <t>- strojni iskop (80%)</t>
  </si>
  <si>
    <t>- ručni iskop (20%)</t>
  </si>
  <si>
    <t>Prijevoz iskopanog i utovarenog materijala do mjesta istovara (odlagalište) s razastiranjem. Prijevoz na deponiju građevinskog materijala udajenosti do 7 km materijala kategorije “C”. Obračun rada se mjeri u  kubičnim metrima prevezenog materijala u sraslom stanju uvećan za koeficijent 1,25.</t>
  </si>
  <si>
    <r>
      <t>m</t>
    </r>
    <r>
      <rPr>
        <vertAlign val="superscript"/>
        <sz val="8"/>
        <rFont val="Arial Narrow"/>
        <family val="2"/>
        <charset val="238"/>
      </rPr>
      <t>2</t>
    </r>
  </si>
  <si>
    <t>UKUPNO VANJSKI RAZVOD VODOVODA I KANALIZACIJE I HIDRANTSKA MREŽA:</t>
  </si>
  <si>
    <t>REKAPITULACIJA</t>
  </si>
  <si>
    <t>BETONSKI I ZIDARSKI RADOVI</t>
  </si>
  <si>
    <t>GIPSKARTONSKI  RADOVI</t>
  </si>
  <si>
    <t>PVC I ALU  STOLARIJA</t>
  </si>
  <si>
    <t>STOLARSKI  RADOVI</t>
  </si>
  <si>
    <t>PODOPOLAGAČKI  RADOVI</t>
  </si>
  <si>
    <t>KERAMIČARSKI RADOVI</t>
  </si>
  <si>
    <t>SOBOSLIKARSKO LIČILAČKI RADOVI</t>
  </si>
  <si>
    <t>FASADERSKI RADOVI</t>
  </si>
  <si>
    <t>LIMARSKI RADOVI</t>
  </si>
  <si>
    <r>
      <rPr>
        <b/>
        <sz val="10"/>
        <rFont val="Arial"/>
        <family val="2"/>
        <charset val="238"/>
      </rPr>
      <t>Demontaža vanjske ALU stolarije</t>
    </r>
    <r>
      <rPr>
        <sz val="10"/>
        <rFont val="Arial"/>
        <family val="2"/>
        <charset val="238"/>
      </rPr>
      <t xml:space="preserve">
Uklanjaju se  prozori sa prozorskim klupčicama  i ulazna vrata u zgradu. Stavkom obuhvatiti demontažu, iznošenje iz objekta,utovarom u kamion, transportom i istovarom na deponiju udaljenu do 7 km s plaćanjem potrebnih pristojbi, sav rad i sredstva za rad.</t>
    </r>
  </si>
  <si>
    <t>ulazna vrata 90/250 cm</t>
  </si>
  <si>
    <t>prozor 90/150 cm</t>
  </si>
  <si>
    <t>prozor 90/100 cm</t>
  </si>
  <si>
    <r>
      <rPr>
        <b/>
        <sz val="10"/>
        <rFont val="Arial"/>
        <family val="2"/>
        <charset val="238"/>
      </rPr>
      <t>Demontaža gipsane pregrade kako bih se otvorio pult  za posluživanje</t>
    </r>
    <r>
      <rPr>
        <sz val="10"/>
        <rFont val="Arial"/>
        <family val="2"/>
        <charset val="238"/>
      </rPr>
      <t xml:space="preserve">
Stavkom obuhvatiti demontažu, iznošenje iz objekta, utovarom u kamion, transportom i istovarom na deponiju udaljenu do 7 km s plaćanjem potrebnih pristojbi, sav rad i sredstva za rad.</t>
    </r>
  </si>
  <si>
    <t>pregrada  250/160 cm</t>
  </si>
  <si>
    <r>
      <rPr>
        <b/>
        <sz val="10"/>
        <rFont val="Arial"/>
        <family val="2"/>
        <charset val="238"/>
      </rPr>
      <t xml:space="preserve">Demontaža sanitarnih elementa u prostoru sanitarnih čvorova.
</t>
    </r>
    <r>
      <rPr>
        <sz val="10"/>
        <rFont val="Arial"/>
        <family val="2"/>
        <charset val="238"/>
      </rPr>
      <t>Stavkom obuhvatiti demontažu, iznošenje iz objekta, utovarom u kamion, transportom i istovarom na deponiju udaljenu do 7 km s plaćanjem potrebnih pristojbi,  zatvaranje postojećih odvoda, sav potreban rad i sredstva za rad.</t>
    </r>
  </si>
  <si>
    <t>umivaonik sa armaturom</t>
  </si>
  <si>
    <t>wc</t>
  </si>
  <si>
    <t>podni  sifon</t>
  </si>
  <si>
    <r>
      <t xml:space="preserve">Demontaža postojećih zidnih pločica
</t>
    </r>
    <r>
      <rPr>
        <sz val="10"/>
        <rFont val="Arial"/>
        <family val="2"/>
        <charset val="238"/>
      </rPr>
      <t>Ručno skidanje  dijela zidnih keramičkih pločica u prostoriji   sanitarnog čvora zbog postavljanja novog umivaonika,  sa utovarom u kamion, transportom i istovarom na deponiju udaljenu do 7 km s plaćanjem potrebnih pristojbi.Obračun po m2 skinutih pločica.</t>
    </r>
  </si>
  <si>
    <r>
      <t xml:space="preserve">Demontaža postojećih podnih obloga-keramika
</t>
    </r>
    <r>
      <rPr>
        <sz val="10"/>
        <rFont val="Arial"/>
        <family val="2"/>
        <charset val="238"/>
      </rPr>
      <t>Ručno skidanje podne obloge u  sanitarnom čvoru zbog postavljanja novog umivaonika,  sa utovarom u kamion, transportom i istovarom na deponiju udaljenu do 7 km s plaćanjem potrebnih pristojbi.Obračun po m2 skinutih pločica.</t>
    </r>
  </si>
  <si>
    <r>
      <rPr>
        <b/>
        <sz val="10"/>
        <rFont val="Arial"/>
        <family val="2"/>
        <charset val="238"/>
      </rPr>
      <t>Demontaža Armstrong stropa</t>
    </r>
    <r>
      <rPr>
        <sz val="10"/>
        <rFont val="Arial"/>
        <family val="2"/>
        <charset val="238"/>
      </rPr>
      <t xml:space="preserve">
Demontaža Armstrong stropa iz prostora hodnika ,kuhinje i blagovaonice. Stavka podrazumijeva   demontažu obloge stropa, konstrukcije, nosača te postojećih stropnih rasvjetnih tijela .U cijenu uključiti rad, potrebnu radnu skelu, privremeno skladištenje te sva potrebna prekrajanja i izmeštanja rasvjete.  Uklonjeni strop odvesti na deponiju udaljenu do 7 km s plaćanjem potrebnih pristojbi.</t>
    </r>
  </si>
  <si>
    <r>
      <t xml:space="preserve">Ručno obijanje vlagom oštećene žbuke
</t>
    </r>
    <r>
      <rPr>
        <sz val="10"/>
        <rFont val="Arial"/>
        <family val="2"/>
        <charset val="238"/>
      </rPr>
      <t>Ručno obijanje vlagom oštećene žbuke sa  zidova  do zdrave podloge, te utovarom i odvozom materijala-šute na deponiju udaljenu do 7 km s plaćanjem potrebnih pristojbi.Komplet sa pokretnom radnom skelom za visinu do 2,60 m sa otprašivanjem površine sa koje se skida žbuka. Obračun po m2 skinute žbuke.</t>
    </r>
  </si>
  <si>
    <r>
      <t xml:space="preserve">Demontaža krovne odvodnje
</t>
    </r>
    <r>
      <rPr>
        <sz val="10"/>
        <rFont val="Arial"/>
        <family val="2"/>
        <charset val="238"/>
      </rPr>
      <t>Demontaža  postojećih  vertikalnih  oluka krovne odvodnje . Obračun po m1 demontirane limarije bez obzira na vrstu materijala i razvijenu širinu.U cijenu također uračunati utovar , odvoz i odlaganje sa gradsku deponiju udaljenu do 7,0 km s plaćanjem potrebnih pristojbi.</t>
    </r>
  </si>
  <si>
    <t xml:space="preserve">ZIDARSKI I GIPSKARTONSKI RADOVI </t>
  </si>
  <si>
    <r>
      <t xml:space="preserve">Žbukanje zidova s kojih je obijena žbuka
</t>
    </r>
    <r>
      <rPr>
        <sz val="10"/>
        <rFont val="Arial"/>
        <family val="2"/>
        <charset val="238"/>
      </rPr>
      <t>Ručno  žbukanje unutarnjih zidova  sa kojih je prethodno obijena žbuka sanacijskom  žbukom na prethodno impregniran zid prema uputi proizvođača. Na svim kutovima ugrađuju se kutni aluminijski profili za učvrščivanje kutova. Na mjestima sudara zidova od opeke i betona obavezno se ugrađuje rabic pletivo.                                                                       
Stavka uključuje nabavu, dopremu i ugradnju svega potrebnog materijala, potrebnu radnu skelu, obrada rubova zidova i spojeva s AB plohama, radna skela, te sav rad i sredstva za rad.</t>
    </r>
  </si>
  <si>
    <t>spušteni strop od gips kartonskih ploča</t>
  </si>
  <si>
    <t xml:space="preserve">parna brana </t>
  </si>
  <si>
    <t>termoizolacija - staklena vuna  d=14 cm</t>
  </si>
  <si>
    <t>UKUPNO ZIDARSKI I GIPSKARTONSKI RADOVI:</t>
  </si>
  <si>
    <t xml:space="preserve">IZOLATERSKI RADOVI </t>
  </si>
  <si>
    <r>
      <t xml:space="preserve">Izrada hidroizolacije poda sanitarnog čvora
</t>
    </r>
    <r>
      <rPr>
        <sz val="10"/>
        <rFont val="Arial"/>
        <family val="2"/>
        <charset val="238"/>
      </rPr>
      <t>Izrada horizontalne hidroizolacije poda na donju betonsku podlogu s jednim hladnim premazom i jednim slojem trake za varenje V-4 vareno.</t>
    </r>
  </si>
  <si>
    <t>UKUPNO IZOLATERSKI  RADOVI:</t>
  </si>
  <si>
    <t>PVC STOLARIJA</t>
  </si>
  <si>
    <r>
      <t xml:space="preserve">PVC prozori i vrata
</t>
    </r>
    <r>
      <rPr>
        <sz val="10"/>
        <rFont val="Arial"/>
        <family val="2"/>
        <charset val="238"/>
      </rPr>
      <t xml:space="preserve">Dobava i montaža PVC vanjske stolarije-prozori i vrata .Za prozore je predviđena ugradnja komarnika. Boja stolarije je bijela. Koeficijent prolaza topline Uw≤1,0 W/m²K komplet ( Ug≤0,6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</si>
  <si>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prozor 90/150 cm ,otklopno zaokretni s komarnikom , prozirno staklo</t>
  </si>
  <si>
    <t>prozor 90/150 cm ,otklopno zaokretni s komarnikom , neprozirno staklo</t>
  </si>
  <si>
    <t>prozor 90/110 cm ,otklopno zaokretni s komarnikom , neprozirno staklo</t>
  </si>
  <si>
    <t xml:space="preserve">vrata 90/250 cm , dijelom ostakljeno </t>
  </si>
  <si>
    <r>
      <t xml:space="preserve">Vanjske prozorske klupčice
</t>
    </r>
    <r>
      <rPr>
        <sz val="10"/>
        <rFont val="Arial"/>
        <family val="2"/>
        <charset val="238"/>
      </rPr>
      <t xml:space="preserve">Dobava i ugradnja, na pripremljenu podlogu, nove vanjske limeno plastificirane prozorske klupčice, razvijene širine do cca 50 cm.
</t>
    </r>
    <r>
      <rPr>
        <b/>
        <sz val="10"/>
        <rFont val="Arial"/>
        <family val="2"/>
        <charset val="238"/>
      </rPr>
      <t xml:space="preserve">
</t>
    </r>
  </si>
  <si>
    <t>UKUPNO PVC STOLARIJA :</t>
  </si>
  <si>
    <r>
      <t>Industrijski pod - priprema</t>
    </r>
    <r>
      <rPr>
        <sz val="10"/>
        <rFont val="Arial"/>
        <family val="2"/>
        <charset val="238"/>
      </rPr>
      <t xml:space="preserve">
Strojno dijamantno brušenje postojeće keramičke podne obloge u upravnom dijelu zgrade i usisavanje podne površine. Uklanjane nestabilnih dijelova podloge ( cca 2 m2) i reparacija epoksidnim mortom. 
</t>
    </r>
    <r>
      <rPr>
        <b/>
        <sz val="10"/>
        <rFont val="Arial"/>
        <family val="2"/>
        <charset val="238"/>
      </rPr>
      <t xml:space="preserve">
</t>
    </r>
  </si>
  <si>
    <r>
      <t xml:space="preserve">Industrijski pod </t>
    </r>
    <r>
      <rPr>
        <sz val="10"/>
        <rFont val="Arial"/>
        <family val="2"/>
        <charset val="238"/>
      </rPr>
      <t xml:space="preserve">
Dobava i ugradnja epoksidnog primer sloja ojačanog staklenim vlaknima i s posipom pečenim kvarcnim pijeskom. Brušenje prethodnog sloja i usisavanje. Ugradnja izravnavajućeg epoksidnog sloja s posipom pečenim kvarcnim pijeskom. Brušenje prethodnog sloja i usisavanje podne površine . Ugradnja poliuretanskog samolivnog sloja u boji po želji investitora s dekorativnim posipom ( čipsom ). Ugradnja transparentnog mat lak sloja.
</t>
    </r>
    <r>
      <rPr>
        <b/>
        <sz val="10"/>
        <rFont val="Arial"/>
        <family val="2"/>
        <charset val="238"/>
      </rPr>
      <t xml:space="preserve">
</t>
    </r>
  </si>
  <si>
    <r>
      <t>Industrijski pod - holker sokl</t>
    </r>
    <r>
      <rPr>
        <sz val="10"/>
        <rFont val="Arial"/>
        <family val="2"/>
        <charset val="238"/>
      </rPr>
      <t xml:space="preserve">
Dobava i ugradnja aluminijske holker sokle na već pripremljene zidove .U cijenu uračunati sav potreban rad i materijal.
</t>
    </r>
    <r>
      <rPr>
        <b/>
        <sz val="10"/>
        <rFont val="Arial"/>
        <family val="2"/>
        <charset val="238"/>
      </rPr>
      <t xml:space="preserve">
</t>
    </r>
  </si>
  <si>
    <t>UKUPNO PODOPOLAGAČKI RADOVI :</t>
  </si>
  <si>
    <r>
      <t>Popločavanje poda - sanacija oštećenih dijelova</t>
    </r>
    <r>
      <rPr>
        <sz val="10"/>
        <rFont val="Arial"/>
        <family val="2"/>
        <charset val="238"/>
      </rPr>
      <t xml:space="preserve">
Dobava potrebnog materijala te postava podnih neglaziranih keramičkih pločica ( protuklizna ), otpornih na habanje i udarce , površine koja se lako održava , tip i dimenzija pločica po odabiru projektanta , postavljanje na pod  , te na ravnu podlogu.Reške pločica 2 mm ispunjene masom za fugiranje u tonu pločica.Pločice jednobojne .Uzorak i ton po izboru projektanta.U stavku je uključena nabava, doprema i ugradnja svih potrebnih kutnih, rubnih i završnih profila , te obrada reški i sokla.
</t>
    </r>
    <r>
      <rPr>
        <b/>
        <sz val="10"/>
        <rFont val="Arial"/>
        <family val="2"/>
        <charset val="238"/>
      </rPr>
      <t xml:space="preserve">
</t>
    </r>
  </si>
  <si>
    <r>
      <t xml:space="preserve">Popločavanje zidova sanitarnog čvora
</t>
    </r>
    <r>
      <rPr>
        <sz val="10"/>
        <rFont val="Arial"/>
        <family val="2"/>
        <charset val="238"/>
      </rPr>
      <t>Dobava potrebnog materijala te postava zidnih neglaziranih keramičkih pločica , otpornih na habanje i udarce , površine koja se lako održava , tip i dimenzija pločica po odabiru projektanta , postavljanje na zid sanitarnih prostorija u punoj visini , te na ravnu podlogu.Reške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</si>
  <si>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t>zidovi ab i opeka</t>
  </si>
  <si>
    <r>
      <t>Ličenje postojećih unutarnjuh vrata</t>
    </r>
    <r>
      <rPr>
        <sz val="10"/>
        <rFont val="Arial"/>
        <family val="2"/>
        <charset val="238"/>
      </rPr>
      <t xml:space="preserve">
Ličenje postojeće unutarnje stolarije poliuretanskim
lakom. Rad obuhvaća čišćenje nečistoće i dotrajale
stare boje te sve ostale potrebne predradnje. Boja u
dogovoru s projektantom.
</t>
    </r>
    <r>
      <rPr>
        <b/>
        <sz val="10"/>
        <rFont val="Arial"/>
        <family val="2"/>
        <charset val="238"/>
      </rPr>
      <t xml:space="preserve">
</t>
    </r>
  </si>
  <si>
    <t>vrata 90/210 +60 cm ( nadsvjetlo )</t>
  </si>
  <si>
    <t>vrata 70/210 +60 cm ( nadsvjetlo )</t>
  </si>
  <si>
    <t>FASADERSKI  RADOVI</t>
  </si>
  <si>
    <r>
      <t>Fasadna skela</t>
    </r>
    <r>
      <rPr>
        <sz val="10"/>
        <rFont val="Arial"/>
        <family val="2"/>
        <charset val="238"/>
      </rPr>
      <t xml:space="preserve">
Dobava i  montaža cijevne fasadne skele. Skela izvedena prema svim pravilima zaštite na radu. Izvođač je dužan naručiti statički proračun skele, i nadzor statičara  nad izradom skele. Jedinična cijena uključuje jutene zavjese i naknadnu demontažu i čišćenje skele. Obračun po m2.
</t>
    </r>
    <r>
      <rPr>
        <b/>
        <sz val="10"/>
        <rFont val="Arial"/>
        <family val="2"/>
        <charset val="238"/>
      </rPr>
      <t xml:space="preserve">
</t>
    </r>
  </si>
  <si>
    <t>UKUPNO FASADERSKI  RADOVI:</t>
  </si>
  <si>
    <r>
      <rPr>
        <sz val="10"/>
        <rFont val="Arial"/>
        <family val="2"/>
        <charset val="238"/>
      </rPr>
      <t xml:space="preserve">Vertikale krovne odvodnje
Izrada, dostava i montaža vertikalnih cijevi za odvod krovne vode, profila 125 mm, izvedenih od pocinčanog bojanog lima d=0,55 mm, sa potrebnim čeličnim kukama i materijalom za pričvršćenje. Cijena uključuje i izradu spoja sa krovnim slivnikom
</t>
    </r>
    <r>
      <rPr>
        <b/>
        <sz val="10"/>
        <rFont val="Arial"/>
        <family val="2"/>
        <charset val="238"/>
      </rPr>
      <t xml:space="preserve">
</t>
    </r>
  </si>
  <si>
    <t>podni slivnik Ø 50</t>
  </si>
  <si>
    <t>ZIDARSKI I GIPSKARTONSKI RADOVI</t>
  </si>
  <si>
    <t>IZOLATERSKI  RADOVI</t>
  </si>
  <si>
    <r>
      <rPr>
        <b/>
        <sz val="10"/>
        <rFont val="Arial"/>
        <family val="2"/>
        <charset val="238"/>
      </rPr>
      <t>Demontaža vanjske  stolarije</t>
    </r>
    <r>
      <rPr>
        <sz val="10"/>
        <rFont val="Arial"/>
        <family val="2"/>
        <charset val="238"/>
      </rPr>
      <t xml:space="preserve">
Uklanjaju se  prozori sa prozorskim klupčicama  i ulazna vrata u zgradu. Stavkom obuhvatiti demontažu, iznošenje iz objekta,utovarom u kamion, transportom i istovarom na deponiju udaljenu do 7 km s plaćanjem potrebnih pristojbi, sav rad i sredstva za rad.</t>
    </r>
  </si>
  <si>
    <t>ulazna stijena 240/300 cm</t>
  </si>
  <si>
    <t>prozor  sa roletnom 80/210 cm</t>
  </si>
  <si>
    <t>prozor 80/80 cm</t>
  </si>
  <si>
    <r>
      <t xml:space="preserve">Demontaža postojećih zidnih pločica
</t>
    </r>
    <r>
      <rPr>
        <sz val="10"/>
        <rFont val="Arial"/>
        <family val="2"/>
        <charset val="238"/>
      </rPr>
      <t>Ručno skidanje  dijela zidnih keramičkih pločica  sa utovarom u kamion, transportom i istovarom na deponiju udaljenu do 7 km s plaćanjem potrebnih pristojbi.Obračun po m2 skinutih pločica.</t>
    </r>
  </si>
  <si>
    <r>
      <t xml:space="preserve">Demontaža  postojećih podnih obloga-keramika i kamena obloga
</t>
    </r>
    <r>
      <rPr>
        <sz val="10"/>
        <rFont val="Arial"/>
        <family val="2"/>
        <charset val="238"/>
      </rPr>
      <t>Ručno skidanje podne obloge u zgradi i sa ulazne terase ,  sa utovarom u kamion, transportom i istovarom na deponiju udaljenu do 7 km s plaćanjem potrebnih pristojbi.Obračun po m2 skinute obloge.</t>
    </r>
  </si>
  <si>
    <t>podna keramika</t>
  </si>
  <si>
    <t>kamena obloga</t>
  </si>
  <si>
    <r>
      <t xml:space="preserve">Uklanjanje postojećih podnih obloga-laminat
</t>
    </r>
    <r>
      <rPr>
        <sz val="10"/>
        <rFont val="Arial"/>
        <family val="2"/>
        <charset val="238"/>
      </rPr>
      <t>Ručno skidanje podne obloge- laminat  ,  sa utovarom u kamion, transportom i istovarom na deponiju udaljenu do 7 km  s plaćanjem potrebnih pristojbi.Obračun po m2 skinutog  laminata.</t>
    </r>
  </si>
  <si>
    <t>laminat</t>
  </si>
  <si>
    <t>wc sa vodokotlićem</t>
  </si>
  <si>
    <r>
      <t xml:space="preserve">Izbijanje otvora u zidu
</t>
    </r>
    <r>
      <rPr>
        <sz val="10"/>
        <rFont val="Arial"/>
        <family val="2"/>
        <charset val="238"/>
      </rPr>
      <t>Izbijanje otvora u zidu d=15 cm za formiranje otvora za ugradnju novih vrata dim 80/210 cm  sa utovarom u kamion, transportom i istovarom na deponiju udaljenu do 7 km s plaćanjem potrebnih pristojbi.</t>
    </r>
  </si>
  <si>
    <r>
      <t xml:space="preserve">Demontaža  sloja  ravnog krova
</t>
    </r>
    <r>
      <rPr>
        <sz val="10"/>
        <rFont val="Arial"/>
        <family val="2"/>
        <charset val="238"/>
      </rPr>
      <t xml:space="preserve">Demontaža i skidanje gornjeg  sloja ravnog krova.Skida se samo gornji sloj izrađen od postavljenih kulir ploča.U cijenu uračunati sav potreban rad i materijal  sa utovarom u kamion , transportom i istovarom na deponiju udaljenu do 7 km s plaćanjem potrebnih pristojbi.
</t>
    </r>
  </si>
  <si>
    <r>
      <t xml:space="preserve">Izrada šliceva veličine do 15x15cm neovisno o vrsti zida.
</t>
    </r>
    <r>
      <rPr>
        <sz val="10"/>
        <rFont val="Arial"/>
        <family val="2"/>
        <charset val="238"/>
      </rPr>
      <t>Šlic je prosječne širine cca 10 cm. Jedinična cijena uključuje sav potreban rad i materijal za izvođenje svih faza radova. 
Obračun po m' površine.</t>
    </r>
  </si>
  <si>
    <r>
      <t xml:space="preserve">Demontaža limenih opšava
</t>
    </r>
    <r>
      <rPr>
        <sz val="10"/>
        <rFont val="Arial"/>
        <family val="2"/>
        <charset val="238"/>
      </rPr>
      <t>Demontaža  postojećih limenih opšava atike ravnog krova . Obračun po m1 demontirane limarije bez obzira na vrstu materijala i razvijenu širinu.U cijenu također uračunati utovar , odvoz i odlaganje sa gradsku deponiju udaljenu do 7,0 km s plaćanjem potrebnih pristojbi.</t>
    </r>
  </si>
  <si>
    <r>
      <t xml:space="preserve">Demontaža predmeta i opreme sa fasade
</t>
    </r>
    <r>
      <rPr>
        <sz val="10"/>
        <rFont val="Arial"/>
        <family val="2"/>
        <charset val="238"/>
      </rPr>
      <t>Demontaža raznih sitnih predmeta i opreme prije početka radova ,skladištenje  te ponovna montaža po završetku  radova.U cijenu stavke uključiti sav materijal i pribor potreban za ponovnu montažu i eventualna izmještanja.Komplet do potpune gotovosti i funkcionalnosti stavke.</t>
    </r>
  </si>
  <si>
    <t>klima</t>
  </si>
  <si>
    <t>video nadzor</t>
  </si>
  <si>
    <t>ormar hidrantske mreže</t>
  </si>
  <si>
    <t>rasvjeta</t>
  </si>
  <si>
    <r>
      <t xml:space="preserve">Ugradnja montažnog nadvoja
</t>
    </r>
    <r>
      <rPr>
        <sz val="10"/>
        <rFont val="Arial"/>
        <family val="2"/>
        <charset val="238"/>
      </rPr>
      <t>Dobava i ugradnja montažnog nadvoja u zid d=15 cm , dužina nadvoja 1,3 m. U cijenu uračunati sav potreban , rad i materijal.</t>
    </r>
  </si>
  <si>
    <r>
      <t>ø</t>
    </r>
    <r>
      <rPr>
        <sz val="8"/>
        <rFont val="Arial"/>
        <family val="2"/>
        <charset val="238"/>
      </rPr>
      <t xml:space="preserve"> 75</t>
    </r>
  </si>
  <si>
    <r>
      <t>ø</t>
    </r>
    <r>
      <rPr>
        <sz val="8"/>
        <rFont val="Arial"/>
        <family val="2"/>
        <charset val="238"/>
      </rPr>
      <t xml:space="preserve"> 110</t>
    </r>
  </si>
  <si>
    <r>
      <t>ø</t>
    </r>
    <r>
      <rPr>
        <sz val="8"/>
        <rFont val="Arial"/>
        <family val="2"/>
        <charset val="238"/>
      </rPr>
      <t xml:space="preserve"> 250</t>
    </r>
  </si>
  <si>
    <t>SANACIJA RAVNOG KROVA</t>
  </si>
  <si>
    <t>Dobava i ugradnja parne brane od sintetičke folije na bazi polietilena visoke gustoće  d=0,4 mm.Folija se slobodno polaže na podlogu i spaja samoljepljivom trakom  ili neoprenskim ljepilom u preklopu spoja od 50 mm.Uz završetke priključka i prodore traka se podiže vertikalno u visini toplinske izolacije.</t>
  </si>
  <si>
    <t>Dobava i ugradnja toplinske izolacije od  ekstrudiranog polistirena  ( XPS ), λ≤0,035 (W/mK), d=14,0 cm.</t>
  </si>
  <si>
    <t>Dobava i ugradnja hidroizolacije od sintetičke folije na bazi mekog PVC-a , armirana poliesterskom mrežicom , UV stabiliziranom, d=1,5 mm .Trake se polažu na sloj filca gustoće 280 gr/m2, u sustavu mehaničkog pričvršćenja o podlogu, nehrđajućim vijcima s podložnom pločicom, u skladu s proračunom proizvođača hidroizolacijske trake .Spojevi se obrađuju toplinskim ili kemijskim putem sa širinom spoja od 40 mm, u skladu s propisanim normama od strane proizvođača trake.Hidroizolacija se na detaljima učvršćuje o podlogu plastificiranim limovima i hermatizira poliuretanskim i tiokolnim kitovima.Kod izvođenja radova treba se pridržavati smjernica o primjeni propisanih od strane proizvođača materijala.kvaliteta ugrađene hidroizolacije dokazuje se ispitivanjem vodenom probom  u trajanju 24 sata.</t>
  </si>
  <si>
    <t>Dobava i ugradnja vijaka s pločicom za mehaničko pričvršćenje hidroizolacije  , predvidivo 5 kom/m2.</t>
  </si>
  <si>
    <t>Profiliranje  te ugradnja pričvrsnih putz lajsni od profiliranog  AL lima kaširanog PVC-om d= 1,4 mm, RŠ 7,0 cm na vertikanom završetku hiroizolacije . PUTZ LAJSNE + PU KIT</t>
  </si>
  <si>
    <t>Dobava i ugradnja jednostrukog krovnog slivnika sa ugrađenom kišnom rešetkom.</t>
  </si>
  <si>
    <t>UKUPNO SANACIJA RAVNOG KROVA:</t>
  </si>
  <si>
    <r>
      <t xml:space="preserve">Hidroizolacija ulazne terase
</t>
    </r>
    <r>
      <rPr>
        <sz val="10"/>
        <rFont val="Arial"/>
        <family val="2"/>
        <charset val="238"/>
      </rPr>
      <t>Izvedba hidroizolacije terasa dvokomponentnim polimer cementnim mortom  u dva sloja ukupne debljine 2mm. U prvi svježi sloj postaviti alkalno otpornu mrežicu od staklenih vlakana za ojačanje hidroizolacijskih sustava.Na rubove i kutove zidova postaviti gumiranu poliestersku traku . 
Sve izvesti prema tehničkim uputama proizvođača.</t>
    </r>
  </si>
  <si>
    <t>ALU  STOLARIJA</t>
  </si>
  <si>
    <r>
      <t xml:space="preserve">prozor 80/210+18 cm ,otklopno zaokretni s </t>
    </r>
    <r>
      <rPr>
        <sz val="9"/>
        <rFont val="Arial"/>
        <family val="2"/>
        <charset val="238"/>
      </rPr>
      <t>roletnom i elektropodizačem</t>
    </r>
    <r>
      <rPr>
        <sz val="10"/>
        <rFont val="Arial"/>
        <family val="2"/>
        <charset val="238"/>
      </rPr>
      <t xml:space="preserve"> , prozirno staklo</t>
    </r>
  </si>
  <si>
    <t>prozor 80/80 cm ,otklopno zaokretni  , prozirno staklo</t>
  </si>
  <si>
    <t>Alu ulazna vrata 240/300 cm ,bočno ostakljena, krilo Alu-drvo dekor,brava na karticu, kovani rukohvat 160h</t>
  </si>
  <si>
    <t>Alu ulazna vrata 240/300 cm , bočno ostakljena, krilo ostakljeno, automatom za samozatvaranje sa kočnicom, inox rukohvat 160 h</t>
  </si>
  <si>
    <r>
      <t xml:space="preserve">Popravak ALU stolarije
</t>
    </r>
    <r>
      <rPr>
        <sz val="10"/>
        <rFont val="Arial"/>
        <family val="2"/>
        <charset val="238"/>
      </rPr>
      <t xml:space="preserve">Pregled i popravak postojećih vrata i prozora sa okovom izvedenih kao ALU stolarija . U cijenu radova uračunati potrebnu radnu skelu te sav rad i materijal za sanaciju. 
</t>
    </r>
    <r>
      <rPr>
        <b/>
        <sz val="10"/>
        <rFont val="Arial"/>
        <family val="2"/>
        <charset val="238"/>
      </rPr>
      <t xml:space="preserve">
 </t>
    </r>
  </si>
  <si>
    <t>puna  vrata , 160/215 cm</t>
  </si>
  <si>
    <t>ostakljena vrata , 160/300 cm</t>
  </si>
  <si>
    <t xml:space="preserve"> vrata s nadsvjetlom, 80/250 cm</t>
  </si>
  <si>
    <t>UKUPNO ALU STOLARIJA :</t>
  </si>
  <si>
    <t>92/205 cm</t>
  </si>
  <si>
    <r>
      <t xml:space="preserve">Izrada, doprema i ugradnja unutarnjih mimokretnih vrata
</t>
    </r>
    <r>
      <rPr>
        <sz val="10"/>
        <rFont val="Arial"/>
        <family val="2"/>
        <charset val="238"/>
      </rPr>
      <t xml:space="preserve">Nabava,doprema i montaža mimokretnih drvenih  vrata . Okvir od lameliranog drva,furniran,sa gumom protiv udara.Krilo vrata furnirana debljine 4,5cm. Točne mjere uzeti na licu mjesta.Sve komplet s odgovarajučim okovom,  bravom,pokrivnim letvicama i opšavom dovratnika. Obračun po komadu.
</t>
    </r>
    <r>
      <rPr>
        <b/>
        <sz val="10"/>
        <rFont val="Arial"/>
        <family val="2"/>
        <charset val="238"/>
      </rPr>
      <t xml:space="preserve">
 </t>
    </r>
  </si>
  <si>
    <t>2*80/150 cm</t>
  </si>
  <si>
    <r>
      <t>Industrijski pod - holker sokl</t>
    </r>
    <r>
      <rPr>
        <sz val="10"/>
        <rFont val="Arial"/>
        <family val="2"/>
        <charset val="238"/>
      </rPr>
      <t xml:space="preserve">
Dobava i ugradnja aluminijske holker cokle na već pripremljene zidove .U cijenu uračunati sav potreban rad i materijal.
</t>
    </r>
    <r>
      <rPr>
        <b/>
        <sz val="10"/>
        <rFont val="Arial"/>
        <family val="2"/>
        <charset val="238"/>
      </rPr>
      <t xml:space="preserve">
</t>
    </r>
  </si>
  <si>
    <r>
      <t>Doprema i ugradnja podne obloge - parket</t>
    </r>
    <r>
      <rPr>
        <sz val="10"/>
        <rFont val="Arial"/>
        <family val="2"/>
        <charset val="238"/>
      </rPr>
      <t xml:space="preserve">
Dobava i polaganje hrastovog parketa, daščica I klase, debljine 22 mm, dimenzija daščica 120-60*10 cm. Parket se postavlja na podlogu od izravnavajućeg samonivelirajućeg premaza ljepljenjem. U jediničnu cijenu uključiti brušenje i
lakiranje prozirnim polumat lakom za parkete u tri
sloja. 
</t>
    </r>
    <r>
      <rPr>
        <b/>
        <sz val="10"/>
        <rFont val="Arial"/>
        <family val="2"/>
        <charset val="238"/>
      </rPr>
      <t xml:space="preserve">
</t>
    </r>
  </si>
  <si>
    <t>samonivelirajuća podloga</t>
  </si>
  <si>
    <t>parket</t>
  </si>
  <si>
    <t>lajsne</t>
  </si>
  <si>
    <r>
      <t>Sanacija podne obloge- parket</t>
    </r>
    <r>
      <rPr>
        <sz val="10"/>
        <rFont val="Arial"/>
        <family val="2"/>
        <charset val="238"/>
      </rPr>
      <t xml:space="preserve">
Postavljaju se nove lajsne te se potom sav parket brusi i i lakira.Stavka predviđa prethodno uklanjanje starih lajsni i sve predradnje potrebne za postavljanje novog dijela parketa. U cijenu uračunati sav rad i materijal.
</t>
    </r>
    <r>
      <rPr>
        <b/>
        <sz val="10"/>
        <rFont val="Arial"/>
        <family val="2"/>
        <charset val="238"/>
      </rPr>
      <t xml:space="preserve">
</t>
    </r>
  </si>
  <si>
    <t>trostruko  lakiranje</t>
  </si>
  <si>
    <r>
      <t xml:space="preserve">Popločavanje zidova keramičkim pločicama
</t>
    </r>
    <r>
      <rPr>
        <sz val="10"/>
        <rFont val="Arial"/>
        <family val="2"/>
        <charset val="238"/>
      </rPr>
      <t>Dobava potrebnog materijala te postava zidnih neglaziranih keramičkih pločica , otpornih na habanje i udarce , površine koja se lako održava , tip i dimenzija pločica po odabiru projektanta , postavljanje na zid kuhinje u  visini 2,20 m, te na ravnu podlogu.Reške pločica 2 mm ispunjene masom za fugiranje u tonu pločica.Pločice jednobojne .Uzorak i ton po izboru projektanta.U stavku je uključena nabava, doprema i ugradnja svih potrebnih kutnih, rubnih i završnih profila , te obrada reški.Obračun po m2 postavljenih zidnih pločica.</t>
    </r>
  </si>
  <si>
    <r>
      <t xml:space="preserve">Popločavanje poda ulaznog stubišta i ulazne terase
</t>
    </r>
    <r>
      <rPr>
        <sz val="10"/>
        <rFont val="Arial"/>
        <family val="2"/>
        <charset val="238"/>
      </rPr>
      <t xml:space="preserve">Oblaganje podova ulaznog stubišta i terasa zgrade, betonskim opločnjacima d= 38 mm uključivo predradnje ( skidanja stare glazure sa odvozom šute , priprema nove podloge za ugradnju) . Boja oplačnjaka po izboru investitora.U cijenu je uračunat sav rad, materijal i transport. </t>
    </r>
  </si>
  <si>
    <t>stropovi betonski</t>
  </si>
  <si>
    <t>vrata 80/210</t>
  </si>
  <si>
    <t>vrata 110/210</t>
  </si>
  <si>
    <t>vrata 80/210 +90 cm ( nadsvjetlo )</t>
  </si>
  <si>
    <t>vrata 70/210 +90 cm ( nadsvjetlo )</t>
  </si>
  <si>
    <t xml:space="preserve"> - toplinska izolacija vanjskih zidova pločama EPS-F d=6 cm sa završnim slojem akrilne žbuke</t>
  </si>
  <si>
    <t xml:space="preserve"> - toplinska izolacija cokla pločama XPS  d=3 cm sa završnim slojem mozaik žbuke</t>
  </si>
  <si>
    <r>
      <t xml:space="preserve">Betonske površine fasade </t>
    </r>
    <r>
      <rPr>
        <sz val="10"/>
        <rFont val="Arial"/>
        <family val="2"/>
        <charset val="238"/>
      </rPr>
      <t xml:space="preserve">
Dobava materijala i obrada  betonskih površina fasade zgrade.Obrada se izvodi na način da se na prethodno pripremljenu i grundiranu podlogu nanosi prvi sloj fasadnog ljepila u koji se utapa pvc rabic mrežica.Kada se prvi sloj osuši nanosi se drugi sloj fasadnog ljepila. Na tako pripremljenu i grundiranu podlogu nanosi se završni sloj fasadne boje , ton prema izboru investitora.U cijenu uključeni svi kutni profili , sve do potpune gotovosti. Obračun po m2 .
</t>
    </r>
    <r>
      <rPr>
        <b/>
        <sz val="10"/>
        <rFont val="Arial"/>
        <family val="2"/>
        <charset val="238"/>
      </rPr>
      <t xml:space="preserve">
</t>
    </r>
  </si>
  <si>
    <r>
      <t>Vertikale krovne odvodnje</t>
    </r>
    <r>
      <rPr>
        <sz val="10"/>
        <rFont val="Arial"/>
        <family val="2"/>
        <charset val="238"/>
      </rPr>
      <t xml:space="preserve">
Izrada, dostava i montaža vertikalnih cijevi za odvod krovne vode, profila 125 mm, izvedenih od pocinčanog bojanog lima d=0,55 mm, sa potrebnim čeličnim kukama i materijalom za pričvršćenje. Cijena uključuje i izradu spoja sa krovnim slivnikom
</t>
    </r>
    <r>
      <rPr>
        <b/>
        <sz val="10"/>
        <rFont val="Arial"/>
        <family val="2"/>
        <charset val="238"/>
      </rPr>
      <t xml:space="preserve">
</t>
    </r>
  </si>
  <si>
    <r>
      <rPr>
        <b/>
        <sz val="10"/>
        <rFont val="Arial"/>
        <family val="2"/>
        <charset val="238"/>
      </rPr>
      <t>Limeni opšav atike</t>
    </r>
    <r>
      <rPr>
        <sz val="10"/>
        <rFont val="Arial"/>
        <family val="2"/>
        <charset val="238"/>
      </rPr>
      <t xml:space="preserve">
Izrada i dobava opšava atike od pocinčanog lima d=0,55 mm, RŠ=50 cm.</t>
    </r>
  </si>
  <si>
    <r>
      <rPr>
        <b/>
        <sz val="10"/>
        <rFont val="Arial"/>
        <family val="2"/>
        <charset val="238"/>
      </rPr>
      <t xml:space="preserve">Limeni opšav sudara zida pogona i atike </t>
    </r>
    <r>
      <rPr>
        <sz val="10"/>
        <rFont val="Arial"/>
        <family val="2"/>
        <charset val="238"/>
      </rPr>
      <t xml:space="preserve">
Izrada i dobava opšav sudara zida pogona i atike (dilatacija)  od pocinčanog lima d=0,55 mm, RŠ=150 cm.</t>
    </r>
  </si>
  <si>
    <t>A:</t>
  </si>
  <si>
    <t>Uredski dio</t>
  </si>
  <si>
    <t>R.br.</t>
  </si>
  <si>
    <t>Opis stavke</t>
  </si>
  <si>
    <t>J.m.</t>
  </si>
  <si>
    <t>Kol.</t>
  </si>
  <si>
    <t>Jed. cijena HRK</t>
  </si>
  <si>
    <t>Uk. cijena HRK</t>
  </si>
  <si>
    <t>kpl</t>
  </si>
  <si>
    <t>Isporuka i ugradnja žičanog daljinskog upravljača za upravljanje unutarnjih klima jedinica</t>
  </si>
  <si>
    <t>Isporuka i montaža upravljačko-signalnog kabela za povezivanje unutarnjih i vanjskih jedinica po postojećim razvodnim kanalicama. U stavku uključen centralni nadzorni sustav, upravljanje preko WEB-a.</t>
  </si>
  <si>
    <t>kpl.</t>
  </si>
  <si>
    <t>Dobava PPR cijevi za odvod kondenzata, uključivo potrebne fazonske komade, spojni i montažni pribor i materijal.</t>
  </si>
  <si>
    <t xml:space="preserve">Ø32 mm      </t>
  </si>
  <si>
    <t xml:space="preserve">Spiro kanali za distribuciju zraka, izrađeni od pocinčanog čeličnog lima standardne debljine.  Uključivo svi fazonski komadi, koljena, toplinska izolacija, brtve, spojnice, kanalski nastavci, zračni ventili/rešetke za zahvat/distribuciju obrađenog zraka, sitni i potrošni materijal. </t>
  </si>
  <si>
    <t>Nosači, konzole za vanjske/unutarnje jedinice, ovjesni, pričvrsni i brtveni materijal za spajanje i montažu kanala. Materijal za montažu kanala (konzole, ovjesi) izrađen od pocinčanih elemenata. Brtvljenje sekcija kanala izvesti pomoću negorive brtvene trake. Prema prethodnoj razradi i detaljnoj specifikaciji.</t>
  </si>
  <si>
    <t>Puštanje u rad i regulacija sistema.</t>
  </si>
  <si>
    <t>Tlačna proba freonske instalacije.</t>
  </si>
  <si>
    <t>Ukupno HRK:</t>
  </si>
  <si>
    <t>B:</t>
  </si>
  <si>
    <t>Zgrada servisa</t>
  </si>
  <si>
    <t>PP cijevi za odvod kondenzata, uključivo potrebne fazonske komade, spojni i montažni pribor i materijal. U stavku uključena i izolacija protiv rošenja cijevi.</t>
  </si>
  <si>
    <t>Isporuka i ugradnja držača i pričvrščivača.</t>
  </si>
  <si>
    <t>Isporuka i ugradnja el. radijatora, za garderobe i sanitarne čvorove</t>
  </si>
  <si>
    <t>400 W</t>
  </si>
  <si>
    <t>kom.</t>
  </si>
  <si>
    <t>600W</t>
  </si>
  <si>
    <t>800 W</t>
  </si>
  <si>
    <t>1000 W</t>
  </si>
  <si>
    <t>2000 W</t>
  </si>
  <si>
    <t xml:space="preserve">C: </t>
  </si>
  <si>
    <t>Proizvodnja</t>
  </si>
  <si>
    <t>Isporuka i montaža odsisnih ventilatora za odvod otpadnog vrućeg zraka V= max. 6.500 m3/h, P = 220 V/0,37 kW + ugradbeni okvir + žaluzija + frekventni regulator</t>
  </si>
  <si>
    <t>D:</t>
  </si>
  <si>
    <t>Priprema PTV-a</t>
  </si>
  <si>
    <t>TROŠKOVNIK ELEKTROINSTALACIJA</t>
  </si>
  <si>
    <t>JS1</t>
  </si>
  <si>
    <t>RAZDJELNICI I PRIPREMNI  I ZAVRŠNI RADOVI</t>
  </si>
  <si>
    <t>Odspajanje i demontaža postojećih razdjelnika, odvoz u spremište ili na otpad (prema dogovoru s investitorom).</t>
  </si>
  <si>
    <t>kompl</t>
  </si>
  <si>
    <t>Odspajanje i demontaža postojeće el. Instalacije, kompletno (kabeli, svjetiljke, utičnice, prekidači, i dr.), te odvoz u spremište ili na otpad (prema dogovoru s investitorom).</t>
  </si>
  <si>
    <t>Dobava, montaža i spajanje razvodnog ormara GRP nazidni, metalni sa vratima i bravom. Označavanje i oprema prema propisima. Ugrađena slijedeća oprema:</t>
  </si>
  <si>
    <t>Tipkalo "gljiva" za isklop u nuždi (montaža na vrata ormara)</t>
  </si>
  <si>
    <t>osigurač vel. 00, 100A/400V AC</t>
  </si>
  <si>
    <t>podnožje 3P, vel.00</t>
  </si>
  <si>
    <t>katodni odvodnik prenapona, izvlačiva izvedba 3P+N, s indikacijom dotrajalosti, klasa I + II</t>
  </si>
  <si>
    <t>strujni mjerni transformator 1000/5A</t>
  </si>
  <si>
    <t>multifunkcijski uređaj za mjerenje i prikazivanje električkih parametara (napon, struja, snaga, energija, cosφ itd.) za motažu na vrata, 110-400V, uključivo podešenje prijenosnog omjera</t>
  </si>
  <si>
    <t>transformator 230/24V, 60VA</t>
  </si>
  <si>
    <t>minijaturni relej 10A/2P/24VAC</t>
  </si>
  <si>
    <t>instalacijski zaštitni prekidač C40A,3P</t>
  </si>
  <si>
    <t>instalacijski zaštitni prekidač C25A,3P</t>
  </si>
  <si>
    <t>instalacijski zaštitni prekidač C20A,3P</t>
  </si>
  <si>
    <t>instalacijski zaštitni prekidač C16A,3P</t>
  </si>
  <si>
    <t>instalacijski zaštitni prekidač C10A,3P</t>
  </si>
  <si>
    <t>instalacijski zaštitni prekidač C16A,1P</t>
  </si>
  <si>
    <t>instalacijski zaštitni prekidač C10A,1P</t>
  </si>
  <si>
    <t>instalacijski zaštitni prekidač C6A,3P</t>
  </si>
  <si>
    <t>instalacijski zaštitni prekidač C6A,1P</t>
  </si>
  <si>
    <t>instalacijski zaštitni prekidač C4A,2P</t>
  </si>
  <si>
    <t>bistabil 16A</t>
  </si>
  <si>
    <t>U ormar se ugrađuju bakrene sabirnice, redne stezaljke, perforirane PVC kanalice i ostali materijal potreban za kompletnu izradu ormara uključujući jednopolnu shemu izvedenog stanja, ispitni list ormara, oznake kabela i opreme.</t>
  </si>
  <si>
    <t>komplet</t>
  </si>
  <si>
    <t xml:space="preserve">GRP          </t>
  </si>
  <si>
    <t>instalacijski zaštitni prekidač C50A,3P</t>
  </si>
  <si>
    <t xml:space="preserve">strujna zaštitna sklopka ID 40/0,03A, 4p </t>
  </si>
  <si>
    <t xml:space="preserve">strujna zaštitna sklopka ID 25/0,03A, 4p </t>
  </si>
  <si>
    <t>naponski okidač MX za instalacijski zaštitni prekidač</t>
  </si>
  <si>
    <t xml:space="preserve">RUPR           </t>
  </si>
  <si>
    <t xml:space="preserve">RSER           </t>
  </si>
  <si>
    <t>UKUPNO: RAZDJELNICI I PRIPREMNI I ZAVRŠNI RADOVI</t>
  </si>
  <si>
    <t xml:space="preserve">JS2: </t>
  </si>
  <si>
    <t xml:space="preserve"> INSTALACIJSKI MATERIJAL I RADOVI</t>
  </si>
  <si>
    <t>Dobava i polaganje metalnih i plastičnih instalacijskih kanala i cijevi uključivo sav potreban materijal za montažu i cijevi za vodove jake i slabe struje:</t>
  </si>
  <si>
    <t>PK600</t>
  </si>
  <si>
    <t>PK300</t>
  </si>
  <si>
    <t>PK100</t>
  </si>
  <si>
    <t>PNT23</t>
  </si>
  <si>
    <t xml:space="preserve">m </t>
  </si>
  <si>
    <t>PNT16</t>
  </si>
  <si>
    <t xml:space="preserve">TPE 110             </t>
  </si>
  <si>
    <t xml:space="preserve">PEHD 50             </t>
  </si>
  <si>
    <t xml:space="preserve">Cs 50             </t>
  </si>
  <si>
    <t xml:space="preserve">Cs 25             </t>
  </si>
  <si>
    <t xml:space="preserve">Cs 20             </t>
  </si>
  <si>
    <t xml:space="preserve">Cs 16             </t>
  </si>
  <si>
    <t>Dobava, polaganje u odgovarajuće instalacijske cijevi, kanale i spajanje vodova i priključka, računajući potrebne proboje te ugradnju i spajanje prolaznih i razvodnih instalacionih kutija</t>
  </si>
  <si>
    <t>3x PP00 4x185 mm2 +2x 1x185mm2</t>
  </si>
  <si>
    <t>PP00 4x240 mm2 +1x185mm2</t>
  </si>
  <si>
    <t>PP00 4x95 mm2 +1x70mm2</t>
  </si>
  <si>
    <t>PP00-Y 5x25 mm2</t>
  </si>
  <si>
    <t>PP00-Y 5x16 mm2</t>
  </si>
  <si>
    <t>PP00-Y 5x10 mm2</t>
  </si>
  <si>
    <t>PP00-Y 5x4 mm2</t>
  </si>
  <si>
    <t>PP00-Y 5x2,5 mm2</t>
  </si>
  <si>
    <t>PP00-Y 3x2,5 mm2</t>
  </si>
  <si>
    <t>PP00-Y 10x1,5 mm2</t>
  </si>
  <si>
    <t>PP00-Y 5x1,5 mm2</t>
  </si>
  <si>
    <t>PP-Y 5x2,5 mm2</t>
  </si>
  <si>
    <t>PP-Y 3x2,5 mm2</t>
  </si>
  <si>
    <t>PP-Y 4x1,5 mm2</t>
  </si>
  <si>
    <t>PP-Y 3x1,5 mm2</t>
  </si>
  <si>
    <t>P/F-Y 1x16 mm2</t>
  </si>
  <si>
    <t>P/F-Y 1x10 mm2</t>
  </si>
  <si>
    <t>(N)HXH E90 2x1,5 mm2</t>
  </si>
  <si>
    <t xml:space="preserve">YSLCY 5x1mm2 </t>
  </si>
  <si>
    <t xml:space="preserve">YSLCY 2x1mm2 </t>
  </si>
  <si>
    <t>instalacijski prekidač obični</t>
  </si>
  <si>
    <t>instalacijski prekidač obični n/ž</t>
  </si>
  <si>
    <t>instalacijski prekidač izmjenični</t>
  </si>
  <si>
    <t>instalacijski prekidač izmjenični n/ž</t>
  </si>
  <si>
    <t>instalacijski prekidač križni</t>
  </si>
  <si>
    <t>instalacijski prekidač križni n/ž</t>
  </si>
  <si>
    <t>fiksni spoj</t>
  </si>
  <si>
    <t>tipkalo rasvjeta</t>
  </si>
  <si>
    <t>utičnica 230V</t>
  </si>
  <si>
    <t>utičnica 230V s poklopcem</t>
  </si>
  <si>
    <t>utičnica 230V/16A s poklopcem n/ž</t>
  </si>
  <si>
    <t>utičnica 400V/16A, 3F s poklopcem n/ž</t>
  </si>
  <si>
    <t>kutija za izjednačenje potencijala</t>
  </si>
  <si>
    <t>razvodna kutija 100x100mm n/ž</t>
  </si>
  <si>
    <t>razvodna kutija 80x80mm n/ž</t>
  </si>
  <si>
    <t>Dobava, montaža i spajanje tipkala za isklop u nuždi</t>
  </si>
  <si>
    <t>Izrada izvoda i spajanje tehnoloških, strojarskih i drugih priključaka</t>
  </si>
  <si>
    <t>izrada izvoda i spajanje napajanja i upravljanja vanjskih jedinica klime, dizalica topline</t>
  </si>
  <si>
    <t>izrada izvoda i spajanje napajanja i upravljanja unutarnjih jedinica klime</t>
  </si>
  <si>
    <t>izrada izvoda i spajanje regulatora ventilatora</t>
  </si>
  <si>
    <t>izrada 3F izvoda i spajanje napajanja ventilatora</t>
  </si>
  <si>
    <t>izrada 1F izvoda  i spajanje napajanja el. bojlera</t>
  </si>
  <si>
    <t xml:space="preserve">izrada 1F izvoda  i spajanje napajanja el. radijatora u sanitarijama </t>
  </si>
  <si>
    <t>izrada 1F izvoda  i spajanje napajanja rolo vrata</t>
  </si>
  <si>
    <t>izrada 3F izvoda  i spajanje napajanja tehnoloških priključaka u hali</t>
  </si>
  <si>
    <t>izrada 1F izvoda  i spajanje napajanja tehnoloških priključaka u hali</t>
  </si>
  <si>
    <t>dobava, montaža i spajanje stropnog senzora rasvjete</t>
  </si>
  <si>
    <t>izvod uzemljenje</t>
  </si>
  <si>
    <t>izrada izvoda i spajanje napajanja centrale za dojavu požara</t>
  </si>
  <si>
    <t xml:space="preserve">izrada izvoda i spajanje napajanja razdjelnika slabe struje </t>
  </si>
  <si>
    <t>Razne oznake za označavanje kabela i elemenata.</t>
  </si>
  <si>
    <t xml:space="preserve">                    </t>
  </si>
  <si>
    <t>Sitni spojni i montažni materijal</t>
  </si>
  <si>
    <t>Ispitivanje instalacije i puštanje u probni rad</t>
  </si>
  <si>
    <t>UKUPNO :  INSTALACIJSKI MATERIJAL I RADOVI</t>
  </si>
  <si>
    <t>JS3</t>
  </si>
  <si>
    <t>RASVJETA</t>
  </si>
  <si>
    <t>Dobava, montaža i spajanje svjetiljke za sigurnosnu rasvjetu evakuacijskog puta, LED izvor svjetlosti, autonomija 1h, funkcija auto testa, pripravni spoj, ukupna snaga sustava max 5,3 W, IP22, efektivni svjetlosni tok svjetiljke sa uračunatim gubicima u optičkom sustavu min. 380 lm</t>
  </si>
  <si>
    <t>Ispitivanje instalacije rasvjete i puštanje u probni rad</t>
  </si>
  <si>
    <t>UKUPNO: RASVJETA</t>
  </si>
  <si>
    <t xml:space="preserve">JS4: </t>
  </si>
  <si>
    <t>ISPITIVANJE INSTALACIJE, ATESTI I DOKUMENTACIJA</t>
  </si>
  <si>
    <t>Kompletiranje dokumentacije i predaja investitoru u 3 kompleta:</t>
  </si>
  <si>
    <t>Atest ugrađene opreme i kabela
Atest o izvršenom mjerenju otpora izolacije
Atest o izvršenom mjerenju otpora uzemljenja metalnih masa
Atest o izvršenoj kontroli efikasnosti zaštite od ind.  napona dodira
Atest o izvršenom mjerenju jakosti rasvjete
Atest o izvršenom funkcionalnom ispitivanju
Ispitni listovi razvodnih ormara
Naputak za korištenje i održavanje ugrađenih sustava i opreme
Izvješće o funkcionalnom ispitivanju</t>
  </si>
  <si>
    <t>Puštanje u pogon instalacije i izrada zapisnika o primopredaji</t>
  </si>
  <si>
    <t>Izrada projekta izvedenog stanja elektroinstalacija jake i slabe struje i sustav azaštite od munja, predaja investitoru u 3 primjerka i dodatno u elektroničkom obliku</t>
  </si>
  <si>
    <t>UKUPNO : ISPITIVANJE INSTALACIJE, ATESTI I DOKUMENTACIJA</t>
  </si>
  <si>
    <t>SS1</t>
  </si>
  <si>
    <t>INSTALACIJA ELEKTRONIČKE KOMUNIKACIJE</t>
  </si>
  <si>
    <t>Dobava i polaganje instalacijske cijevi  cs20 u zidovima i sp. stropu</t>
  </si>
  <si>
    <t>Označavanje kabela na ormaru i utičnicama</t>
  </si>
  <si>
    <t>Dobava i ugradnja svog sitnog spojnog, montažnog, ovjesnog i  potrošnog materijala</t>
  </si>
  <si>
    <t xml:space="preserve">Pregled, ispitivanje instalacije za svaki položeni kabel UTP. </t>
  </si>
  <si>
    <t>UKUPNO : INSTALACIJA ELEKTRONIČKE KOMUNIKACIJE</t>
  </si>
  <si>
    <t>SS2</t>
  </si>
  <si>
    <t>INSTALACIJA A&amp;V PROJEKCIJA</t>
  </si>
  <si>
    <t>Dobava i ugradnja video/ data 3LCD projektora, WXGA (1280 x 800px // 16:10), 4200 ANSI lm, Vijek trajanja lampe: do 10000 radnih sati. Kontrast: 15000:1. Omjer projekcije: 1,38 - 2,24:1. Konekcije: 2x USB 2.0 1x RS-232C, 1x RJ45/LAN (100 Base-TX / 10 Base-T), WLAN Wireless LAN IEEE 802.11b/g/n, 2x VGA IN, 1x VGA OUT, 2x HDMI IN, 1x Composite IN, MHL, 1x Stereo audio OUT, 2x Stereo audio IN. Ostalo: klizač za isključivanje slike i tona, automatski odabir ulaza, automatsko ispravljanje iskrivljenja, izravno uključivanje/isključivanje, prilagođavanje zaslonu, zaustavljanje slike, početni zaslon, vodoravno i okomito ispravljanje trapezoidne slike, preglednik za JPEG-ove, mrežna administracija, OSD funkcija kopiranja, iProjection aplikacija za Chromebook, Quick Corner, dijaprojekcija, funkcija podijeljenog zaslona, Aplikacija iProjection. Nosač:  stropni nosač s tubom 10cm u boji projektora. Zakret: 360°, nagib: 15°. Nosivost: do 15kg.</t>
  </si>
  <si>
    <t>Dobava, ugradnja  i spajanje zidne priključne kutije, komplet s ukrasnom maskom, nosačem za postavu / ugradnju u kutiju 7 modula te sljedećim priključcima: 2x LAN RJ45(u troškovniku instalacije EK), 1x HDMI,1x VGA, 1x USB 2.0, 1x 3,5mm audio. Uključena dublja ugradna kutija 7 modula.</t>
  </si>
  <si>
    <t>Dobava i polaganje u instalacijske cijevi High Speed HDMI kabel sa Ethernetom A/A za 3D, HDTV do 4K(2160p),  vodič od čistog bakra, dvostruko oklopljeni, oklop: AL folija + Cu oplet 160 žica x 0,1mm, Ostalo: AWG: 30; Vanjski promjer ovojnice: (mm): 6, max. propusnot (MHz): 340; max. brzina prijenosa (Gb / s) 10,2, Dužina: 10m, komplet sa konektorima na obje strane</t>
  </si>
  <si>
    <t>Dobava i polaganje u instalacijske cijevi kabela  XGA/VGA analogni video / monitor kabel terminiran sa D-Sub 15pin konektorima , vodič od čistog bakra, dvostruko oklopljeni, max rezolucije 2560 x 1600 (WQXGA). Ostalo: AWG: 28; Vanjski promjer ovojnice: (mm): 8 ; Feritna jezgra na oba kraja, Oklop: AL folija + Cu oplet 128 žica x 0,1mm, Dužina: 105m, komplet sa konektorima na obje strane</t>
  </si>
  <si>
    <t>Dobava i polaganje u instalacijske cijevi USB 2.0 kabela.Dužina: 10m, komplet sa konektorima na obje strane</t>
  </si>
  <si>
    <t>Dobava i polaganje u instalacijske cijevi zvučničkog kabela 2x1,5mm2</t>
  </si>
  <si>
    <t>Dobava i polaganje u instalacijske cijevi sistemskog kabela za upravljanje projekcijskim platnom, komplet sa konektorima na obje strane</t>
  </si>
  <si>
    <t>Potrebni sitni, spojni i montažni pribor za potpunu izvedbu sustava</t>
  </si>
  <si>
    <t>Podešenje, puštanje u rad i ispitivanje sustava do razine projektnom pune funkcionalnosti</t>
  </si>
  <si>
    <t>Kompletiranje i predaja investitoru</t>
  </si>
  <si>
    <t>a) uputstva  za ugradnju na hrvatskom jeziku</t>
  </si>
  <si>
    <t>b) uputstva  za korištenje na hrvatskom jeziku</t>
  </si>
  <si>
    <t>c) uputstva za održavanje sustava na hrvatskom jeziku</t>
  </si>
  <si>
    <t>d) zjava o sukladnosti ugrađene opreme i metarijala</t>
  </si>
  <si>
    <t>Nuditi po kompletu</t>
  </si>
  <si>
    <t>Školovanje zaposlenika korisnika za rukovanje kompletnim sustavom</t>
  </si>
  <si>
    <t>UKUPNO :  INSTALACIJA A&amp;V PROJEKCIJA</t>
  </si>
  <si>
    <t>SZM1</t>
  </si>
  <si>
    <t>UZEMLJENJE I IZJEDNAČENJE POTENCIJALA</t>
  </si>
  <si>
    <t>Dobava i polaganje trake Fe/Zn 25x4 mm za povezivanje metalnih masa, za izradu prstena za izjednačenje potencijala  u prostorima elektro sobe, proizvodne hale (uključujući odgovarajuće nosače) uključujuči spoj s trakom uzemljivača .</t>
  </si>
  <si>
    <t>Dobava, polaganje  i spajanje voda P/F 35 mm za povezivanje metalnih masa opreme u proizvodnoj hali na sabirnice ili prsten za izjednačenje potencijala .</t>
  </si>
  <si>
    <t>Dobava, polaganje  i spajanje voda P/F 16 mm za povezivanje metalnih masa opreme u proizvodnoj hali na sabirnice ili prsten za izjednačenje potencijala .</t>
  </si>
  <si>
    <t>Dobava, polaganje  i spajanje voda P/F 10 mm za povezivanje metalnih masa  opreme u proizvodnoj hali, vrata i proziora na sabirnice ili prsten za izjednačenje potencijala .</t>
  </si>
  <si>
    <t>Dobava cijevnih obujmica, te ostalih spojnih kontaktnih elemenata i pribora za povezivanje metalnih masa i sl. na izjednačenje potencijala</t>
  </si>
  <si>
    <t>UKUPNO :  UZEMLJENJE I IZJEDNAČENJE POTENCIJALA</t>
  </si>
  <si>
    <t xml:space="preserve">REKAPITULACIJA </t>
  </si>
  <si>
    <t>RAZDJELNICI I PRIPREMNI RADOVI</t>
  </si>
  <si>
    <t>JS2</t>
  </si>
  <si>
    <t xml:space="preserve">RASVJETA </t>
  </si>
  <si>
    <t>JS4</t>
  </si>
  <si>
    <t>ISPITIVANJE INSTALACIJE,  ATESTI I DOKUMENTACIJA</t>
  </si>
  <si>
    <t>Sustav za dojavu požara</t>
  </si>
  <si>
    <t>Opis</t>
  </si>
  <si>
    <t>Jedinica mjere</t>
  </si>
  <si>
    <t>Količina</t>
  </si>
  <si>
    <t>OPREMA SUSTAVA ZA DOJAVU POŽARA</t>
  </si>
  <si>
    <t>ELEKTRIČNA INSTALACIJA SUSTAVA ZA DOJAVU POŽARA</t>
  </si>
  <si>
    <t>PUŠTANJE U RAD, ISPITIVANJE I ATESTIRANJE SUSTAVA ZA DOJAVU POŽARA</t>
  </si>
  <si>
    <t>paušal</t>
  </si>
  <si>
    <t>NARUČITELJ</t>
  </si>
  <si>
    <t>NAZIV PROJEKTA</t>
  </si>
  <si>
    <t>PREDMET NABAVE</t>
  </si>
  <si>
    <t>EVIDENCIJSKI BROJ NABAVE</t>
  </si>
  <si>
    <t>NAZIV, SJEDIŠTE I OIB PONUDITELJA:</t>
  </si>
  <si>
    <t>AVEM d.o.o. za proizvodnju i sluge</t>
  </si>
  <si>
    <t>AVEM - digitalna i zelena tranzicija</t>
  </si>
  <si>
    <t>Rekonstrukcija građevine proizvodne namjene (prehrambeno prerađivačka) - pogon za proizvodnju dvopeka, keksa i srodnih proizvoda, proizvodnju trajnih peciva, slastičarskih proizvoda i kolača</t>
  </si>
  <si>
    <t xml:space="preserve">NAPOMENE: </t>
  </si>
  <si>
    <t>Ponuditelj popunjava samo polja označena plavom bojom.</t>
  </si>
  <si>
    <t xml:space="preserve">Ponuditelj mora ponuditi cjelokupni predmet nabave sadržan u Troškovniku te udovoljavati svim traženim tehničkim specifikacijama. Ponuda koja obuhvaća samo dio traženog predmeta nabave i/ili dio traženih tehničkih specifikacija, neće se razmatrati i biti će odbijena. </t>
  </si>
  <si>
    <t>R.B.</t>
  </si>
  <si>
    <t>PROIZVODNI POGON</t>
  </si>
  <si>
    <t>ZGRADA UPRAVE</t>
  </si>
  <si>
    <t>ZGRADA SERVISA</t>
  </si>
  <si>
    <t>STROJARSKE INSTALACIJE</t>
  </si>
  <si>
    <t>ELEKTROTEHNIČKE INSTALACIJE</t>
  </si>
  <si>
    <t>INSTALACIJE VATRODOJAVE</t>
  </si>
  <si>
    <t>1</t>
  </si>
  <si>
    <t xml:space="preserve">NAZIV STAVKE </t>
  </si>
  <si>
    <r>
      <t xml:space="preserve"> Izrada  obloge fasadnog panela  gips kartonskim pločama ( oko novougrađene stolarije )
</t>
    </r>
    <r>
      <rPr>
        <sz val="10"/>
        <rFont val="Arial"/>
        <family val="2"/>
        <charset val="238"/>
      </rPr>
      <t>Dobava materijala te izvedba obloge fasadnog panela gips kartonskim pločama. Jednostruka obloga vlagootpornim gips kartonskim pločama debljine 1,25 cm, na potkonstrukciji od tipskih metalnih "CW" profila ili jednakovrijednim , sa pločama staklene vune d=6 cm i parnom branom .Stavka uključuje završno obradu Q2 (fugiranje i gletanje površina obloge koje se boje tako da je po završetku radova obloga potpuno spreman za bojenje ) ili jednakovrijedno te izrezivanje rupa za prodor instalacija i prolaz čelične konstrukcije . Vezu sa žbukom potrebno je obraditi posebnim elastičnim acrilnim kitom , da se spriječi pojava pukotina. Obračun po m2 zida, otvori do 3 m2 se ne izbijaju</t>
    </r>
  </si>
  <si>
    <r>
      <t xml:space="preserve">Industrijski pod </t>
    </r>
    <r>
      <rPr>
        <sz val="10"/>
        <rFont val="Arial"/>
        <family val="2"/>
        <charset val="238"/>
      </rPr>
      <t xml:space="preserve">
Strojno dijamantno brušenje postojeće betonske podloge i kompletno usisavanje podne površine . Ugradnja epoksidnog primer sloja s posipom pečenim kvarcnim pijeskom . Brušenje prethodnog sloja i usisavanje . Ugradnja nosivog protukliznog epoksidnog sloja u boji po želji investitora . Strojno izrezivanje dilatacija ( po postojećim ) i kitanje trajnoelastičnim PU kitom ili jednakovrijednim. U cijenu uračunati sav potreban rad i materijal.
</t>
    </r>
    <r>
      <rPr>
        <b/>
        <sz val="10"/>
        <rFont val="Arial"/>
        <family val="2"/>
        <charset val="238"/>
      </rPr>
      <t xml:space="preserve">
</t>
    </r>
  </si>
  <si>
    <r>
      <t xml:space="preserve">Ličenje ab zidova i ab cokla bojom za beton
</t>
    </r>
    <r>
      <rPr>
        <sz val="10"/>
        <rFont val="Arial"/>
        <family val="2"/>
        <charset val="238"/>
      </rPr>
      <t xml:space="preserve">Ličenje bojom za beton ab zidova i cikla sa svim potrebnim predradnjama ,boja prema izboru investitora. Stavka podrazumijeva dobavu, nabavu i ugradnju svog materijala, sav rad i sredstva za rad. Radna skela uračunata je u jediničnu cijenu.
</t>
    </r>
    <r>
      <rPr>
        <b/>
        <sz val="10"/>
        <rFont val="Arial"/>
        <family val="2"/>
        <charset val="238"/>
      </rPr>
      <t xml:space="preserve">
</t>
    </r>
  </si>
  <si>
    <r>
      <t>Sljeme</t>
    </r>
    <r>
      <rPr>
        <sz val="10"/>
        <rFont val="Arial"/>
        <family val="2"/>
        <charset val="238"/>
      </rPr>
      <t xml:space="preserve">
Dobava, izrada i montaža opšava sljemena krovišta sa pokrovom od  krovnih panela iz prethodne stavke, koji se sastoji od opšava iz čeličnog plastificiranog lima debljine 0.60mm u boji po RAL-u ili jednakovrijednim krovnih panela sa svim spojnim i brtvenim materijalom da bi se postigla potpuna vodonepropusnost i zrakonepropusnost sljemenog spoja . Obračun po dužnom metru kompletno izvedenog opšava sljemena.
</t>
    </r>
    <r>
      <rPr>
        <b/>
        <sz val="10"/>
        <rFont val="Arial"/>
        <family val="2"/>
        <charset val="238"/>
      </rPr>
      <t xml:space="preserve">
</t>
    </r>
  </si>
  <si>
    <t xml:space="preserve">Dobava i montaža zidnog protupožarnog hidranta puna vrata
• dimenzije: 500 x 500 x 140 mm
• boja RAL3000 ili jednakovrijedno
• oprema: - mlaznica sa zasunom Ø52 mm
- crijevo Ø52 15 m sa spojkama
- kutni ventil Ø52 </t>
  </si>
  <si>
    <t>Iskop humusa. Rad obuhvaća površinski iskop humusa u debljini sloja od 20 cm, na mjestu polaganja novog cjevovoda, te njegovo prebacivanje u privremeno ili stalno odlagalište. Humus se iskopava strojno, buldozerima, bagerima ili univerzalnim strojevima. U svemu prema OTU 2-01 ili jednakovrijedno. Obračun rada po kubnom metru stvarno iskopanog humusa, mjereno u sraslom stanju.</t>
  </si>
  <si>
    <t>Iskop rova za kanalizaciju. Strojni iskop rova za izvedbu kanalizacije, u materijalu kategorije "C", dubine do 1,5 m, projektirane širine 0,6 m, sa potrebnim razupiranjem i osiguranjem rova od urušavanja. U cijenu je uključen iskop i svi pomoćni radovi (razupiranje, oplate, crpljenja vode, vertikalni prijenosi, privremeno odlaganje i sl.), planiranje dna rova, eventualno potrebna mjestimična sanacija dna iskopa, odlaganje, razastiranje,  i utovar u prijevozno sredstvo viška materijala s uređenjem i čišćenjem terena u pojasu rova. Dio kvalitetnog materijala iz iskopa ostaviti na privremenoj deponiji gradilišta.  U svemu prema OTU 2-05, 3-04.1. ili jednakovrijedno
Eventualno potrebni ručni rad je uključen u stavku, obuhvaća ručni iskop na mjestima gdje je to radi sigurnosnih razloga obvezno - na križanjima projektiranog cjevovoda i drugih instalacija, u blizini postojećih okana te prema posebnim uvjetima poduzeća koja upravljaju pojedinim instalacijama.
Stavkom je obračunato i planiranje dna rova te njegovo propisano zbijanje do MS=25MN/m2.Obračun radova po kubičnom metru stvarno iskopanog rova u sraslom tlu.</t>
  </si>
  <si>
    <t>Izrada podložnog sloja kanalizacijskih cijevi od pijeska 0-8 mm, ispod cijevi u debljini sloja 10 cm, na cijeloj širini dna rova, koja mora biti isplanirana i sabijena prema zahtjevima iz projekta. U cijeni je uključena izrada posteljice s eventualnim mjestimičnim sanacijama dna iskopa; nabava pijeska za podložni sloj i ostalog materijala (podlošci, jahači ili drugi umeci), utovar, svi prijevozi i prijenosi, istovar, ugradnja u jednom ili dva sloja, razastiranje i nabijanje na projektirane nagibe i mjere kao i sav pomoćni pribor, materijal i rad koji se koristi za osiguranje položaja cijevi. U svemu prema OTU 3-04.6. ili jednakovrijedno. Obračun je po kubnom metru ugrađenog pijeska u podlogu.</t>
  </si>
  <si>
    <t xml:space="preserve">Nabava, dobava i ugradnja kanalizacijskih PVC cijevi, SN 8, DN 150 mm ili jednakovrijedno. Polaganje kanalizacijskih vodonepropusnih cijevi na pripremljenu podlogu u projektiranom nagibu sa spajanjem prema detaljima iz projekta ili uputama proizvođača. U cijeni je uključena nabava cijevi, fazonskih komada i spojnih sredstava, svi prijevozi i prijenosi, istovar uz kanalizacijski rov, privremeno skladištenje i razvoz duž rova, spuštanje u rov i ugradnja prema uvjetima iz projekta, te sav rad, dodatni materijal i pribor potreban za potpunu propisanu ugradnju i spajanje cijevi, ugradnja i spajanje cijevi međusobno kao i na revizijska okna i slivnike da se postigne vodonepropusnost, uključivo ispitivanje vodonepropusnosti. U svemu prema OTU 3-04.3. ili jednakovrijedno. Radovi se mjere i obračunavaju po metru dužnom ugrađene i preuzete cijevi. </t>
  </si>
  <si>
    <t>PVC cijev Φ 150 mm SN8 ili jednakovrijedno</t>
  </si>
  <si>
    <t>Zatrpavanje zacjevljenja rova sa zemljom iz iskopa  i kvalitetnim zamjenskim kamenim materijalom 0-31,5 mm, doveženog sa deponije izvođača, do nivoa posteljice prometne površine, te materijalom iz iskopa gdje rov ne poralazi ispod prometne površine. U ovom materijalu ne smije biti kamenja promjera većeg od 12 cm te raslinja i humusa. Materijal se zbija u slojevima od 20 cm do minimalno Ms=30 MN/m2. Zatrpavanje provoditi obostrano, a nabijanje se vrši s obje bočne strane rova i iznad tjemena cijevi po cijeloj širini rova.  U cijeni je uključeno probiranje pogodnog materijala iz iskopa te oprezno zbijanje, ručno ili laganim sredstvima za sabijanje tla, kako ne bi došlo do oštećenja kanalizacijske cijevi, kao i svi prijevozi, oprema, rad na izradi ispune rova i sve ostalo što je potrebno za potpuno dovršenje stavke.  U svemu prema OTU 3-04.6.ili jednakovrijedno. Obračun po kubnom metru ugrađenog šljunka.</t>
  </si>
  <si>
    <t xml:space="preserve">Izrada nosivog sloja od mehanički stabiliziranog drobljenog kamenog materijala. Ovaj sloj ugrađuje se ispod površine namjenjene za prometovanje vozila. Rad obuhvaća dobavu i ugradnju drobljenog kamenog materijala veličine zrna 0-63mm. Nosivi sloj od drobljenog kamenog materijala ispod novoprojektiranih pješačkih površina, debljine sloja 40cm. Zahtjevi kvalitete je Ms&gt;40MN/m2. U svemu prema OTU 5-01. ili jednakovrijedno. Obračun radova po kubnim metrima za debljinu sloja. </t>
  </si>
  <si>
    <t xml:space="preserve">HABAJUĆI SLOJ ASFALTBETONA
AC 16 surf 50/70 AG4, M4 , d=4,0 cm ili jednakovrijedno
Rad buhvaća nabavu materijala, prijevoz, pripremu podloge, prskanje emulzijom, upotrebu opreme te sav rad na izradi i ugradnji sloja debljine 4 cm u uvaljanom stanju s drobljenim kamenim materijalom eruptivnog podrijekla. Odstupanje ravnosti površine izvedenog sloja ne smije iznositi više od ± 6 mm ili IRI najviše 2.0 m/km. Habajući sloj proizvodi se u postrojenjima za spravljanje asfaltnih mješavina – asfaltnim bazama s kontroliranim pojedinim materijalima i kontroliranim postrojenjem te se prevozi na mjesto ugradnje. Ugradnja AC 16 surf 50/70 AG4, M4 ili jednakovrijedno vrši se strojno strojevima za razastiranje – finišerima i sabijanje valjcima, statičkim, vibracionim i valjcima na pneumaticima. U svemu prem OTU 6-03 ili jednakovrijedno. Obračun rada po kvadratnom metru izvedenog habajućeg sloja od asfaltbetona AC 16 surf 50/70 AG4, M4 debljine 4,0 cm ili jednakovrijedno.
</t>
  </si>
  <si>
    <r>
      <t xml:space="preserve">Vanjske prozorske klupčice
</t>
    </r>
    <r>
      <rPr>
        <sz val="10"/>
        <rFont val="Arial"/>
        <family val="2"/>
        <charset val="238"/>
      </rPr>
      <t xml:space="preserve">Dobava i ugradnja, na pripremljenu podlogu, nove vanjske limeno plastificirane prozorske klupčice, razvijene širine do cca 50 cm, koja se postavlja na podlogu od XPS‐a ili jednakovrijedno debljine 3 cm.
</t>
    </r>
    <r>
      <rPr>
        <b/>
        <sz val="10"/>
        <rFont val="Arial"/>
        <family val="2"/>
        <charset val="238"/>
      </rPr>
      <t xml:space="preserve">
</t>
    </r>
  </si>
  <si>
    <r>
      <t xml:space="preserve">Ličenje postojećih unutarnjuh vrata
</t>
    </r>
    <r>
      <rPr>
        <sz val="10"/>
        <rFont val="Arial"/>
        <family val="2"/>
        <charset val="238"/>
      </rPr>
      <t xml:space="preserve">Ličenje postojeće unutarnje stolarije poliuretanskim lakom. Rad obuhvaća čišćenje nečistoće i dotrajale stare boje te sve ostale potrebne predradnje. Boja u dogovoru s projektantom.
</t>
    </r>
    <r>
      <rPr>
        <b/>
        <sz val="10"/>
        <rFont val="Arial"/>
        <family val="2"/>
        <charset val="238"/>
      </rPr>
      <t xml:space="preserve">
</t>
    </r>
  </si>
  <si>
    <t>stropovi od GKP ili jednakovrijedno</t>
  </si>
  <si>
    <r>
      <t>Fasada zgrade</t>
    </r>
    <r>
      <rPr>
        <sz val="10"/>
        <rFont val="Arial"/>
        <family val="2"/>
        <charset val="238"/>
      </rPr>
      <t xml:space="preserve">
Sanacija fasade zgrade .Odrada se izvodi na način da se na prethodno pripremljenu i grundiranu podlogu nanosi prvi sloj fasadnog ljepila u koji se utapa pvc rabic mrežica.Kada se prvi sloj osuši nanosi se drugi sloj fasadnog ljepila. Na tako pripremljenu i grundiranu podlogu nanosi se sloj završne akrilne  dekorativne žbuke  d=1,5 mm, ton prema izboru investitora.U cijenu uključeni svi kutni profili , sve do potpune gotovosti .Obračun po m2 .
</t>
    </r>
    <r>
      <rPr>
        <b/>
        <sz val="10"/>
        <rFont val="Arial"/>
        <family val="2"/>
        <charset val="238"/>
      </rPr>
      <t xml:space="preserve">
</t>
    </r>
  </si>
  <si>
    <r>
      <t xml:space="preserve">Razvod kanalizacije
</t>
    </r>
    <r>
      <rPr>
        <sz val="10"/>
        <rFont val="Arial"/>
        <family val="2"/>
        <charset val="238"/>
      </rPr>
      <t>Polaganje cijevi i fazonskih komada iz PVC, SN 2 ili jednakovrijedno, za izvedbu instalacija fekalne kanalizacije, u podu. Stavka podrazumjeva nabavu, dobavu cijevi i fazonskih komada, ugradnju, brtvljenje spojeva, po potrebi izradu šliceva u armiranom betonu te zatvaranje šliceva nakon montiranja cijevi sa rabiciranjem  te sav potreban rad i sredstva za rad.</t>
    </r>
  </si>
  <si>
    <t>kompaktni prekidač snage NSX1000N 3P fiksne izvedbe, s prednjim priključcima sa zaštitnom jedinicom termičke zaštite 400-1000A i naponskim okidačem MX ili jednakovrijedno</t>
  </si>
  <si>
    <t>kompaktni prekidač snage NSX400N 3P fiksne izvedbe, s prednjim priključcima sa zaštitnom jedinicom termičke zaštite 400A ili jednakovrijedno</t>
  </si>
  <si>
    <t>kompaktni prekidač snage NSX250N 3P fiksne izvedbe, s prednjim priključcima sa zaštitnom jedinicom termičke zaštite 200A  ili jednakovrijedno</t>
  </si>
  <si>
    <t>kompaktni prekidač snage NSX100N 3P fiksne izvedbe, s prednjim priključcima sa zaštitnom jedinicom termičke zaštite 80A  ili jednakovrijedno</t>
  </si>
  <si>
    <t>kompaktni prekidač snage NSX100N 3P fiksne izvedbe, s prednjim priključcima sa zaštitnom jedinicom termičke zaštite 50A  ili jednakovrijedno</t>
  </si>
  <si>
    <t>kompaktni prekidač snage NG125N 3P fiksne izvedbe, s prednjim priključcima sa zaštitnom jedinicom termičke zaštite 125A  ili jednakovrijedno</t>
  </si>
  <si>
    <t>Dobava, montaža razvodnog ormara RUPR   ili jednakovrijedni nazidni, metalni sa vratima i bravom. Označavanje i oprema prema propisima. Ugrađena slijedeća oprema:</t>
  </si>
  <si>
    <t>Dobava, montaža razvodnog ormara RSER  ili jednakovrijedni nazidni, metalni sa vratima i bravom. Označavanje i oprema prema propisima. Ugrađena slijedeća oprema:</t>
  </si>
  <si>
    <t>Dobava, montaža i spajanje svjetiljke za sigurnosnu rasvjetu evakuacijskog puta, LED izvor svjetlosti, autonomija 1h, funkcija auto testa, pripravni spoj, 3W, 360 lm, IP65 ili jednakovrijedno</t>
  </si>
  <si>
    <t>Dobava, montaža i spajanje ugradne svjetiljke za sigurnosnu rasvjetu evakuacijskog puta, autonomija 1h, funkcija auto testa, pripravni spoj, optika za površinsku rasvjeta, ukupna snaga sustava max 2W, efektivni svjetlosni tok svjetiljke sa uračunatim gubicima u optičkom sustavu min. 280 lm, IP20 ili jednakovrijedno</t>
  </si>
  <si>
    <t>Dobava, montaža i spajanje modularne  priključnice za telefon ili kompjutor uključivo (priključak za strukturno kabl. mrežu)  1xRJ45  UTP cat.6 ili jednakovrijedno</t>
  </si>
  <si>
    <t>Dobava i polaganje komunikacijskog kabela, UTP 4x2x0,6mm, cat.6 ili jednakovrijedno</t>
  </si>
  <si>
    <t>Dobava i polaganje instalacijske cijevi  PNT16 na zidovima u hali  ili jednakovrijedno</t>
  </si>
  <si>
    <t>Dobava i polaganje u instalacijske cijevi kabela C114, komplet sa konektorima na obje strane ili jednakovrijedno</t>
  </si>
  <si>
    <t>Dobava i polaganje u instalacijske cijevi kabela C118, komplet sa konektorima na obje strane ili jednakovrijedno</t>
  </si>
  <si>
    <t>Jedinična cijena bez PDVa</t>
  </si>
  <si>
    <t>Ukupno bez PDVa</t>
  </si>
  <si>
    <r>
      <rPr>
        <b/>
        <sz val="10"/>
        <rFont val="Arial"/>
        <family val="2"/>
      </rPr>
      <t>CENTRALA SUSTAVA ZA DOJAVU POŽARA</t>
    </r>
    <r>
      <rPr>
        <sz val="10"/>
        <rFont val="Arial"/>
        <family val="2"/>
      </rPr>
      <t xml:space="preserve">
Dobava, isporuka, montaža i spajanje vatrodojavne centrale sljedećih karakteristika:
- za prihvat 2 adresabilne petlje do 126 elementa po petlji,
- opremljena s 8 open collector programabilnih ulaza/izlaza,
- opremljena s Bacnet </t>
    </r>
    <r>
      <rPr>
        <sz val="10"/>
        <rFont val="Arial"/>
        <family val="2"/>
        <charset val="238"/>
      </rPr>
      <t xml:space="preserve">ili jednakovrijednim </t>
    </r>
    <r>
      <rPr>
        <sz val="10"/>
        <rFont val="Arial"/>
        <family val="2"/>
      </rPr>
      <t>sučeljem za povezivanje na nadređene upravljačko/nadzorne sustave,
- sučelje za umrežavanje višeg reda informativnosti FcNet</t>
    </r>
    <r>
      <rPr>
        <sz val="10"/>
        <rFont val="Arial"/>
        <family val="2"/>
        <charset val="238"/>
      </rPr>
      <t xml:space="preserve"> ili jednakovrijednog</t>
    </r>
    <r>
      <rPr>
        <sz val="10"/>
        <rFont val="Arial"/>
        <family val="2"/>
      </rPr>
      <t xml:space="preserve"> - 2 kom
- komplet s upravljačkom tipkovnicom ugrađenom u vatrodojavnu centralu,
- opremljena s napajanjem certificiranim sukladno s EN54-4</t>
    </r>
    <r>
      <rPr>
        <sz val="10"/>
        <rFont val="Arial"/>
        <family val="2"/>
        <charset val="238"/>
      </rPr>
      <t xml:space="preserve"> ili jednakovrijedno</t>
    </r>
    <r>
      <rPr>
        <sz val="10"/>
        <rFont val="Arial"/>
        <family val="2"/>
      </rPr>
      <t xml:space="preserve"> snage 150W, max. 5A, s mogućnošću kaskadiranja do tri napajanja kako bi se ostvarila veća struja,
- opremljena sa akumulatorskim baterijama nazivnog napona 24Vdc, kapaciteta 26Ah
-opremljena sa telefonskim dojavnikom sa mogućnošći PTSN i/ili GPRS komunikacije
- komplet sa svim za to potrebnim instalacijskim materijalom, ugradnja na zid sa četiri vijka, spajanje, označavanje te svi radovi potrebni za puštanje u pogon predmetnog elementa</t>
    </r>
  </si>
  <si>
    <r>
      <rPr>
        <b/>
        <sz val="10"/>
        <rFont val="Arial"/>
        <family val="2"/>
      </rPr>
      <t>VATROOTPORNI ORMAR</t>
    </r>
    <r>
      <rPr>
        <sz val="10"/>
        <rFont val="Arial"/>
        <family val="2"/>
      </rPr>
      <t xml:space="preserve">
Dobava, isporuka i ugradnja vatro otpornog ormara za smještaj centrale za dojavu požara:
- vatrootpornosti 60 minuta, 
- vrata sa vatroorpornim staklom
- mehanička brava sa 3 ključa
- bijela boja
- okvir za montažu
- dimenzijama prilagođen centrali sustava za dojavu požara
- komplet sa svim za to potrebnim instalacijskim materijalom, ugradnja na zid, označavanje te svi radovi potrebni za puštanje u pogon predmetnog elementa
</t>
    </r>
  </si>
  <si>
    <r>
      <rPr>
        <b/>
        <sz val="10"/>
        <rFont val="Arial"/>
        <family val="2"/>
      </rPr>
      <t>AUTOMATSKI JAVLJAČ POŽARA</t>
    </r>
    <r>
      <rPr>
        <sz val="10"/>
        <rFont val="Arial"/>
        <family val="2"/>
      </rPr>
      <t xml:space="preserve">
Dobava, isporuka, montaža i spajanje adresabilnog neuralnog optičko-termičkog javljača požara , komplet s podnožjem i označnom pločicom:
- opremljen sa IR izvorom svjetlosti te IR foto elementom za detekciju svijetlog i tamnog dima sukladno s EN54-7 </t>
    </r>
    <r>
      <rPr>
        <sz val="10"/>
        <rFont val="Arial"/>
        <family val="2"/>
        <charset val="238"/>
      </rPr>
      <t>ili jednakovrijedno,</t>
    </r>
    <r>
      <rPr>
        <sz val="10"/>
        <rFont val="Arial"/>
        <family val="2"/>
      </rPr>
      <t xml:space="preserve">
- opremljen sa termičkim detektorom sa mogućnošu detekcije rasta temperature bilo termomaksimalno bilo termodiferencijalno sukladno sa EN54-5 </t>
    </r>
    <r>
      <rPr>
        <sz val="10"/>
        <rFont val="Arial"/>
        <family val="2"/>
        <charset val="238"/>
      </rPr>
      <t>ili jednakovrijedno</t>
    </r>
    <r>
      <rPr>
        <sz val="10"/>
        <rFont val="Arial"/>
        <family val="2"/>
      </rPr>
      <t xml:space="preserve">
- opremljen s integriranim izolatorom petlje koji omogućava funkcionalnost petlje unatoč greške na elementu,
- opremljen sa setom parametara koji omogućavaju ranu  i pouzdanu detekciju požara s obzirom na očekivanu genezu požara 
- komplet sa podnožjem i označnom pločicom,
- komplet sa svim za to potrebnim instalacijskim materijalom, spajanje, označavanje te svi radovi potrebni za puštanje u pogon predmetnog elementa</t>
    </r>
  </si>
  <si>
    <r>
      <rPr>
        <b/>
        <sz val="10"/>
        <rFont val="Arial"/>
        <family val="2"/>
      </rPr>
      <t>DODATNO PODNOŽJE ZA VLAŽNE UVJETE</t>
    </r>
    <r>
      <rPr>
        <sz val="10"/>
        <rFont val="Arial"/>
        <family val="2"/>
      </rPr>
      <t xml:space="preserve">
Dodatno podnožje za vlažne uvjete:
- osigurava veći stupanj mehaničke zaštite pojedinog javljača,
- uvod kabela s IP65 M20 uvodnicama </t>
    </r>
    <r>
      <rPr>
        <sz val="10"/>
        <rFont val="Arial"/>
        <family val="2"/>
        <charset val="238"/>
      </rPr>
      <t>ili jednakovrijedno</t>
    </r>
    <r>
      <rPr>
        <sz val="10"/>
        <rFont val="Arial"/>
        <family val="2"/>
      </rPr>
      <t>,
- komplet sa svim za to potrebnim instalacijskim materijalom, spajanje, označavanje te svi radovi potrebni za puštanje u pogon predmetnog elementa</t>
    </r>
  </si>
  <si>
    <r>
      <rPr>
        <b/>
        <sz val="10"/>
        <rFont val="Arial"/>
        <family val="2"/>
      </rPr>
      <t>RUČNI JAVLJAČI POŽARA</t>
    </r>
    <r>
      <rPr>
        <sz val="10"/>
        <rFont val="Arial"/>
        <family val="2"/>
      </rPr>
      <t xml:space="preserve">
Dobava isporuka i ugradnja ručnog javljača požara sa karakteristikama:
- direktni javljač požara aktiviranje prekidača na način "razbi staklo" sukladan s EN 54-11/A </t>
    </r>
    <r>
      <rPr>
        <sz val="10"/>
        <rFont val="Arial"/>
        <family val="2"/>
        <charset val="238"/>
      </rPr>
      <t>ili jednakovrijedno</t>
    </r>
    <r>
      <rPr>
        <sz val="10"/>
        <rFont val="Arial"/>
        <family val="2"/>
      </rPr>
      <t xml:space="preserve">
- kompatibilan sa FDnet/Cnet detektorskom petom;  
- opremljen s integriranim izolatorom petlje koji omogućava funkcionalnost petlje unatoč greške na elementu,
- alarmna/pogonska LE-dioda crvene boje,
- kućište za nadžbuknu ugradnju,
- za ugradnju na zid; uvod kabela sa stražnje strane
- komplet sa svim za to potrebnim instalacijskim materijalom, spajanje, označavanje te svi radovi potrebni za puštanje u pogon predmetnog elementa.
</t>
    </r>
  </si>
  <si>
    <r>
      <rPr>
        <b/>
        <sz val="10"/>
        <rFont val="Arial"/>
        <family val="2"/>
      </rPr>
      <t xml:space="preserve">ALARMNA SIRENA S BLJESKALICOM
</t>
    </r>
    <r>
      <rPr>
        <sz val="10"/>
        <rFont val="Arial"/>
        <family val="2"/>
      </rPr>
      <t xml:space="preserve">Dobava, isporuka i ugradnja alarmne kombinacije sljedećih karakteristika:
- za unutarnju ugradnju; sukladno HRN EN 54-3 </t>
    </r>
    <r>
      <rPr>
        <sz val="10"/>
        <rFont val="Arial"/>
        <family val="2"/>
        <charset val="238"/>
      </rPr>
      <t>ili jednakovrijedno</t>
    </r>
    <r>
      <rPr>
        <sz val="10"/>
        <rFont val="Arial"/>
        <family val="2"/>
      </rPr>
      <t xml:space="preserve"> i HRN EN54-23 </t>
    </r>
    <r>
      <rPr>
        <sz val="10"/>
        <rFont val="Arial"/>
        <family val="2"/>
        <charset val="238"/>
      </rPr>
      <t>ili jednakovrijedno</t>
    </r>
    <r>
      <rPr>
        <sz val="10"/>
        <rFont val="Arial"/>
        <family val="2"/>
      </rPr>
      <t xml:space="preserve">
- adresabilna sirena za spajanje na komunikacijsku petlju sustava za dojavu požara
- razina zvučnog tlaka 99dBA@1m,
- pokrivanje W-2,4-7,5
- crveno kućište sa crvenom LE diodom,
- komplet sa svim za to potrebnim instalacijskim materijalom, spajanje, označavanje te svi radovi potrebni za puštanje u pogon predmetnog elementa
</t>
    </r>
  </si>
  <si>
    <r>
      <rPr>
        <b/>
        <sz val="10"/>
        <rFont val="Arial"/>
        <family val="2"/>
      </rPr>
      <t>SISTEMSKI KABEL</t>
    </r>
    <r>
      <rPr>
        <sz val="10"/>
        <rFont val="Arial"/>
        <family val="2"/>
      </rPr>
      <t xml:space="preserve">
- za unutarnje polaganje, kabel plašta crvene boje, konstrukcije 2x2x0,8mm; minimalno 7 uplitanja/m
- low smoke halogen free kabel  sukladan s IEC 60754/IEC 61034</t>
    </r>
    <r>
      <rPr>
        <sz val="10"/>
        <rFont val="Arial"/>
        <family val="2"/>
        <charset val="238"/>
      </rPr>
      <t xml:space="preserve"> ili jednakovrijedno</t>
    </r>
    <r>
      <rPr>
        <sz val="10"/>
        <rFont val="Arial"/>
        <family val="2"/>
      </rPr>
      <t xml:space="preserve">
- očuvana funkcionalnost u požaru 30/90 minuta,
- polaganje unutar i izvan objekta u metalne kabelske nosače u/na stropu, podu, zidu, cjevni kabelski razvod (cable conduit system) na zidu/stropu i p/ž u cijevi/zidne kanale; rad na visini do 5m uobičajeno
- komplet sa svim za to potrebnim instalacijskim materijalom, polaganje, spajanje, označavanje i sl.
 JEB-H(St)H FE180 E30-E90</t>
    </r>
    <r>
      <rPr>
        <sz val="10"/>
        <rFont val="Arial"/>
        <family val="2"/>
        <charset val="238"/>
      </rPr>
      <t xml:space="preserve"> ili jednakovrijedno</t>
    </r>
    <r>
      <rPr>
        <sz val="10"/>
        <rFont val="Arial"/>
        <family val="2"/>
      </rPr>
      <t xml:space="preserve"> 2x2x0,8mm 
</t>
    </r>
  </si>
  <si>
    <r>
      <rPr>
        <b/>
        <sz val="10"/>
        <rFont val="Arial"/>
        <family val="2"/>
      </rPr>
      <t>KABEL ZA UZEMLJENJE / IZJEDNAČENJE POTENCIJALA</t>
    </r>
    <r>
      <rPr>
        <sz val="10"/>
        <rFont val="Arial"/>
        <family val="2"/>
      </rPr>
      <t xml:space="preserve">
- za unutarnje polaganje, kabel plašta žuto/zelene boje, konstrukcije 1x16mm2,
- low smoke halogen free kabel  sukladan s IEC 60754/IEC 61034</t>
    </r>
    <r>
      <rPr>
        <sz val="10"/>
        <rFont val="Arial"/>
        <family val="2"/>
        <charset val="238"/>
      </rPr>
      <t xml:space="preserve"> ili jednakovrijedno
</t>
    </r>
    <r>
      <rPr>
        <sz val="10"/>
        <rFont val="Arial"/>
        <family val="2"/>
      </rPr>
      <t>- polaganje unutar i izvan objekta u metalne kabelske nosače u/na stropu, podu, zidu, cjevni kabelski razvod (cable conduit system) na zidu/stropu i p/ž u cijevi/zidne kanale; rad na visini do 5m uobičajeno
- komplet sa svim za to potrebnim instalacijskim materijalom, polaganje, spajanje, označavanje i sl.
P/F 1x16mm2</t>
    </r>
  </si>
  <si>
    <r>
      <rPr>
        <b/>
        <sz val="10"/>
        <rFont val="Arial"/>
        <family val="2"/>
      </rPr>
      <t xml:space="preserve">GRAĐEVINSKI PROBOJI
</t>
    </r>
    <r>
      <rPr>
        <sz val="10"/>
        <rFont val="Arial"/>
        <family val="2"/>
      </rPr>
      <t>Izrada građevniskih proboja
- građevinski proboji zidova i stropova potrebni za izvođenje instalacija, 
- izrada i obrada otvora ovisno o veličini sustava za vođenje kabela,
- nakon polaganja sustava za vođenje kabela zatvaranje otvora te završni radovi,
- komplet sa svim za to potrebnim materijalom  i radovima.</t>
    </r>
  </si>
  <si>
    <r>
      <rPr>
        <b/>
        <sz val="10"/>
        <rFont val="Arial"/>
        <family val="2"/>
      </rPr>
      <t>IZRADA PROTUPOŽARNOG BRTVLJENJA</t>
    </r>
    <r>
      <rPr>
        <sz val="10"/>
        <rFont val="Arial"/>
        <family val="2"/>
      </rPr>
      <t xml:space="preserve">
Izrada protupožarnog brtvljenja
- protupožarno brtvljenja na svim prolazima/probojima kabela između požarnih zona, odnosno prostora; vatrotopornost 90 minuta
- način zaštite i materijal, označavanje i certificiranje sukladno s HRN DIN 4102/9</t>
    </r>
    <r>
      <rPr>
        <sz val="10"/>
        <rFont val="Arial"/>
        <family val="2"/>
        <charset val="238"/>
      </rPr>
      <t xml:space="preserve"> ili jednakovrijedno</t>
    </r>
    <r>
      <rPr>
        <sz val="10"/>
        <rFont val="Arial"/>
        <family val="2"/>
      </rPr>
      <t xml:space="preserve">
- kompletno sa svim potrebnim radovima i materijalom do postizanja pune funkcionalnosti
</t>
    </r>
  </si>
  <si>
    <r>
      <rPr>
        <b/>
        <sz val="10"/>
        <rFont val="Arial"/>
        <family val="2"/>
      </rPr>
      <t>OSTALI MATERIJALI I RADOVI</t>
    </r>
    <r>
      <rPr>
        <sz val="10"/>
        <rFont val="Arial"/>
        <family val="2"/>
      </rPr>
      <t xml:space="preserve">
Dobava ostalih materijala i izrada ostalih radova:
- dobava i isporuka te ugradnja svog sitnog instalacijskog materijala (tuljci, stezaljke, uvodnice i sl.) što nije specificirano ovim troškovnikom
- izrada svih radova (premještanje djela opreme, čišćenje, zaštita i sl.) potrebnih za postizanje potpune funkcionalnosti
- predvidivo do 3% iznosa svih materijala i radova.
</t>
    </r>
  </si>
  <si>
    <r>
      <rPr>
        <b/>
        <sz val="10"/>
        <rFont val="Arial"/>
        <family val="2"/>
      </rPr>
      <t xml:space="preserve">ISPITIVANJE OŽIČENJA
- </t>
    </r>
    <r>
      <rPr>
        <sz val="10"/>
        <rFont val="Arial"/>
        <family val="2"/>
      </rPr>
      <t>ispitivanje linija sustava za dojavu požara, provjera kontininuiteta komunikacijske petlje, ispitivanje na strane napone,  ispitivanje otpora uzemljenja, ispitivanje otpora izolacije te prema potrebi popravci do postizanje potpune fukcionalnosti,
- izdavanje izvještaja i zapisnika o predmetnim ispitivanjima
- kompletno sa svim potrebnim radovima i materijalom do postizanja pune funkcionalnosti</t>
    </r>
  </si>
  <si>
    <r>
      <rPr>
        <b/>
        <sz val="10"/>
        <rFont val="Arial"/>
        <family val="2"/>
      </rPr>
      <t xml:space="preserve">PARAMETRIRANJE SUSTAVA ZA DOJAVU POŽARA
- </t>
    </r>
    <r>
      <rPr>
        <sz val="10"/>
        <rFont val="Arial"/>
        <family val="2"/>
      </rPr>
      <t>izrada prateće programske podrške, definiranje detekcijskih zona, sektora i područja te pripadnih sektora
- izrada matrice sprege prema sučeljenim sustavima, 
- programiranje/podešavanje sustava
- interna provjera ispravnosti stabilnog sustava za dojavu požara uključno sa provjerom matrice sprege
- kompletno sa svim potrebnim radovima i materijalom do postizanja pune funkcionalnosti</t>
    </r>
  </si>
  <si>
    <r>
      <rPr>
        <b/>
        <sz val="10"/>
        <rFont val="Arial"/>
        <family val="2"/>
      </rPr>
      <t>IZRADA DOKUMENTACIJE</t>
    </r>
    <r>
      <rPr>
        <sz val="10"/>
        <rFont val="Arial"/>
        <family val="2"/>
      </rPr>
      <t xml:space="preserve">
Izrada dokumentacije za tehnički pregled :
- izrada projekta izvedenog stanja sustava za dojavu požara komplet sa odgovarajućim djelovima te ispis u četiri primjerka,
- izrada mape koja se sastoji od originalnih mjernih protokola i certifikata o ispravnosti instalacije i sustava, kompleta uputa za rad sa sustavima te potvrdama o izvršenoj obuci korisnika u dva primjerka,
- elektronička verzija predmetnih dokumenata snimljena na CD/DVD medij,
- kompletno pripremljeno za tehnički pregled</t>
    </r>
  </si>
  <si>
    <r>
      <rPr>
        <b/>
        <sz val="10"/>
        <rFont val="Arial"/>
        <family val="2"/>
      </rPr>
      <t>PROVJERA ISPRAVNOSTI</t>
    </r>
    <r>
      <rPr>
        <sz val="10"/>
        <rFont val="Arial"/>
        <family val="2"/>
      </rPr>
      <t xml:space="preserve">
Provjera ispravnosti stabilnog sustava za dojavu požara cijelog objekta sukladno Pravilniku o provjeri ispravnosti... (NN44/12) te izdavanje Zapisnika o funkcionalnosti sustava za dojavu požara.
</t>
    </r>
  </si>
  <si>
    <r>
      <rPr>
        <b/>
        <sz val="10"/>
        <rFont val="Arial"/>
        <family val="2"/>
      </rPr>
      <t xml:space="preserve">OBUKA KORISNIKA
</t>
    </r>
    <r>
      <rPr>
        <sz val="10"/>
        <rFont val="Arial"/>
        <family val="2"/>
      </rPr>
      <t>Obuka osoblja naručitelja/korisnika za korištenje predmetnih sustava, komplet s potrebnim uputama, tehničkim listovima, shemama, priručnicima i sl.
Obuka korisnika</t>
    </r>
  </si>
  <si>
    <r>
      <rPr>
        <b/>
        <sz val="10"/>
        <rFont val="Arial"/>
        <family val="2"/>
      </rPr>
      <t>PRIMOPREDAJA SUSTAVA</t>
    </r>
    <r>
      <rPr>
        <sz val="10"/>
        <rFont val="Arial"/>
        <family val="2"/>
      </rPr>
      <t xml:space="preserve">
- primopredaja dokumentacije i sustava korisniku i/ili naručitelju
- sudjelovanje u ispitivanju stabilnog sustava i tehničkom pregledu sustava
- otklanjanje nedostataka sukladno primjedbama komisije za tehnički pregled, sve do postizanja pune tražene kvalitete i funkcionalnosti, kompletno sa svim za to potrebnim materijalom i radovima
</t>
    </r>
  </si>
  <si>
    <t>Ukupno sustav za dojavu požara (bez PDVa):</t>
  </si>
  <si>
    <t>Opis posla</t>
  </si>
  <si>
    <t>Ukupna cijena bez PDVa</t>
  </si>
  <si>
    <t>UKUPNO BEZ PDV-A</t>
  </si>
  <si>
    <t>UKUPNO HRK BEZ PDVa:</t>
  </si>
  <si>
    <t>UKUPNO BEZ PDVa:</t>
  </si>
  <si>
    <t xml:space="preserve">Isporuka i ugradnja frigo bakrenih cijevi, proizvedena po DIN 1786 ili jednakovrijedno, komplet sa toplinskom izolacijom, urađenom iz vulkanizirane sintetičke gume sa zatvorenom mrežastom strukturom, koja ima toplinsku provodljivost λ≤ 0,035 W/mK, debljine jednake kao što je unutarnji promjer cijevi, elementima za oblikovanje, spojnim materijalom, te materijalom za učvrščivanje.
</t>
  </si>
  <si>
    <t>Isporuka i ugradnja predizoliranih bakrenih cijevi u kolutu za freonsku instalaciju plinske i tekuće faze namjenjene za rashladni medij R-410A ili jednakovrijedni. U kompletu sa spojnicama i koljenima, spojnim i pričvrsnim materijalom; uključivo sav sitni i potrošni materijal koji nije posebno naveden. Cijevi moraju biti odmašćene, očišćene i osušene prije ugradnje.</t>
  </si>
  <si>
    <t xml:space="preserve">DN32  ili jednakovrijedni                                                     </t>
  </si>
  <si>
    <t>Projekt je sufinancirala Europska unija iz Europskog fonda za regionalni razvoj.  Sadržaj ovog dokumenta isključiva je odgovornost AVEM d.o.o.</t>
  </si>
  <si>
    <t>VIDEO NADZOR</t>
  </si>
  <si>
    <t>Nabava isporuka i ugradnja metalnog kućište za PoE switch, komplet s bravicom</t>
  </si>
  <si>
    <t>Nabava isporuka i ugradnja napajački kabel 3 x 0,75 mm2, bijela boja, komplet s pripadajućim instalacijskim materijalom. ( plastične fleksi cijevi, obujmice, vijci, tiplovi, gips i dr.)</t>
  </si>
  <si>
    <t>Nabava isporuka i ugradnja razvodna letva za rack ormar</t>
  </si>
  <si>
    <t>Nabava isporuka i ugradnja HDMI kabel</t>
  </si>
  <si>
    <t>Izrada tehničke dokumentacije sukladno Pravilniku.</t>
  </si>
  <si>
    <t>Ispitivanje funkconalnosti sustava video nadzora, obuka korisnika, predaja pisanih uputa</t>
  </si>
  <si>
    <t>SUSTAV VIDEONADZORA</t>
  </si>
  <si>
    <t>Nabava isporuka i ugradnja  aluminijske kutija za slaganje kabela , IP66 ili jednakovrijedno</t>
  </si>
  <si>
    <t xml:space="preserve">Nabava isporuka i ugradnja  Rack ormar 19" za smještaj opreme 9U, 512x520x400 ili jednakovrijedno
</t>
  </si>
  <si>
    <t>Zatrpavanje kanalizacije nakon ispitivanja vodonepropusnosti i preuzimanja ugrađenih cijevi prvim slojem do visine 30 cm iznad cijevi pogodnim zemljanim ili pjeskovitim materijalom s najvećim zrnom do 8 mm s pažljivim zbijanjem do tražene zbijenosti. U svemu prema OTU 3-04 ili jednakovrijedno. Obračunava se po kubnom metru  ugrađenog materijala a u cijenu je uključeno probiranje pogodnog materijala iz iskopa ili nabava i ugradnja istog, te zbijanje.</t>
  </si>
  <si>
    <r>
      <t xml:space="preserve">ALU prozori i vrata
</t>
    </r>
    <r>
      <rPr>
        <sz val="10"/>
        <rFont val="Arial"/>
        <family val="2"/>
        <charset val="238"/>
      </rPr>
      <t xml:space="preserve">Dobava i montaža ALU vanjske stolarije-prozori i vrata .Za dio  prozora je predviđena ugradnja roletna s elektro podizačem. Boja stolarije je RAL 7016 ili jednakovrijedno. Koeficijent prolaza topline Uw≤1,3 W/m²K komplet ( U≤0,60 W/m²K troslojno staklo ). Napomena: svi radovi i ugrađeni materijali moraju biti u skladu s troškovnikom radova i glavnim projektom . </t>
    </r>
    <r>
      <rPr>
        <b/>
        <sz val="10"/>
        <rFont val="Arial"/>
        <family val="2"/>
        <charset val="238"/>
      </rPr>
      <t xml:space="preserve">Obavezna je izmjera na terenu svih prozora  i vrata prije izrade vanjske stolarije radi utvrđivanja točnih dimenzija otvora </t>
    </r>
    <r>
      <rPr>
        <sz val="10"/>
        <rFont val="Arial"/>
        <family val="2"/>
        <charset val="238"/>
      </rPr>
      <t xml:space="preserve">. U cijenu radova uračunati potrebnu radnu skelu. 
</t>
    </r>
    <r>
      <rPr>
        <b/>
        <sz val="10"/>
        <rFont val="Arial"/>
        <family val="2"/>
        <charset val="238"/>
      </rPr>
      <t xml:space="preserve">
 </t>
    </r>
  </si>
  <si>
    <t xml:space="preserve">Isporuka i montaža kanalske klima naprave, dizalica topline zrak-zrak, inverterske izvedbe, protoka zraka min. 5.050 m3/h, snage grijanja min. 31,5 kW, snage hlađenja min. 27 kW, priključak: 400 V/11 kW. Stavka uključuje osnovni vrećasti filter. Grijanje do -27°C. Težina max. 250 kg.
</t>
  </si>
  <si>
    <t xml:space="preserve">Isporuka i montaža kanalske klima naprave, dizalica topline zrak-zrak, inverterske izvedbe, protoka zraka min. 5.050 m3/h, snage grijanja min. 31,5 kW, snage hlađenja min. 27 kW, priključak: 400 V/11kW. Stavka uključuje osnovni vrećasti filter. Grijanje do -27°C. Težina max. 246 kg.
</t>
  </si>
  <si>
    <t xml:space="preserve">Isporuka i ugradnja frigo bakrenih cijevi, proizvedena po DIN 1786 ili jednakovrijedni, komplet sa toplinskom izolacijom, urađenom iz vulkanizirane sintetičke gume sa zatvorenom mrežastom strukturom, koja ima toplinsku provodljivost λ≤ 0,035 W/mK, debljine jednake kao što je unutarnji promjer cijevi, elementima za oblikovanje, spojnim materijalom, te materijalom za učvrščivanje.
</t>
  </si>
  <si>
    <t>Dobava, montaža i spajanje elektroinstalacijskog materijala po izboru investitora (jednakovrijedno kao Vimar-Plana, Schneider, Elektrokontakt i sl.). Svakom stavkom ukalkulirati kutije, nosive okvire i PVC pokrovne pločice</t>
  </si>
  <si>
    <t>Dobava, montaža i spajanje nazidnog komunikacijskog ormara KO (u prostoru tiskare), 19” ormar 9U, za prihvat i razvod instalacije elektroničke komunikacije, uključivo 1x patch panel 24 porta Cat.6 ili jednakovrijedno, napojna letva s prenaponskom zaštitom 3x230V, polica i aranžeri,  ventilatorska jedinica s termostatom. Moduli za priključak dovoda optičkog kabela 12-niti i  3x FTP kabela cat. 6 ili jednakovrijedno, Ostali potrebni moduli za kompletiranje ormara (nosači, šine, spojni materijal,  i sl.) (Ormar dobavlja investitor)</t>
  </si>
  <si>
    <t>Ukupno sustav videonadzor(bez PDV-a)</t>
  </si>
  <si>
    <t>PRILOG 2.: TROŠKOVNIK S TEHNIČKIM SPECIFIKACIJAMA</t>
  </si>
  <si>
    <t xml:space="preserve">Ponuditelj je dužan ponuditi i upisati jedinične cijene i ukupne cijene (bez PDV-a) za sve stavke Troškovnika s tehničkim specifikacijama te cijenu ponude bez PDV-a, primjenjivu stopu PDV-a, iznos PDV-a, cijenu ponude s PDV-om, a sve zaokruženo na dvije decimale i izraženo u HRK. </t>
  </si>
  <si>
    <t>Popust i svi troškovi uračunati su u ponuđenim i upisanim jediničnim cijenama u svim stavkama Troškovnika s tehničkim specifikacijama. U cijenu ponude bez poreza na dodanu vrijednost (PDV) uračunati su svi troškovi i popusti, poput npr. ishođenja potrebnih suglasnosti, koji je sastavni dio Ugovora te svi drugi troškovi (putni troškovi, dnevnice i smještaj stručnjaka i ostalo) koji mogu nastati tijekom izvršenja Ugovora, a direktno su vezani za izvršenje istog te za navedene troškove ni u kom slučaju Isporučitelj ne može dodatno teretiti Ugovaratelja.</t>
  </si>
  <si>
    <t>02/0528.</t>
  </si>
  <si>
    <t>Ukupna cijena ponude (HRK bez PDV-a)</t>
  </si>
  <si>
    <t xml:space="preserve">Primjenjiva stopa PDV-a </t>
  </si>
  <si>
    <t>Iznos PDV-a (HRK)</t>
  </si>
  <si>
    <t>Ukupna cijena ponude (HRK sa PDV-om)</t>
  </si>
  <si>
    <r>
      <rPr>
        <b/>
        <sz val="10"/>
        <rFont val="Arial"/>
        <family val="2"/>
        <charset val="238"/>
      </rPr>
      <t>Izrada  obloge fasadnog panela  gips kartonskim pločama</t>
    </r>
    <r>
      <rPr>
        <sz val="10"/>
        <rFont val="Arial"/>
        <family val="2"/>
        <charset val="238"/>
      </rPr>
      <t xml:space="preserve">
Dobava materijala te izvedba obloge fasadnog panela gips kartonskim pločama. Jednostruka obloga </t>
    </r>
    <r>
      <rPr>
        <b/>
        <sz val="10"/>
        <rFont val="Arial"/>
        <family val="2"/>
        <charset val="238"/>
      </rPr>
      <t>vlagootpornim</t>
    </r>
    <r>
      <rPr>
        <sz val="10"/>
        <rFont val="Arial"/>
        <family val="2"/>
        <charset val="238"/>
      </rPr>
      <t xml:space="preserve"> gips kartonskim pločama debljine 1,25 cm, na potkonstrukciji od tipskih metalnih "CW" profila , sa pločama staklene vune d=6 cm i parnom branom .Stavka uključuje završno obradu Q2 (fugiranje i gletanje površina obloge koje se boje tako da je po završetku radova obloga potpuno spreman za bojenje ) te izrezivanje rupa za prodor instalacija i prolaz čelične konstrukcije . Vezu sa žbukom potrebno je obraditi posebnim elastičnim acrilnim kitom , da se spriječi pojava pukotina. Obračun po m2 zida, otvori do 3 m2 se ne izbijaju.</t>
    </r>
  </si>
  <si>
    <r>
      <t xml:space="preserve"> Izrada  zida od GK, d= 11 cm
</t>
    </r>
    <r>
      <rPr>
        <sz val="10"/>
        <rFont val="Arial"/>
        <family val="2"/>
        <charset val="238"/>
      </rPr>
      <t>Dobava materijala te izvedba pregradnog zida od gips kartonskim pločama. Dvostruka obloga vlagootpornim gips kartonskim pločama debljine 1,25 cm, na potkonstrukciji od tipskih metalnih "CW" profila, sa pločama staklene vune d=6 cm i parnom branom .Stavka uključuje završno obradu Q2 (fugiranje i gletanje površina obloge koje se boje tako da je po završetku radova obloga potpuno spreman za bojenje ) te izrezivanje rupa za prodor instalacija i prolaz čelične konstrukcije . Vezu sa žbukom potrebno je obraditi posebnim elastičnim acrilnim kitom , da se spriječi pojava pukotina. Obračun po m2 zida, otvori do 3 m2 se ne izbijaju</t>
    </r>
  </si>
  <si>
    <r>
      <rPr>
        <b/>
        <sz val="10"/>
        <rFont val="Arial"/>
        <family val="2"/>
        <charset val="238"/>
      </rPr>
      <t xml:space="preserve"> Izrada  zida od GKP ili jednakovrijedno, vatrootpornosti 90 minuta</t>
    </r>
    <r>
      <rPr>
        <sz val="10"/>
        <rFont val="Arial"/>
        <family val="2"/>
        <charset val="238"/>
      </rPr>
      <t xml:space="preserve">
Dobava materijala te izvedba pregradnog zida od gips kartonskim pločama. Trostruka obloga vlagootpornim gips kartonskim pločama debljine 1,25 cm, na potkonstrukciji od tipskih metalnih "UA" profila, sa pločama staklene vune d=6 cm i parnom branom .Stavka uključuje završno obradu Q2 (fugiranje i gletanje površina obloge koje se boje tako da je po završetku radova obloga potpuno spreman za bojenje ) ili jednakovrijedno te izrezivanje rupa za prodor instalacija i prolaz čelične konstrukcije . Vezu sa žbukom potrebno je obraditi posebnim elastičnim acrilnim kitom , da se spriječi pojava pukotina. Obračun po m2 zida, otvori do 3 m2 se ne izbijaju. Visina zida do 7,5 m.U cijenu uračunati sav potreban rad, materijal i radnu skelu.
</t>
    </r>
  </si>
  <si>
    <t>pocinčana čelična podkonstrukcija ( UPE 140, UPE 180 ili jednakovrijedno)</t>
  </si>
  <si>
    <t>Dobava materijala,doprema na gradilište te postavljanje sloja geotekstila na XPS a prije polaganja hidroizolacijske membrane  sa postavljenim slojem geotekstila tipa 300 gr/m2 ili jednakovrijedno.</t>
  </si>
  <si>
    <r>
      <t xml:space="preserve">Izrada spuštenog stropa od gips-kartonskih ploča
</t>
    </r>
    <r>
      <rPr>
        <sz val="10"/>
        <rFont val="Arial"/>
        <family val="2"/>
        <charset val="238"/>
      </rPr>
      <t>Dobava potrebnog materijala i izrada spuštenog stropa od  gipskartonskih ploča, komplet s pripadajućom podkonstrukcijom  učvršćenom za nosiv strop, bandažiranjem i gletanjem spojeva.Podgled iz gipsanih ploča, debljina obloge 12,5 mm.Sve spojeve ploča međusobno i s obodnim konstrukcijama brtviti nepropusno , a na sudare ploča s drugim amterijalom postaviti razdjelnu traku. Sve izvesti prema uputi proizvođača.Predvidjeti izrezivanje otvora za ugradnju stropne rasvjete , te izrezivanje svih ostalih potrebih revizijskih otvora .Strop izraditi na visinama prema nacrtu spuštenog stropa.Obračun po m2 izvedenog stropa koji sadrži:</t>
    </r>
  </si>
  <si>
    <t xml:space="preserve">Isporuka i ugradnja vanjske multi split klima jedinice (dizalica topline zrak-zrak), komplet sa svom radnom i zaštitnom armaturom i opremom te montažnim materijalom, snage hlađenja min. 10,0 kW, snage grijanja min. 12,0 kW, priključna snaga 3,0 kW, P=220V V, težina max. 1 x 80 kg. </t>
  </si>
  <si>
    <t>Isporuka i ugradnja visoko zidne jedinice, protoka zraka do 660 m3/h, snage hlađenja min. 2,2 kW, grijanja min. 2,5 kW, za grijanje i hlađenje kancelarijskih i pomoćnih prostora, težina max. 10,0 Kg, P= 220V.</t>
  </si>
  <si>
    <t>Isporuka i ugradnja visoko zidne jedinice, protoka zraka do 732 m3/h, snage hlađenja min. 3,5 kW, grijanja min. 4,2 kW, za grijanje i hlađenje kancelarijskih i pomoćnih prostora, težina max. 10,0 Kg, P= 220V.</t>
  </si>
  <si>
    <t>Isporuka i ugradnja visoko zidne jedinice, protoka zraka do 750 m3/h, snage hlađenja min. 4,6 kW, grijanja min. 5,5 kW, za grijanje i hlađenje kancelarijskih i pomoćnih prostora, težina max. 10,0 Kg, P= 220V.</t>
  </si>
  <si>
    <t>Isporuka i ugradnja samostalne dizalica topline za pripremu potrošne tople vode u kompaktnoj izvedbi, kapaciteta min. 270 L.</t>
  </si>
  <si>
    <t>Isporuka i ugradnja samostalne dizalica topline za pripremu potrošne tople vode u kompaktnoj izvedbi, kapaciteta min. 100 L.</t>
  </si>
  <si>
    <t>Dobava, montaža i spajanje nadgradne svjetiljke, LED izvor svjetlosti, polikarbonatno kućište, polikarbonatni pokrov, efektivni svjetosni tok ili svjetlosni tok svjetiljke s uračunatim gubicima u optičkom sustavu min 2000 lm, snaga sistema max 22 W (LED izvor+driver), ukupna svjetlosna iskoristivost svjetiljke sa uračunatim gubicima u optičkom sustavu min. 90 lm/W, životni vijek LED modula L70B50 ili jednakovrijednog ≥50.000 radnih sati uz 70 % održavanja inicijalnog svjetlosnog toka, maksimalna udarna struja pokretanja Imax=21,3 A pri Tref=1,84 ms, Ra≥80, SDCM &lt;3, temperatura boje svjetlosti neutralna od 4000 do 4499K, zaštita min. IP65 ili jednakovrijedna, mehanička zaštita min IK08 ili jednakovrijedna</t>
  </si>
  <si>
    <t>Dobava, montaža i spajanje nadgradne svjetiljke, LED izvor svjetlosti, kučište od polikarbonata, kopče od nehrđajučeg čelika, pokrov od polikarbonata, efektivni svjetosni tok ili svjetlosni tok svjetiljke s uračunatim gubicima u optičkom sustavu min 2420 lm, snaga sistema max 18 W (LED izvor+driver, ukupna svjetlosna iskoristivost svjetiljke sa uračunatim gubicima u optičkom sustavu min. 134 lm/W, životni vijek LED modula L90B10 ili jednakovrijednog ≥50.000 radnih sati uz 90% održavanja inicijalnog svjetlosnog toka, boja svjetlosti neutralna od 4000 do 4499K, uzvrata boje Ra&gt;80, zaštita min. IP66 ili jednakovrijedna, mehanička zaštita svjetiljke min. IK10 ili jednakovrijedna, rad na  temperaturi okoline od -25°C do +50°C, svjetiljka ima dodatne aluminijske hladnjake za dodatno hlađenje LED modula i drivera, dimenzije svjetiljke približno 612x145x111mm (dozvoljeno odstupanje ±10%)</t>
  </si>
  <si>
    <t>Dobava, montaža i spajanje nadgradne svjetiljke,  LED izvor svjetlosti, kučište od polikarbonata, kopče od nehrđajučeg čelika, pokrov od polikarbonata, efektivni svjetosni tok ili svjetlosni tok svjetiljke s uračunatim gubicima u optičkom sustavu min 5880 lm, snaga sistema max 42 W (LED izvor+driver, ukupna svjetlosna iskoristivost svjetiljke sa uračunatim gubicima u optičkom sustavu min. 140 lm/W, životni vijek LED modula L90B10  ili jednakovrijednog ≥50.000 radnih sati uz 90% održavanja inicijalnog svjetlosnog toka, boja svjetlosti neutralna od 4000 do 4499K, uzvrata boje Ra&gt;80 , zaštita min. IP66 ili jednkovrijedna, mehanička zaštita svjetiljke min. IK10 ili jednakovrijedno, rad na maksimalnoj temperaturi okoline +50°C, svjetiljka ima dodatne aluminijske hladnjake za dodatno hlađenje LED modula i drivera,dimenzija svjetiljke približno 1172x145x111 mm  (dozvoljeno odstupanje ±10%)</t>
  </si>
  <si>
    <t>Dobava, montaža i spajanje nadgradne svjetiljke, LED izvor svjetlosti, kučište od polikarbonata, kopče od nehrđajučeg čelika, pokrov od polikarbonata, efektivni svjetosni tok ili svjetlosni tok svjetiljke s uračunatim gubicima u optičkom sustavu min 8180 lm, snaga sistema max 58 W (LED izvor+driver, ukupna svjetlosna iskoristivost svjetiljke sa uračunatim gubicima u optičkom sustavu min. 140 lm/W, životni vijek LED modula L90B10 ili jednakovrijednog ≥50.000 radnih sati uz 90% održavanja inicijalnog svjetlosnog toka, boja svjetlosti neutralna od 4000 do 4499K, uzvrata boje Ra&gt;80, zaštita min. IP66 ili jednakovrijedna, mehanička zaštita svjetiljke min. IK10 ili jednakovrijedna, rad na maksimalnoj temperaturi okoline +45°C, svjetiljka ima dodatne aluminijske hladnjake za dodatno hlađenje LED modula i drivera,dimenzija svjetiljke približno 1172x145x111 mm  (dozvoljeno odstupanje ±10%)</t>
  </si>
  <si>
    <t xml:space="preserve">Dobava, montaža i spajanje nadgradne svjetiljke, LED izvor svjetlosti, kučište od polikarbonata, kopče od nehrđajučeg čelika, pokrov od polikarbonata, efektivni svjetosni tok ili svjetlosni tok svjetiljke s uračunatim gubicima u optičkom sustavu min 11900 lm, snaga sistema max 85 W (LED izvor+driver, ukupna svjetlosna iskoristivost svjetiljke sa uračunatim gubicima u optičkom sustavu min. 140 lm/W, životni vijek LED modula L90B10 ≥50.000 radnih sati uz 90% održavanja inicijalnog svjetlosnog toka, boja svjetlostineutralna od 4000 do 4499K, uzvrata boje Ra&gt;80, zaštita min. IP66 ili jednakovrijedna, mehanička zaštita svjetiljke min. IK10 ili jednakovrijedna, rad na maksimalnoj temperaturi okoline +35°C, svjetiljka ima dodatne aluminijske hladnjake za dodatno hlađenje LED modula i drivera,dimenzija svjetiljke približno 1172x145x111 mm  (dozvoljeno odstupanje ±10%)  </t>
  </si>
  <si>
    <t>Dobava, montaža i spajanje nadgradne svjetiljke, LED izvor svjetlosti, aluminijsko kućište, kut distribucije svjetla 80°-85°, efektivni svjetosni tok ili svjetlosni tok svjetiljke s uračunatim gubicima u optičkom sustavu min 2100 lm, snaga sistema max 21 W (LED izvor+driver), ukupna svjetlosna i skoristivost svjetiljke min. 100 lm/W, životni vijek LED modula pri L70B50 ili jednakovrijednog ≥50.000 radnih sati uz 70% održavanja inicijalnog svjetlosnog toka, maksimalna dozvoljena udarna struja pokretanja 28,9 A pri Tref=0,0016ms, Ra&gt;80, temperatura boje svjetlosti neutralna od 4000 do 4499K, zaštita min. IP44 ili jednakovrijedna, dimenzije svjetiljke približno ф222x50 mm (dozvoljeno odstupanje ±10%)</t>
  </si>
  <si>
    <t>Dobava, montaža i spajanje nadgradne svjetiljke, LED izvor svjetlosti, aluminijsko kućište, kut distribucije svjetla 80°-85°, efektivni svjetosni tok ili svjetlosni tok svjetiljke s uračunatim gubicima u optičkom sustavu min 1100 lm, snaga sistema max 11 W (LED izvor+driver), ukupna svjetlosna i skoristivost svjetiljke min. 100 lm/W, životni vijek LED modula pri L70B50 ili jednakovrijednog ≥50.000 radnih sati uz 70% održavanja inicijalnog svjetlosnog toka, maksimalna dozvoljena udarna struja pokretanja 10,1 A pri Tref=0,0022 ms, Ra&gt;80, temperatura boje svjetlosti neutralna od 4000 do 4499K, zaštita min. IP44 ili jednakovrijedna, dimenzije svjetiljke približno ф166x50 mm (dozvoljeno odstupanje ±10%)</t>
  </si>
  <si>
    <t>Dobava, montaža i spajanje nadgradne svjetiljke, LED izvor svjetlosti, čelično kućište, pokrov od prizmatičnog difuzora, UGR&lt;19, širina snopa distribucije svjetla 80-90°, efektivni svjetosni tok ili svjetlosni tok svjetiljke s uračunatim gubicima u optičkom sustavu min 3700 lm, snaga sistema max 31 W (LED izvor+driver), ukupna svjetlosna iskoristivost svjetiljke sa uračunatim gubicima u optičkom sustavu min. 119 lm/W, životni vijek LED modula L75B50 ili jednakovrijednog ≥50.000 radnih sati uz 75 % održavanja inicijalnog svjetlosnog toka, maksimalna udarna struja pokretanja Imax=19A pri Tref=0,28 ms, Ra≥80, SDCM &lt;3, temperatura boje svjetlosti neutralna od 4000 do 4499K, zaštita od prodora stranog tijela ≥IP20, ENEC certifikat, RoHS certifikat, dimenzije svjetilje približno 1170x197x47 mm (dozvoljeno odstupanje ±10%)</t>
  </si>
  <si>
    <t>Dobava, montaža i spajanje nadgradne svjetiljke, LED izvor svjetlosti, čelično kućište, pokrov od mikroprizmatičnog difuzora, UGR&lt;19, efektivni svjetosni tok ili svjetlosni tok svjetiljke s uračunatim gubicima u optičkom sustavu min 3700 lm, snaga sistema max 31 W (LED izvor+driver), ukupna svjetlosna iskoristivost svjetiljke sa uračunatim gubicima u optičkom sustavu min. 119 lm/W, životni vijek LED modula L75B10 ili jednakovrijednog ≥50.000 radnih sati uz 75 % održavanja inicijalnog svjetlosnog toka, Ra≥80, temperatura boje svjetlosti neutralna od 4000 do 4499K, maksimalna dozvoljena udarna struja pokretanja 19A pri Tref=0,28 ms, zaštita min. IP20</t>
  </si>
  <si>
    <t>Dobava, montaža i spajanje ugradne svjetiljke, LED izvor svjetlosti, aluminijsko kućište, visoko sjajni odsijač, kut distribucije svjetlosti 65-75°, UGR&lt;19, efektivni svjetosni tok ili svjetlosni tok svjetiljke s uračunatim gubicima u optičkom sustavu min. 1650 lm, snaga sistema max 15 W (LED izvor+driver), ukupna svjetlosna iskoristivost svjetiljke min. 110 lm/W, životni vijek LED modula pri L70B10 ili jednakovrijednog ≥60.000 radnih sati uz 70% održavanja inicijalnog svjetlosnog toka, Ra&gt;80, temperatura boje svjetlosti neutralna od 4000 do 4499K, zaštita ≥IP44, PF≥0,9, dimenzije svjetiljke približno Ф225x73 mm (dozvoljeno odstupanje ±10%)</t>
  </si>
  <si>
    <t>Dobava, montaža i spajanje ugradne svjetiljke, LED izvor svjetlosti, aluminijsko kućište, visoko sjajni odsijač, kut distribucije svjetlosti 65-75°, UGR&lt;19, efektivni svjetosni tok ili svjetlosni tok svjetiljke s uračunatim gubicima u optičkom sustavu min. 2530 lm, snaga sistema max 23 W (LED izvor+driver), ukupna svjetlosna iskoristivost svjetiljke min. 110 lm/W, životni vijek LED modula pri L70B10 ili jednakovrijedno ≥60.000 radnih sati uz 70% održavanja inicijalnog svjetlosnog toka, Ra&gt;80, temperatura boje svjetlosti neutralna od 4000 do 4499K, zaštita ≥IP44, PF≥0,9, dimenzije svjetiljke približno Ф225x73 mm (dozvoljeno odstupanje ±10%)</t>
  </si>
  <si>
    <t>Dobava, montaža i spajanje nadgradne svjetiljke za označavanje evakuacijskog puta, s jednostranim piktogramom, LED izvor svjetlosti, vrijeme autonomije 1h, stalni spoj, funkcija autotesta, IP65  - smjer kretanja RAVNO + PIKTOGRAM STRELICA DOLJE ili jednakovrijedno</t>
  </si>
  <si>
    <t>Dobava, montaža i spajanje nadgradne svjetiljke za označavanje evakuacijskog puta, LED izvor svjetlosti, vrijeme autonomije 1h, stalni spoj, funkcija autotesta, IP20 - smjer kretanja ravno + PIKTOGRAM STRELICA DOLJE ili jednakovrijedno</t>
  </si>
  <si>
    <t>Dobava, montaža i spajanje ugradne svjetiljke za označavanje evakuacijskog puta, LED izvor svjetlosti, vrijeme autonomije 1h, stalni spoj, funkcija autotesta, IP20, maintained LED 1h autotest - smjer kretanja ravno + PIKTOGRAM STRELICA DOLJE ili jednakovrijedno</t>
  </si>
  <si>
    <t>Dobava, montaža i spajanje svjetiljke za sigurnosnu rasvjetu evakuacijskog puta, LED izvor svjetlosti, autonomija 1h, funkcija auto testa, pripravni spoj, 3W, 360 lm, IP65, grijač za niske temperature od -25 °C, transparent non-maintained 1h + grijač ili jednakovrijedno</t>
  </si>
  <si>
    <t>Dobava, montaža i spajanje nadgradne svjetiljke za označavanje evakuacijskog puta, s jednostranim piktogramom, LED izvor svjetlosti, vrijeme autonomije 1h, stalni spoj, funkcija autotesta, IP65, grijač za niske temperature od -25 °C, maintained LED 1h autotest - smjer kretanja RAVNO + grijač + PIKTOGRAM STRELICA DOLJE ili jednakovrijedno</t>
  </si>
  <si>
    <t xml:space="preserve">Dobava, ugradnja i spajanje aktivnog seta zvučnika, komplet od 2 komada bas refleks aktivnih zvučnika sa  min. 5.25 "wooferom i 1" visokotoncem. Daljinska kontrola zvučnika putem infracrvenog daljinskog kontrolera, RS232 serijskog porta ili dodatne zidne upravljačke ploče sa ili bez lokalnog ulaza. Funkcija automatskog isključivanja zvučnika kada ne postoji prisutnost audio signala nakon određenog vremena (podesivo preko RS232). Ugrađena magnetska zaštitia. Izlazna snaga mi. RMS: 2 x 30W, Frekv. raspon: 45 - 20000 Hz, THD: &lt;0.07%, S/N odnos: &gt;90 dB,  2x audio IN (balansirani i nebalansirani), bas / treble kontrola, podesivost jačine ulaznih signala: 0 - 3 ;  + 3.75 dB po koraku. Nosači i IR daljinski uključeni. </t>
  </si>
  <si>
    <t xml:space="preserve">Dobava i ugradnja nadgradnog elektromotornog platna, mehanički dijelovi napravljani 100% od aluminija, "quick &amp; safe" način postave, dodatno ojačanje u kompletu, projekcijska površina 220x 180 cm 4:3,  bez crnog ruba gornji, gain: 1.2, vidljivi kut 150° (bez promjena boja i kontrasta), debljina platna 0.41 mm, fireproof PVC. Lateralna vertikalna napetost - dodatna ojačanja za bolju napetost. Zidno tipkalo dolazi u kompletu </t>
  </si>
  <si>
    <t>Dobava i polaganje instalacijskih cijevi CS20, uključivo izrada utora u zidovima, stropovima i podovima, komplet sa spojnim i montažnim materijalom</t>
  </si>
  <si>
    <t>Dobava i polaganje instalacijskih cijevi CS50, uključivo izrada utora u zidovima, stropovima i podovima, komplet sa spojnim i montažnim materijalom</t>
  </si>
  <si>
    <r>
      <rPr>
        <b/>
        <sz val="10"/>
        <rFont val="Arial"/>
        <family val="2"/>
      </rPr>
      <t>INSTALACIJSKE PODŽBUKNE CIJEVI</t>
    </r>
    <r>
      <rPr>
        <sz val="10"/>
        <rFont val="Arial"/>
        <family val="2"/>
      </rPr>
      <t xml:space="preserve">
Dobava, isporuka, polaganje i označavanje sustava fleksibilnih podžbuknih cijevi sa svim potrebnim priborom sljedećih karakteristika:
-  CSS cijev unutarnjeg pomjera 22mm, komplet sa svim za to potrebnim materijalima za spajanje i nastavljanje ( podžbukne kutije, ravne spojnice i sl.)
 komplet sa svim za to potrebnim instalacijskim materijalom, polaganje u zidove/stropove prije betonskih radova, prema potrebi dubljenje i ponovno saniranje, spajanje, označavanje i sl.
CSS Ф 22mm</t>
    </r>
  </si>
  <si>
    <t>Nabava, isporuka i montaža mrežnog snimača sljedećih minimalnih karakteristika: 32 kanala, 8 x sata HDD 64TB max, 2 HDMI (3840 × 2160), max. 384Mbps incoming bandwidth, video analitika, RAID 0/1/5/10</t>
  </si>
  <si>
    <t xml:space="preserve">Nabava isporuka i ugradnja HDD sljedećih minimalnih karakteristika:  S6TB/SATA 6Gb </t>
  </si>
  <si>
    <t xml:space="preserve">Nabava isporuka i ugradnja min. 8-Port fast ethernet two-layer unmanaged industrial PoE switch , 
</t>
  </si>
  <si>
    <t xml:space="preserve">Nabava isporuka i ugradnja IP Bullet kamera sljedećih minimalnih karakteristika:  4 Mpx, True WDR 120 dB, objektiv 2.8 mm, MicroSD utor, max. 256GB, IR domet 30 m, IP67, napajanje 12 VDC / PoE. Podržava video analitiku </t>
  </si>
  <si>
    <t>Nabava isporuka i ugradnja  UTP tip vodiča 4 parice s krutim vodičima 0.22 mm2 komplet s pripadajućim instalacijskim materijalom ili jednakovrijedno. ( plastične fleksi cijevi, obujmice, vijci, tiplovi, gips i dr.)</t>
  </si>
  <si>
    <t>Nabava isporuka i ugradnja Polica 1U 250mm sive boje ili jednakovrijedno</t>
  </si>
  <si>
    <t>Dobava materijala i ugradnja opreme u vodomjernom oknu prema listi dobavljača distributera Komunalac d.o.o. Županja. Radovi obuhvaćaju:                                                   vodomjer 100 mm s radio modulom i disk reed senzorom i  vodomjer 40 mm s radio modulom i disk reed senzorom uključivo ugradnju zasuna , hvatača nečistoća, MDK komad, ravni komad za smirivanje toka vode a iza vodomjera ravni komad i zasun, zaštitu od povratnog toka i zasun</t>
  </si>
  <si>
    <r>
      <t xml:space="preserve">Zatvaranje otvora u ab podnoj ploči
</t>
    </r>
    <r>
      <rPr>
        <sz val="10"/>
        <rFont val="Arial"/>
        <family val="2"/>
        <charset val="238"/>
      </rPr>
      <t xml:space="preserve">Zatvaranje otvora u ab podnoj ploči. Sanaciju izvesti betonom  C25/30 sa nasipom šljunka ili jednakovrijedno.U cijenu uračunati sav potreban rad i materijal. </t>
    </r>
  </si>
  <si>
    <t>beton C25/30 ili jednakovrijedno</t>
  </si>
  <si>
    <r>
      <t xml:space="preserve">Betoniranje produžetka cokle
</t>
    </r>
    <r>
      <rPr>
        <sz val="10"/>
        <rFont val="Arial"/>
        <family val="2"/>
        <charset val="238"/>
      </rPr>
      <t>Betoniranje produžetka cokle zbog ugradnje fasadnih panela betonom  jednakovrijednom C 25/30 u glatkoj dvostranoj oplati ili jednakovrijedno.U cijenu uračunati sav potreban rad i materijal.</t>
    </r>
  </si>
  <si>
    <t>Monolitna revizijska okna pravokutnog presjeka izvode se od betona klase C 30/37 - v/c faktor ispod 0.45 ili jednakovrijedno. Revizijska okna se ugrađuju na pripremljeni iskop na podložni sloj od šljunka debljine 10cm te podložnog betona C16/20 debljine 5cm ili jednakovrijedno. 
Debljina dna i stijenki revizijskog okna iznosi 20cm i izvodi se u dvostranoj oplati.
Dimenzije svijetlog otvora revizijskog okna iznose 80x80cm. Dubina okna iznosi 1.5 - 2.0m.
Rad obuhvaća i izvedbu kinete u revizionim oknima. Ispuna kinete se radi betonom klase C 16/20 koji mora zadovoljavati uvjete iz ovih OTU-a ili jednakovrijedno.
Za izvedbu kineta koriste se kao oplata polucijevi promjera priključene kanalizacije (računajući dotočnu cijev).  U jedničnu cijenu revizijskog okna uračunati i potrebnu armaturu (Q257 obostrano te kutnu rebrastu armaturu f8 ili jednakovrijedno), spojnice za spajanje rebrastih cijevi s betonom, stupaljke za sigurno spuštanje radnika u revizijsko okno 3kom/m visine. 
Podrazumijeva se i dobava i ugradnja ljevano željeznih kanalskih rešetki 40/40 cm za teško teretno opterećenje (40 t), te sve ostale radove za kompletno dovršenje revizijskog okna. U svemu prema OTU 3-04.4. ili jednakovrijedno. Radovi se mjere i obračunavaju po komadima ugrađenog i preuzetog revizijskog okna.</t>
  </si>
  <si>
    <t xml:space="preserve">BITUMENIZIRANI NOSIVI SLOJ 
AC 22 base (BIT 50/70) AG6, M2, d=7 cm ili jednakovrijedno
Stavka uključuje proizvodnju, prijevoz i ugradnju nosivog sloja od asfaltbetona AC22 base 50/70 AG6, M2, debljine 7 cm ili jednakovrijedno. Nosivi sloj proizvodi se u postrojenjima za spravljanje asfaltnih mješavina – asfaltnim bazama s kontroliranim pojedinim materijalima i kontroliranim postrojenjem te se prevozi na mjesto ugradnje. Ugradnja AC 22 base 50/70 AG6, M2 vrši se strojno strojevima za razastiranje – finišerima i sabijanje valjcima, statičkim, vibracionim i valjcima na pneumaticima. U svemu prema OTU 5-04 ili jednakovrijedno. Obračun radova po kvadratnom metru nosivog sloja od AC 22 base 50/70 AG6, M2 debljine 7,0 cm ili jednakovrijedno.
</t>
  </si>
  <si>
    <r>
      <t xml:space="preserve">Popravak  betonske ploče  sanitarnog čvora
</t>
    </r>
    <r>
      <rPr>
        <sz val="10"/>
        <rFont val="Arial"/>
        <family val="2"/>
        <charset val="238"/>
      </rPr>
      <t xml:space="preserve">Popravak betonske ploče sanitarnog čvora po završetku postavljanja instalacija vodovoda i kanalizacije. Sanaciju izvesti betonom C 25/30 ili jednakovrijedno.  U cijenu je uračunat sav potrebni rad i materijal. </t>
    </r>
  </si>
  <si>
    <r>
      <t>Tankoslojni ETICS na osnovi ploča EPS-a</t>
    </r>
    <r>
      <rPr>
        <sz val="10"/>
        <rFont val="Arial"/>
        <family val="2"/>
        <charset val="238"/>
      </rPr>
      <t xml:space="preserve">
Dobava i ugradnja materijala za izvedbu POVEZANOG SUSTAVA ZA VANJSKU TOPLINSKU IZOLACIJU (ETICS) NA OSNOVI EKSPANDIRANOG  POLISTIRENA EPS (STIROPOR FASADA), ʎ≤0,038
Izolacijske ploče OD EKSPANDIRANOG POLISTIRENA EPS - F, stabilizirane, teško zapaljive i izrađene bez regeneratora, u skladu s HRN EN 13163 s preklopom , dimenzija 100 cm x 50 cm, debljine 6 cm, postaviti na OSNOVNI RUBNI PROFIL -Al ili jednakovrijedno. Na rub ploče prije ulaganja u profil nanijeti sloj ljepila.
• Ploče se lijepe s građevinskim ljepilom . Ljepilo se nanosi na na ploče trakasto 5 cm oko ruba ploče i još 3 točke promjera 10 cm.  Završno-zaštitna akrilna žbuka. Tekstura i nijansa žbuke prema ton karti proizvođača, boje prema izboru investitora
• 100 % AKRILNA ŽBUKA veličina zrna 1.0 - 2.2
mm,utrošak 2.2 - 4.0 kg/m2
• prednamaz za 100 % akrilatnu žbuku
Sve radove izvesti prema preporukama proizvođača, obračun prema razvijenoj površini
• U cijenu stavke uračunati dobavu i oblaganje sokla XPS pločama polistirena (ekstrudirani) debljine 3 cm, ʎ≤0,033, prosječne visine 50 cm ili jednakovrijedno.Završna obrada XPS‐a je hidrofobirana sokl žbuka, granulacije do 2.0 mm ili jednakovrijedno. Cijelu površinu obraditi u tonovima po odabiru investitora
</t>
    </r>
    <r>
      <rPr>
        <b/>
        <sz val="10"/>
        <rFont val="Arial"/>
        <family val="2"/>
        <charset val="238"/>
      </rPr>
      <t xml:space="preserve">
</t>
    </r>
  </si>
  <si>
    <r>
      <t xml:space="preserve">Nabava bojlera
</t>
    </r>
    <r>
      <rPr>
        <sz val="10"/>
        <rFont val="Arial"/>
        <family val="2"/>
        <charset val="238"/>
      </rPr>
      <t xml:space="preserve">Nabava, dovoz i montaža električnog bojlera min 50 l. Uključivo fleksibilne cijevi, sifurnosni ventili,ovjesni pribor i spajanje na elektroinstalaciju.Sve komplet u funkciji.
</t>
    </r>
  </si>
  <si>
    <r>
      <t xml:space="preserve">Izrada glazure poda sanitarnog čvora
</t>
    </r>
    <r>
      <rPr>
        <sz val="10"/>
        <rFont val="Arial"/>
        <family val="2"/>
        <charset val="238"/>
      </rPr>
      <t>Izrada betonske košuljica C 12/15 (estrih), debljine do 7 cm, u sanitarnom čvoru ili jednakovrijedno. Košuljica se izvodi preko predhodno izvedene hidroizolacije  poda. Košuljica treba biti armirana polipropilenskim vlaknima 18mm/900g za sprečavanje mikropukotina (HRN EN 14889-2:2008 ili jednakovrijedno). Gornja površina izvedene košuljice mora biti ravna i obrađena tako da se na nju može izvesti finalna podna podloga.</t>
    </r>
  </si>
  <si>
    <r>
      <t xml:space="preserve">Izrada termoizolacije zida prema negrijanom prostoru
</t>
    </r>
    <r>
      <rPr>
        <sz val="10"/>
        <rFont val="Arial"/>
        <family val="2"/>
        <charset val="238"/>
      </rPr>
      <t>Tehničko‐izolacijski uvjet : 
koef. prolaska topline novoizvedenog sustava zidova prema negrijanom prostoru   U  ≤  0,25 W/m2k
Izrada toplinske izolacije zidova  prema negrijanom prostoru  s EPS-F , d=12 cm, s faktorom toplinske vodljivosti λ≤0,038 (W/mK) ili jednakovrijedno. Ploče lijepiti metodom "potpuno pokrivno" mortom za lijepljenje.
Armaturni sloj izvesti s mortom za armaturni sloj  tako da je minimalna debljina sloja d min=4 mm, a staklena mrežica pozicionirana u gornjoj polovici armaturnog sloja.</t>
    </r>
  </si>
  <si>
    <t>Izrada, montaža i spajanje privremenog priključnog ormara  za potrebe gradilišta RPG-1, instalirane snage min. 15 kW. Ormar treba biti  plastični sa vratima i bravicom za priključak  sa glavnim osiguračima, kontrolnim brojilom, 3 trofazne industrijske priključnice 32 A, 3 trofazne industrijske priključnice 16A, 4 jednofaznih  šuko priključnica 16A i svim zaštitnim uređajima..  Nosivu konstrukciju priprema građevinar.</t>
  </si>
  <si>
    <r>
      <rPr>
        <b/>
        <sz val="10"/>
        <rFont val="Arial"/>
        <family val="2"/>
      </rPr>
      <t>INDIKATOR PRORADE AUTOMATSKOG JAVLJAČA POŽARA</t>
    </r>
    <r>
      <rPr>
        <sz val="10"/>
        <rFont val="Arial"/>
        <family val="2"/>
      </rPr>
      <t xml:space="preserve">
Dobava, isporuka, montaža i spajanje adresabilnog indikatora prorade:
- Nazivni napon: 5-8Vdc</t>
    </r>
    <r>
      <rPr>
        <sz val="10"/>
        <rFont val="Arial"/>
        <family val="2"/>
        <charset val="238"/>
      </rPr>
      <t xml:space="preserve"> </t>
    </r>
    <r>
      <rPr>
        <sz val="10"/>
        <rFont val="Arial"/>
        <family val="2"/>
      </rPr>
      <t xml:space="preserve">prilagođen naponu iz automatskog javljača 
- komplet sa svim za to potrebnim instalacijskim materijalom, spajanje, označavanje te svi radovi potrebni za puštanje u pogon predmetnog elementa
</t>
    </r>
  </si>
  <si>
    <r>
      <rPr>
        <b/>
        <sz val="10"/>
        <rFont val="Arial"/>
        <family val="2"/>
      </rPr>
      <t>UPRAVLJAČKO NADZORNI MODUL</t>
    </r>
    <r>
      <rPr>
        <sz val="10"/>
        <rFont val="Arial"/>
        <family val="2"/>
      </rPr>
      <t xml:space="preserve">
Dobava, isporuka i ugradnja upravljačko nadzornog modula sustava za dojavu požara sa sljedećim karakteristikama:
- za prihvat i isporuku tehničkih alarma prema sučeljenim sustavima
- kompatibilan sa FDNet i C-Net komunikacijskim protokolima ili jednakovrijedno
- opremljen sa 4 nadzirana ulaza te 4 relejna izlaza sustava opteretiva s 230Vac/4A ili jednakovrijedno
- opremljen sa LE diodama koje služe za pokazivanje stanja pojedinog ulaza te izlaza, kao i stanje cijelog modula
- komplet sa kućištem za nadžbuknu ugradnju s prozirnim poklopcem te setom za ugradnju na DIN šinu kao i kompletom otpornika za nadzor linija,
- komplet otpornih mreža za nadzor ulaznih linija (EOLR ili jednakovrijedno)
- komplet sa svim za to potrebnim instalacijskim materijalom, spajanje, označavanje te svi radovi potrebni za puštanje u pogon predmetnog elementa
</t>
    </r>
  </si>
  <si>
    <r>
      <rPr>
        <b/>
        <sz val="10"/>
        <rFont val="Arial"/>
        <family val="2"/>
      </rPr>
      <t>INSTALACIJSKE NADŽBUKNE CIJEVI</t>
    </r>
    <r>
      <rPr>
        <sz val="10"/>
        <rFont val="Arial"/>
        <family val="2"/>
      </rPr>
      <t xml:space="preserve">
Dobava, isporuka, polaganje i označavanje sustava krutih i fleskibilnih cijevi sa svim potrebnim priborom sljedećih karakteristika:
-  PNT</t>
    </r>
    <r>
      <rPr>
        <sz val="10"/>
        <rFont val="Arial"/>
        <family val="2"/>
        <charset val="238"/>
      </rPr>
      <t xml:space="preserve"> </t>
    </r>
    <r>
      <rPr>
        <sz val="10"/>
        <rFont val="Arial"/>
        <family val="2"/>
      </rPr>
      <t>cijev unutarnjeg pomjera minimalno 32mm, komplet sa svim za to potrebnim materijalima za spajanje i nastavljanje ( podžbukne kutije, ravne spojnice i sl.)
 komplet sa svim za to potrebnim instalacijskim materijalom, polaganje u zidove/stropove prije betonskih radova, prema potrebi dubljenje i ponovno saniranje, spajanje, označavanje i sl.
PNTФ 32mm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</si>
</sst>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kn&quot;;[Red]\-#,##0.00\ &quot;kn&quot;"/>
    <numFmt numFmtId="44" formatCode="_-* #,##0.00\ &quot;kn&quot;_-;\-* #,##0.00\ &quot;kn&quot;_-;_-* &quot;-&quot;??\ &quot;kn&quot;_-;_-@_-"/>
    <numFmt numFmtId="164" formatCode="_-* #,##0.00\ _k_n_-;\-* #,##0.00\ _k_n_-;_-* &quot;-&quot;??\ _k_n_-;_-@_-"/>
    <numFmt numFmtId="165" formatCode="#,##0\."/>
    <numFmt numFmtId="166" formatCode="#,##0.00;[Red]#,##0.00"/>
    <numFmt numFmtId="167" formatCode="#,##0.00_ ;[Red]\-#,##0.00\ "/>
    <numFmt numFmtId="168" formatCode="_-* #,##0.00\ _k_n_-;\-* #,##0.00\ _k_n_-;_-* \-??\ _k_n_-;_-@_-"/>
  </numFmts>
  <fonts count="5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Arial CE"/>
    </font>
    <font>
      <sz val="10"/>
      <name val="Arial CE"/>
    </font>
    <font>
      <sz val="11"/>
      <name val="Arial CE"/>
    </font>
    <font>
      <b/>
      <sz val="10"/>
      <name val="Arial"/>
      <family val="2"/>
      <charset val="238"/>
    </font>
    <font>
      <sz val="10"/>
      <name val="Arial"/>
      <family val="2"/>
      <charset val="238"/>
    </font>
    <font>
      <sz val="12"/>
      <name val="Arial CE"/>
    </font>
    <font>
      <b/>
      <sz val="12"/>
      <name val="Arial"/>
      <family val="2"/>
      <charset val="238"/>
    </font>
    <font>
      <vertAlign val="superscript"/>
      <sz val="10"/>
      <name val="Arial"/>
      <family val="2"/>
      <charset val="238"/>
    </font>
    <font>
      <sz val="12"/>
      <name val="Arial"/>
      <family val="2"/>
      <charset val="238"/>
    </font>
    <font>
      <sz val="11"/>
      <name val="Arial"/>
      <family val="2"/>
      <charset val="238"/>
    </font>
    <font>
      <sz val="11"/>
      <name val="Calibri"/>
      <family val="2"/>
      <charset val="238"/>
      <scheme val="minor"/>
    </font>
    <font>
      <b/>
      <sz val="11"/>
      <name val="Arial"/>
      <family val="2"/>
      <charset val="238"/>
    </font>
    <font>
      <sz val="9"/>
      <name val="Arial"/>
      <family val="2"/>
      <charset val="238"/>
    </font>
    <font>
      <vertAlign val="superscript"/>
      <sz val="9"/>
      <name val="Arial"/>
      <family val="2"/>
      <charset val="238"/>
    </font>
    <font>
      <vertAlign val="superscript"/>
      <sz val="8"/>
      <name val="Arial Narrow"/>
      <family val="2"/>
      <charset val="238"/>
    </font>
    <font>
      <b/>
      <sz val="11"/>
      <name val="Arial CE"/>
      <charset val="238"/>
    </font>
    <font>
      <b/>
      <sz val="10"/>
      <name val="Arial CE"/>
      <charset val="238"/>
    </font>
    <font>
      <sz val="8"/>
      <name val="Arial"/>
      <family val="2"/>
      <charset val="238"/>
    </font>
    <font>
      <b/>
      <u/>
      <sz val="11"/>
      <color theme="1"/>
      <name val="Calibri"/>
      <family val="2"/>
      <charset val="238"/>
      <scheme val="minor"/>
    </font>
    <font>
      <b/>
      <sz val="10"/>
      <name val="Calibri"/>
      <family val="2"/>
      <charset val="238"/>
      <scheme val="minor"/>
    </font>
    <font>
      <sz val="10"/>
      <name val="Arial CE"/>
      <charset val="238"/>
    </font>
    <font>
      <b/>
      <u/>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
      <b/>
      <sz val="10"/>
      <color rgb="FFFF0000"/>
      <name val="Calibri"/>
      <family val="2"/>
      <charset val="238"/>
      <scheme val="minor"/>
    </font>
    <font>
      <b/>
      <sz val="11"/>
      <color rgb="FFFF0000"/>
      <name val="Calibri"/>
      <family val="2"/>
      <charset val="238"/>
      <scheme val="minor"/>
    </font>
    <font>
      <sz val="10"/>
      <name val="Arial"/>
      <charset val="238"/>
    </font>
    <font>
      <sz val="9"/>
      <name val="Arial CE"/>
      <charset val="238"/>
    </font>
    <font>
      <b/>
      <sz val="9"/>
      <name val="Arial CE"/>
      <charset val="238"/>
    </font>
    <font>
      <b/>
      <sz val="9"/>
      <name val="Arial"/>
      <family val="2"/>
      <charset val="238"/>
    </font>
    <font>
      <sz val="10"/>
      <name val="Helv"/>
    </font>
    <font>
      <sz val="9"/>
      <color theme="1"/>
      <name val="Calibri"/>
      <family val="2"/>
      <charset val="238"/>
      <scheme val="minor"/>
    </font>
    <font>
      <b/>
      <sz val="10"/>
      <color theme="1"/>
      <name val="Calibri"/>
      <family val="2"/>
      <charset val="238"/>
      <scheme val="minor"/>
    </font>
    <font>
      <i/>
      <sz val="10"/>
      <color theme="1"/>
      <name val="Calibri"/>
      <family val="2"/>
      <charset val="238"/>
      <scheme val="minor"/>
    </font>
    <font>
      <b/>
      <sz val="9"/>
      <color theme="1"/>
      <name val="Calibri"/>
      <family val="2"/>
      <charset val="238"/>
      <scheme val="minor"/>
    </font>
    <font>
      <b/>
      <sz val="10"/>
      <name val="Arial"/>
      <family val="2"/>
    </font>
    <font>
      <sz val="10"/>
      <name val="Arial"/>
      <family val="2"/>
    </font>
    <font>
      <b/>
      <i/>
      <sz val="11"/>
      <name val="Arial CE"/>
      <family val="2"/>
      <charset val="238"/>
    </font>
    <font>
      <sz val="11"/>
      <color rgb="FF000000"/>
      <name val="Calibri"/>
      <family val="2"/>
      <charset val="1"/>
    </font>
    <font>
      <b/>
      <i/>
      <sz val="9"/>
      <name val="Arial CE"/>
      <family val="2"/>
      <charset val="238"/>
    </font>
  </fonts>
  <fills count="10">
    <fill>
      <patternFill patternType="none"/>
    </fill>
    <fill>
      <patternFill patternType="gray125"/>
    </fill>
    <fill>
      <patternFill patternType="solid">
        <fgColor theme="0" tint="-0.249977111117893"/>
        <bgColor indexed="64"/>
      </patternFill>
    </fill>
    <fill>
      <patternFill patternType="solid">
        <fgColor indexed="55"/>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C0C0C0"/>
        <bgColor rgb="FFBFBFBF"/>
      </patternFill>
    </fill>
    <fill>
      <patternFill patternType="solid">
        <fgColor theme="4"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hair">
        <color indexed="64"/>
      </right>
      <top/>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right/>
      <top/>
      <bottom style="hair">
        <color auto="1"/>
      </bottom>
      <diagonal/>
    </border>
  </borders>
  <cellStyleXfs count="23">
    <xf numFmtId="0" fontId="0" fillId="0" borderId="0"/>
    <xf numFmtId="0" fontId="8" fillId="0" borderId="0"/>
    <xf numFmtId="0" fontId="11" fillId="0" borderId="0"/>
    <xf numFmtId="44" fontId="8" fillId="0" borderId="0" applyFont="0" applyFill="0" applyBorder="0" applyAlignment="0" applyProtection="0"/>
    <xf numFmtId="0" fontId="7" fillId="0" borderId="0"/>
    <xf numFmtId="0" fontId="15" fillId="0" borderId="0"/>
    <xf numFmtId="0" fontId="31" fillId="0" borderId="0"/>
    <xf numFmtId="0" fontId="31" fillId="0" borderId="0"/>
    <xf numFmtId="0" fontId="15" fillId="0" borderId="0"/>
    <xf numFmtId="44" fontId="7" fillId="0" borderId="0" applyFont="0" applyFill="0" applyBorder="0" applyAlignment="0" applyProtection="0"/>
    <xf numFmtId="0" fontId="15" fillId="0" borderId="0"/>
    <xf numFmtId="0" fontId="15" fillId="0" borderId="0"/>
    <xf numFmtId="0" fontId="15" fillId="0" borderId="0"/>
    <xf numFmtId="0" fontId="38" fillId="0" borderId="0"/>
    <xf numFmtId="164" fontId="38" fillId="0" borderId="0" applyFont="0" applyFill="0" applyBorder="0" applyAlignment="0" applyProtection="0"/>
    <xf numFmtId="164" fontId="15" fillId="0" borderId="0" applyFont="0" applyFill="0" applyBorder="0" applyAlignment="0" applyProtection="0"/>
    <xf numFmtId="0" fontId="31" fillId="0" borderId="0"/>
    <xf numFmtId="44" fontId="38" fillId="0" borderId="0" applyFont="0" applyFill="0" applyBorder="0" applyAlignment="0" applyProtection="0"/>
    <xf numFmtId="164" fontId="15" fillId="0" borderId="0" applyFont="0" applyFill="0" applyBorder="0" applyAlignment="0" applyProtection="0"/>
    <xf numFmtId="0" fontId="42" fillId="0" borderId="0"/>
    <xf numFmtId="0" fontId="6" fillId="0" borderId="0"/>
    <xf numFmtId="0" fontId="38" fillId="0" borderId="0"/>
    <xf numFmtId="168" fontId="50" fillId="0" borderId="0" applyBorder="0" applyProtection="0"/>
  </cellStyleXfs>
  <cellXfs count="419">
    <xf numFmtId="0" fontId="0" fillId="0" borderId="0" xfId="0"/>
    <xf numFmtId="0" fontId="12" fillId="0" borderId="0" xfId="2" applyFont="1"/>
    <xf numFmtId="165" fontId="13" fillId="0" borderId="0" xfId="1" applyNumberFormat="1" applyFont="1"/>
    <xf numFmtId="0" fontId="13" fillId="0" borderId="0" xfId="1" applyFont="1"/>
    <xf numFmtId="0" fontId="12" fillId="0" borderId="0" xfId="1" applyFont="1"/>
    <xf numFmtId="165" fontId="14" fillId="2" borderId="5" xfId="1" applyNumberFormat="1" applyFont="1" applyFill="1" applyBorder="1"/>
    <xf numFmtId="165" fontId="15" fillId="2" borderId="5" xfId="1" applyNumberFormat="1" applyFont="1" applyFill="1" applyBorder="1"/>
    <xf numFmtId="0" fontId="14" fillId="2" borderId="5" xfId="1" applyFont="1" applyFill="1" applyBorder="1"/>
    <xf numFmtId="0" fontId="15" fillId="2" borderId="5" xfId="1" applyFont="1" applyFill="1" applyBorder="1"/>
    <xf numFmtId="0" fontId="12" fillId="2" borderId="0" xfId="1" applyFont="1" applyFill="1"/>
    <xf numFmtId="165" fontId="15" fillId="0" borderId="0" xfId="1" applyNumberFormat="1" applyFont="1" applyAlignment="1">
      <alignment horizontal="center" vertical="top"/>
    </xf>
    <xf numFmtId="0" fontId="15" fillId="0" borderId="0" xfId="1" applyFont="1" applyAlignment="1">
      <alignment horizontal="center" wrapText="1"/>
    </xf>
    <xf numFmtId="0" fontId="15" fillId="0" borderId="0" xfId="1" applyFont="1" applyAlignment="1">
      <alignment horizontal="justify" vertical="top" wrapText="1"/>
    </xf>
    <xf numFmtId="0" fontId="15" fillId="0" borderId="0" xfId="1" applyFont="1" applyAlignment="1">
      <alignment horizontal="center" vertical="top" wrapText="1"/>
    </xf>
    <xf numFmtId="0" fontId="16" fillId="0" borderId="0" xfId="1" applyFont="1"/>
    <xf numFmtId="0" fontId="16" fillId="3" borderId="0" xfId="1" applyFont="1" applyFill="1"/>
    <xf numFmtId="0" fontId="14" fillId="2" borderId="5" xfId="1" applyFont="1" applyFill="1" applyBorder="1" applyAlignment="1">
      <alignment horizontal="left"/>
    </xf>
    <xf numFmtId="0" fontId="15" fillId="0" borderId="0" xfId="1" applyFont="1"/>
    <xf numFmtId="0" fontId="17" fillId="0" borderId="0" xfId="1" applyFont="1" applyAlignment="1">
      <alignment horizontal="left"/>
    </xf>
    <xf numFmtId="0" fontId="15" fillId="0" borderId="0" xfId="1" applyFont="1" applyAlignment="1">
      <alignment horizontal="center"/>
    </xf>
    <xf numFmtId="0" fontId="15" fillId="0" borderId="0" xfId="1" applyFont="1" applyAlignment="1">
      <alignment horizontal="center" vertical="top"/>
    </xf>
    <xf numFmtId="165" fontId="15" fillId="0" borderId="0" xfId="1" applyNumberFormat="1" applyFont="1" applyAlignment="1">
      <alignment horizontal="left" vertical="top"/>
    </xf>
    <xf numFmtId="165" fontId="15" fillId="0" borderId="0" xfId="1" applyNumberFormat="1" applyFont="1" applyAlignment="1">
      <alignment vertical="top"/>
    </xf>
    <xf numFmtId="0" fontId="19" fillId="0" borderId="0" xfId="1" applyFont="1"/>
    <xf numFmtId="0" fontId="20" fillId="2" borderId="5" xfId="1" applyFont="1" applyFill="1" applyBorder="1"/>
    <xf numFmtId="0" fontId="20" fillId="0" borderId="0" xfId="1" applyFont="1"/>
    <xf numFmtId="0" fontId="17" fillId="0" borderId="0" xfId="1" applyFont="1"/>
    <xf numFmtId="1" fontId="15" fillId="0" borderId="0" xfId="1" applyNumberFormat="1" applyFont="1" applyAlignment="1">
      <alignment horizontal="center" vertical="top"/>
    </xf>
    <xf numFmtId="0" fontId="15" fillId="0" borderId="0" xfId="1" applyFont="1" applyAlignment="1">
      <alignment horizontal="right"/>
    </xf>
    <xf numFmtId="0" fontId="23" fillId="0" borderId="0" xfId="1" applyFont="1" applyAlignment="1">
      <alignment horizontal="center" wrapText="1"/>
    </xf>
    <xf numFmtId="0" fontId="11" fillId="0" borderId="0" xfId="1" applyFont="1"/>
    <xf numFmtId="0" fontId="26" fillId="0" borderId="0" xfId="1" applyFont="1"/>
    <xf numFmtId="165" fontId="14" fillId="0" borderId="5" xfId="1" applyNumberFormat="1" applyFont="1" applyBorder="1" applyAlignment="1">
      <alignment horizontal="center"/>
    </xf>
    <xf numFmtId="165" fontId="15" fillId="0" borderId="5" xfId="1" applyNumberFormat="1" applyFont="1" applyBorder="1"/>
    <xf numFmtId="0" fontId="14" fillId="0" borderId="5" xfId="1" applyFont="1" applyBorder="1"/>
    <xf numFmtId="0" fontId="15" fillId="0" borderId="5" xfId="1" applyFont="1" applyBorder="1"/>
    <xf numFmtId="0" fontId="27" fillId="0" borderId="5" xfId="1" applyFont="1" applyBorder="1"/>
    <xf numFmtId="0" fontId="11" fillId="0" borderId="5" xfId="1" applyFont="1" applyBorder="1"/>
    <xf numFmtId="0" fontId="14" fillId="0" borderId="0" xfId="1" applyFont="1" applyAlignment="1">
      <alignment horizontal="left"/>
    </xf>
    <xf numFmtId="1" fontId="15" fillId="0" borderId="6" xfId="1" applyNumberFormat="1" applyFont="1" applyBorder="1" applyAlignment="1">
      <alignment horizontal="right" vertical="top"/>
    </xf>
    <xf numFmtId="1" fontId="15" fillId="0" borderId="0" xfId="1" applyNumberFormat="1" applyFont="1" applyAlignment="1">
      <alignment horizontal="right" vertical="top"/>
    </xf>
    <xf numFmtId="0" fontId="7" fillId="0" borderId="0" xfId="4" applyAlignment="1">
      <alignment horizontal="center"/>
    </xf>
    <xf numFmtId="0" fontId="10" fillId="0" borderId="0" xfId="4" applyFont="1"/>
    <xf numFmtId="166" fontId="7" fillId="0" borderId="0" xfId="4" applyNumberFormat="1" applyAlignment="1">
      <alignment horizontal="center"/>
    </xf>
    <xf numFmtId="0" fontId="7" fillId="0" borderId="0" xfId="4"/>
    <xf numFmtId="0" fontId="7" fillId="0" borderId="0" xfId="4" applyAlignment="1">
      <alignment vertical="top" wrapText="1"/>
    </xf>
    <xf numFmtId="0" fontId="10" fillId="0" borderId="0" xfId="4" applyFont="1" applyAlignment="1">
      <alignment horizontal="center"/>
    </xf>
    <xf numFmtId="0" fontId="29" fillId="0" borderId="0" xfId="4" applyFont="1" applyAlignment="1">
      <alignment wrapText="1"/>
    </xf>
    <xf numFmtId="0" fontId="10" fillId="0" borderId="0" xfId="4" applyFont="1" applyAlignment="1">
      <alignment wrapText="1"/>
    </xf>
    <xf numFmtId="0" fontId="10" fillId="0" borderId="0" xfId="4" applyFont="1" applyAlignment="1">
      <alignment horizontal="center" vertical="center"/>
    </xf>
    <xf numFmtId="0" fontId="30" fillId="0" borderId="8" xfId="5" applyFont="1" applyBorder="1" applyAlignment="1">
      <alignment horizontal="justify" vertical="center"/>
    </xf>
    <xf numFmtId="0" fontId="30" fillId="0" borderId="8" xfId="5" applyFont="1" applyBorder="1" applyAlignment="1">
      <alignment horizontal="center" vertical="center"/>
    </xf>
    <xf numFmtId="0" fontId="7" fillId="0" borderId="0" xfId="4" applyAlignment="1">
      <alignment horizontal="center" vertical="top"/>
    </xf>
    <xf numFmtId="0" fontId="21" fillId="0" borderId="0" xfId="4" applyFont="1" applyAlignment="1">
      <alignment horizontal="justify" vertical="top"/>
    </xf>
    <xf numFmtId="167" fontId="21" fillId="0" borderId="0" xfId="6" applyNumberFormat="1" applyFont="1" applyAlignment="1" applyProtection="1">
      <alignment horizontal="left" vertical="top" wrapText="1"/>
      <protection locked="0"/>
    </xf>
    <xf numFmtId="0" fontId="21" fillId="0" borderId="0" xfId="4" applyFont="1" applyAlignment="1">
      <alignment horizontal="left" vertical="top" wrapText="1"/>
    </xf>
    <xf numFmtId="0" fontId="21" fillId="0" borderId="0" xfId="7" applyFont="1"/>
    <xf numFmtId="0" fontId="21" fillId="0" borderId="0" xfId="7" applyFont="1" applyAlignment="1">
      <alignment horizontal="center"/>
    </xf>
    <xf numFmtId="0" fontId="21" fillId="0" borderId="0" xfId="8" applyFont="1" applyAlignment="1">
      <alignment horizontal="left" vertical="top" wrapText="1"/>
    </xf>
    <xf numFmtId="0" fontId="21" fillId="0" borderId="0" xfId="8" applyFont="1" applyAlignment="1">
      <alignment horizontal="center"/>
    </xf>
    <xf numFmtId="0" fontId="32" fillId="0" borderId="0" xfId="8" applyFont="1" applyAlignment="1">
      <alignment horizontal="left" wrapText="1"/>
    </xf>
    <xf numFmtId="0" fontId="33" fillId="0" borderId="0" xfId="8" applyFont="1" applyAlignment="1">
      <alignment horizontal="left" wrapText="1"/>
    </xf>
    <xf numFmtId="0" fontId="21" fillId="0" borderId="0" xfId="10" applyFont="1" applyAlignment="1">
      <alignment horizontal="justify" vertical="top"/>
    </xf>
    <xf numFmtId="0" fontId="34" fillId="0" borderId="0" xfId="8" applyFont="1" applyAlignment="1">
      <alignment horizontal="center"/>
    </xf>
    <xf numFmtId="2" fontId="21" fillId="0" borderId="0" xfId="11" applyNumberFormat="1" applyFont="1" applyAlignment="1">
      <alignment horizontal="justify" vertical="center" wrapText="1"/>
    </xf>
    <xf numFmtId="0" fontId="21" fillId="0" borderId="0" xfId="11" applyFont="1" applyAlignment="1">
      <alignment horizontal="right" vertical="center"/>
    </xf>
    <xf numFmtId="2" fontId="21" fillId="0" borderId="0" xfId="11" applyNumberFormat="1" applyFont="1" applyAlignment="1">
      <alignment horizontal="justify" wrapText="1"/>
    </xf>
    <xf numFmtId="0" fontId="21" fillId="0" borderId="0" xfId="11" applyFont="1" applyAlignment="1">
      <alignment horizontal="center"/>
    </xf>
    <xf numFmtId="0" fontId="21" fillId="0" borderId="0" xfId="12" applyFont="1" applyAlignment="1">
      <alignment horizontal="justify" wrapText="1"/>
    </xf>
    <xf numFmtId="0" fontId="21" fillId="0" borderId="0" xfId="12" applyFont="1" applyAlignment="1">
      <alignment horizontal="center" wrapText="1"/>
    </xf>
    <xf numFmtId="0" fontId="21" fillId="0" borderId="0" xfId="12" applyFont="1" applyAlignment="1">
      <alignment horizontal="justify" vertical="justify" wrapText="1"/>
    </xf>
    <xf numFmtId="0" fontId="34" fillId="0" borderId="0" xfId="12" applyFont="1" applyAlignment="1">
      <alignment horizontal="justify" vertical="justify" wrapText="1"/>
    </xf>
    <xf numFmtId="0" fontId="34" fillId="0" borderId="0" xfId="12" applyFont="1" applyAlignment="1">
      <alignment horizontal="center" wrapText="1"/>
    </xf>
    <xf numFmtId="49" fontId="30" fillId="0" borderId="9" xfId="5" applyNumberFormat="1" applyFont="1" applyBorder="1" applyAlignment="1">
      <alignment horizontal="center" vertical="center"/>
    </xf>
    <xf numFmtId="166" fontId="36" fillId="0" borderId="9" xfId="5" applyNumberFormat="1" applyFont="1" applyBorder="1" applyAlignment="1">
      <alignment horizontal="center" vertical="center"/>
    </xf>
    <xf numFmtId="0" fontId="21" fillId="0" borderId="0" xfId="7" applyFont="1" applyAlignment="1">
      <alignment vertical="top" wrapText="1"/>
    </xf>
    <xf numFmtId="0" fontId="9" fillId="0" borderId="0" xfId="4" applyFont="1" applyAlignment="1">
      <alignment horizontal="center" vertical="top"/>
    </xf>
    <xf numFmtId="0" fontId="29" fillId="0" borderId="0" xfId="4" applyFont="1"/>
    <xf numFmtId="166" fontId="9" fillId="0" borderId="0" xfId="4" applyNumberFormat="1" applyFont="1" applyAlignment="1">
      <alignment horizontal="center"/>
    </xf>
    <xf numFmtId="0" fontId="9" fillId="0" borderId="0" xfId="4" applyFont="1" applyAlignment="1">
      <alignment horizontal="center"/>
    </xf>
    <xf numFmtId="166" fontId="37" fillId="0" borderId="0" xfId="4" applyNumberFormat="1" applyFont="1" applyAlignment="1">
      <alignment horizontal="center"/>
    </xf>
    <xf numFmtId="0" fontId="23" fillId="0" borderId="0" xfId="13" applyFont="1" applyAlignment="1">
      <alignment horizontal="center"/>
    </xf>
    <xf numFmtId="0" fontId="23" fillId="0" borderId="0" xfId="13" applyFont="1" applyAlignment="1">
      <alignment horizontal="justify"/>
    </xf>
    <xf numFmtId="0" fontId="23" fillId="0" borderId="0" xfId="13" applyFont="1" applyAlignment="1">
      <alignment horizontal="left"/>
    </xf>
    <xf numFmtId="0" fontId="23" fillId="0" borderId="0" xfId="13" applyFont="1"/>
    <xf numFmtId="0" fontId="23" fillId="0" borderId="0" xfId="13" applyFont="1" applyAlignment="1">
      <alignment horizontal="center" vertical="top"/>
    </xf>
    <xf numFmtId="0" fontId="23" fillId="0" borderId="0" xfId="13" applyFont="1" applyAlignment="1">
      <alignment horizontal="justify" vertical="top"/>
    </xf>
    <xf numFmtId="16" fontId="23" fillId="0" borderId="0" xfId="13" applyNumberFormat="1" applyFont="1" applyAlignment="1">
      <alignment horizontal="right" vertical="top"/>
    </xf>
    <xf numFmtId="0" fontId="23" fillId="0" borderId="0" xfId="13" applyFont="1" applyAlignment="1">
      <alignment horizontal="justify" vertical="top" wrapText="1"/>
    </xf>
    <xf numFmtId="0" fontId="23" fillId="0" borderId="0" xfId="13" applyFont="1" applyAlignment="1">
      <alignment horizontal="left" wrapText="1"/>
    </xf>
    <xf numFmtId="0" fontId="23" fillId="4" borderId="0" xfId="13" applyFont="1" applyFill="1"/>
    <xf numFmtId="0" fontId="23" fillId="0" borderId="0" xfId="13" applyFont="1" applyAlignment="1">
      <alignment horizontal="right" vertical="top"/>
    </xf>
    <xf numFmtId="0" fontId="23" fillId="0" borderId="0" xfId="16" applyFont="1" applyAlignment="1">
      <alignment horizontal="left" wrapText="1"/>
    </xf>
    <xf numFmtId="1" fontId="40" fillId="0" borderId="0" xfId="16" applyNumberFormat="1" applyFont="1" applyAlignment="1">
      <alignment horizontal="center" vertical="top" wrapText="1"/>
    </xf>
    <xf numFmtId="4" fontId="23" fillId="0" borderId="0" xfId="13" applyNumberFormat="1" applyFont="1" applyAlignment="1">
      <alignment horizontal="left" vertical="top" wrapText="1"/>
    </xf>
    <xf numFmtId="4" fontId="40" fillId="0" borderId="0" xfId="16" applyNumberFormat="1" applyFont="1" applyAlignment="1">
      <alignment horizontal="center" vertical="top" wrapText="1"/>
    </xf>
    <xf numFmtId="49" fontId="41" fillId="0" borderId="0" xfId="13" applyNumberFormat="1" applyFont="1" applyAlignment="1">
      <alignment horizontal="center" vertical="top"/>
    </xf>
    <xf numFmtId="0" fontId="14" fillId="4" borderId="0" xfId="13" applyFont="1" applyFill="1" applyAlignment="1">
      <alignment vertical="top"/>
    </xf>
    <xf numFmtId="0" fontId="23" fillId="0" borderId="5" xfId="13" applyFont="1" applyBorder="1" applyAlignment="1">
      <alignment horizontal="left" vertical="top" wrapText="1"/>
    </xf>
    <xf numFmtId="0" fontId="23" fillId="0" borderId="5" xfId="13" applyFont="1" applyBorder="1" applyAlignment="1">
      <alignment horizontal="center"/>
    </xf>
    <xf numFmtId="0" fontId="14" fillId="0" borderId="0" xfId="13" applyFont="1" applyAlignment="1">
      <alignment vertical="top"/>
    </xf>
    <xf numFmtId="1" fontId="23" fillId="0" borderId="0" xfId="13" applyNumberFormat="1" applyFont="1" applyAlignment="1">
      <alignment horizontal="center" vertical="top"/>
    </xf>
    <xf numFmtId="0" fontId="23" fillId="0" borderId="0" xfId="16" applyFont="1" applyAlignment="1" applyProtection="1">
      <alignment horizontal="left" wrapText="1"/>
      <protection locked="0"/>
    </xf>
    <xf numFmtId="0" fontId="23" fillId="0" borderId="0" xfId="13" applyFont="1" applyAlignment="1" applyProtection="1">
      <alignment horizontal="center" vertical="top"/>
      <protection locked="0"/>
    </xf>
    <xf numFmtId="0" fontId="23" fillId="0" borderId="0" xfId="13" applyFont="1" applyAlignment="1" applyProtection="1">
      <alignment horizontal="center" vertical="center"/>
      <protection locked="0"/>
    </xf>
    <xf numFmtId="0" fontId="23" fillId="0" borderId="0" xfId="13" applyFont="1" applyAlignment="1" applyProtection="1">
      <alignment horizontal="left"/>
      <protection locked="0"/>
    </xf>
    <xf numFmtId="0" fontId="15" fillId="0" borderId="0" xfId="13" applyFont="1" applyAlignment="1">
      <alignment horizontal="right" vertical="top"/>
    </xf>
    <xf numFmtId="49" fontId="23" fillId="0" borderId="0" xfId="13" applyNumberFormat="1" applyFont="1" applyAlignment="1">
      <alignment horizontal="right" vertical="top" wrapText="1"/>
    </xf>
    <xf numFmtId="49" fontId="23" fillId="0" borderId="0" xfId="13" applyNumberFormat="1" applyFont="1" applyAlignment="1">
      <alignment horizontal="justify" vertical="top" wrapText="1"/>
    </xf>
    <xf numFmtId="0" fontId="23" fillId="0" borderId="0" xfId="13" applyFont="1" applyAlignment="1" applyProtection="1">
      <alignment horizontal="right" vertical="top"/>
      <protection locked="0"/>
    </xf>
    <xf numFmtId="0" fontId="23" fillId="0" borderId="0" xfId="13" applyFont="1" applyAlignment="1">
      <alignment vertical="top" wrapText="1"/>
    </xf>
    <xf numFmtId="0" fontId="41" fillId="0" borderId="0" xfId="13" applyFont="1" applyAlignment="1">
      <alignment horizontal="left"/>
    </xf>
    <xf numFmtId="0" fontId="23" fillId="0" borderId="0" xfId="13" applyFont="1" applyAlignment="1" applyProtection="1">
      <alignment horizontal="center"/>
      <protection locked="0"/>
    </xf>
    <xf numFmtId="0" fontId="23" fillId="0" borderId="0" xfId="13" applyFont="1" applyAlignment="1" applyProtection="1">
      <alignment horizontal="justify" vertical="top" wrapText="1"/>
      <protection locked="0"/>
    </xf>
    <xf numFmtId="0" fontId="23" fillId="0" borderId="0" xfId="13" applyFont="1" applyAlignment="1" applyProtection="1">
      <alignment horizontal="left" vertical="top"/>
      <protection locked="0"/>
    </xf>
    <xf numFmtId="0" fontId="41" fillId="0" borderId="0" xfId="13" applyFont="1" applyAlignment="1" applyProtection="1">
      <alignment horizontal="left"/>
      <protection locked="0"/>
    </xf>
    <xf numFmtId="49" fontId="23" fillId="0" borderId="0" xfId="13" applyNumberFormat="1" applyFont="1" applyAlignment="1">
      <alignment horizontal="left" wrapText="1"/>
    </xf>
    <xf numFmtId="0" fontId="23" fillId="0" borderId="0" xfId="13" applyFont="1" applyAlignment="1">
      <alignment wrapText="1"/>
    </xf>
    <xf numFmtId="0" fontId="23" fillId="0" borderId="0" xfId="13" applyFont="1" applyAlignment="1">
      <alignment horizontal="right"/>
    </xf>
    <xf numFmtId="0" fontId="23" fillId="0" borderId="5" xfId="13" applyFont="1" applyBorder="1" applyAlignment="1">
      <alignment vertical="top" wrapText="1"/>
    </xf>
    <xf numFmtId="49" fontId="23" fillId="0" borderId="0" xfId="13" applyNumberFormat="1" applyFont="1" applyAlignment="1">
      <alignment horizontal="center" vertical="top"/>
    </xf>
    <xf numFmtId="164" fontId="23" fillId="0" borderId="0" xfId="14" applyFont="1" applyBorder="1" applyAlignment="1" applyProtection="1">
      <alignment horizontal="left"/>
    </xf>
    <xf numFmtId="0" fontId="23" fillId="0" borderId="0" xfId="13" applyFont="1" applyAlignment="1">
      <alignment horizontal="center" vertical="center"/>
    </xf>
    <xf numFmtId="0" fontId="23" fillId="0" borderId="0" xfId="13" applyFont="1" applyAlignment="1">
      <alignment horizontal="left" vertical="top"/>
    </xf>
    <xf numFmtId="0" fontId="0" fillId="0" borderId="0" xfId="0" applyAlignment="1">
      <alignment horizontal="center" vertical="center"/>
    </xf>
    <xf numFmtId="49" fontId="20" fillId="0" borderId="1" xfId="0" applyNumberFormat="1" applyFont="1" applyFill="1" applyBorder="1" applyAlignment="1">
      <alignment horizontal="right" vertical="center" wrapText="1"/>
    </xf>
    <xf numFmtId="0" fontId="11" fillId="4" borderId="0" xfId="1" applyFont="1" applyFill="1"/>
    <xf numFmtId="0" fontId="11" fillId="5" borderId="0" xfId="1" applyFont="1" applyFill="1"/>
    <xf numFmtId="0" fontId="11" fillId="5" borderId="5" xfId="1" applyFont="1" applyFill="1" applyBorder="1"/>
    <xf numFmtId="0" fontId="41" fillId="0" borderId="0" xfId="13" applyFont="1" applyAlignment="1">
      <alignment horizontal="left" vertical="top" wrapText="1"/>
    </xf>
    <xf numFmtId="0" fontId="41" fillId="0" borderId="0" xfId="13" applyFont="1" applyAlignment="1" applyProtection="1">
      <alignment horizontal="left" vertical="top"/>
      <protection locked="0"/>
    </xf>
    <xf numFmtId="0" fontId="23" fillId="0" borderId="10" xfId="13" applyFont="1" applyBorder="1" applyAlignment="1" applyProtection="1">
      <alignment horizontal="center" vertical="top"/>
      <protection locked="0"/>
    </xf>
    <xf numFmtId="0" fontId="41" fillId="0" borderId="10" xfId="13" applyFont="1" applyBorder="1" applyAlignment="1" applyProtection="1">
      <alignment horizontal="left" vertical="top"/>
      <protection locked="0"/>
    </xf>
    <xf numFmtId="0" fontId="41" fillId="0" borderId="10" xfId="13" applyFont="1" applyBorder="1" applyAlignment="1">
      <alignment horizontal="left"/>
    </xf>
    <xf numFmtId="0" fontId="15" fillId="0" borderId="0" xfId="1" applyFont="1" applyAlignment="1">
      <alignment horizontal="left" vertical="top" wrapText="1"/>
    </xf>
    <xf numFmtId="0" fontId="14" fillId="0" borderId="0" xfId="1" applyFont="1" applyAlignment="1">
      <alignment horizontal="left" vertical="top" wrapText="1"/>
    </xf>
    <xf numFmtId="0" fontId="15" fillId="0" borderId="0" xfId="1" applyFont="1" applyAlignment="1">
      <alignment horizontal="left" vertical="top"/>
    </xf>
    <xf numFmtId="0" fontId="15" fillId="0" borderId="0" xfId="1" applyFont="1" applyAlignment="1">
      <alignment horizontal="left" wrapText="1"/>
    </xf>
    <xf numFmtId="0" fontId="15" fillId="0" borderId="0" xfId="1" applyFont="1" applyAlignment="1">
      <alignment horizontal="left"/>
    </xf>
    <xf numFmtId="0" fontId="23" fillId="0" borderId="0" xfId="13" applyFont="1" applyAlignment="1">
      <alignment horizontal="left" vertical="top" wrapText="1"/>
    </xf>
    <xf numFmtId="0" fontId="23" fillId="0" borderId="0" xfId="13" applyFont="1" applyAlignment="1" applyProtection="1">
      <alignment horizontal="left" vertical="top" wrapText="1"/>
      <protection locked="0"/>
    </xf>
    <xf numFmtId="165" fontId="11" fillId="0" borderId="0" xfId="2" applyNumberFormat="1" applyFont="1"/>
    <xf numFmtId="0" fontId="11" fillId="0" borderId="0" xfId="2" applyFont="1"/>
    <xf numFmtId="0" fontId="31" fillId="0" borderId="0" xfId="1" applyFont="1"/>
    <xf numFmtId="0" fontId="22" fillId="0" borderId="0" xfId="1" applyFont="1"/>
    <xf numFmtId="0" fontId="14" fillId="0" borderId="0" xfId="1" applyFont="1" applyAlignment="1">
      <alignment horizontal="justify" vertical="top" wrapText="1"/>
    </xf>
    <xf numFmtId="165" fontId="21" fillId="0" borderId="0" xfId="1" applyNumberFormat="1" applyFont="1"/>
    <xf numFmtId="0" fontId="21" fillId="0" borderId="0" xfId="1" applyFont="1"/>
    <xf numFmtId="0" fontId="21" fillId="0" borderId="5" xfId="1" applyFont="1" applyBorder="1"/>
    <xf numFmtId="4" fontId="21" fillId="0" borderId="0" xfId="1" applyNumberFormat="1" applyFont="1"/>
    <xf numFmtId="0" fontId="21" fillId="5" borderId="0" xfId="1" applyFont="1" applyFill="1"/>
    <xf numFmtId="0" fontId="21" fillId="4" borderId="0" xfId="1" applyFont="1" applyFill="1"/>
    <xf numFmtId="0" fontId="21" fillId="5" borderId="5" xfId="1" applyFont="1" applyFill="1" applyBorder="1"/>
    <xf numFmtId="0" fontId="41" fillId="0" borderId="0" xfId="13" applyFont="1" applyAlignment="1">
      <alignment horizontal="center"/>
    </xf>
    <xf numFmtId="0" fontId="41" fillId="0" borderId="0" xfId="13" applyFont="1" applyAlignment="1">
      <alignment horizontal="justify"/>
    </xf>
    <xf numFmtId="0" fontId="31" fillId="4" borderId="0" xfId="16" applyFont="1" applyFill="1" applyAlignment="1" applyProtection="1">
      <alignment horizontal="left" wrapText="1"/>
      <protection locked="0"/>
    </xf>
    <xf numFmtId="1" fontId="41" fillId="0" borderId="0" xfId="13" applyNumberFormat="1" applyFont="1" applyAlignment="1">
      <alignment horizontal="center" vertical="top"/>
    </xf>
    <xf numFmtId="0" fontId="15" fillId="4" borderId="0" xfId="13" applyFont="1" applyFill="1"/>
    <xf numFmtId="0" fontId="31" fillId="0" borderId="0" xfId="16" applyFont="1" applyAlignment="1" applyProtection="1">
      <alignment horizontal="left" wrapText="1"/>
      <protection locked="0"/>
    </xf>
    <xf numFmtId="0" fontId="23" fillId="0" borderId="0" xfId="13" applyFont="1" applyAlignment="1">
      <alignment vertical="top"/>
    </xf>
    <xf numFmtId="0" fontId="23" fillId="0" borderId="5" xfId="13" applyFont="1" applyBorder="1" applyAlignment="1" applyProtection="1">
      <alignment horizontal="left"/>
      <protection locked="0"/>
    </xf>
    <xf numFmtId="0" fontId="23" fillId="0" borderId="0" xfId="18" applyNumberFormat="1" applyFont="1" applyFill="1" applyBorder="1" applyAlignment="1">
      <alignment horizontal="center" vertical="top"/>
    </xf>
    <xf numFmtId="0" fontId="23" fillId="0" borderId="0" xfId="19" applyFont="1" applyAlignment="1">
      <alignment horizontal="left" vertical="top" wrapText="1"/>
    </xf>
    <xf numFmtId="0" fontId="41" fillId="0" borderId="0" xfId="13" applyFont="1" applyAlignment="1">
      <alignment vertical="top"/>
    </xf>
    <xf numFmtId="49" fontId="33" fillId="6" borderId="22" xfId="0" applyNumberFormat="1" applyFont="1" applyFill="1" applyBorder="1" applyAlignment="1">
      <alignment horizontal="center" vertical="center" wrapText="1"/>
    </xf>
    <xf numFmtId="0" fontId="10" fillId="6" borderId="3" xfId="1" applyFont="1" applyFill="1" applyBorder="1" applyAlignment="1">
      <alignment horizontal="center" vertical="center"/>
    </xf>
    <xf numFmtId="0" fontId="10" fillId="6" borderId="1" xfId="1" applyFont="1" applyFill="1" applyBorder="1" applyAlignment="1">
      <alignment horizontal="center" vertical="center" wrapText="1"/>
    </xf>
    <xf numFmtId="0" fontId="47" fillId="0" borderId="2" xfId="20" applyFont="1" applyBorder="1" applyAlignment="1">
      <alignment horizontal="center" vertical="center"/>
    </xf>
    <xf numFmtId="0" fontId="47" fillId="0" borderId="4" xfId="20" applyFont="1" applyBorder="1" applyAlignment="1">
      <alignment vertical="center"/>
    </xf>
    <xf numFmtId="0" fontId="47" fillId="0" borderId="10" xfId="20" applyFont="1" applyBorder="1" applyAlignment="1">
      <alignment horizontal="center" vertical="center" wrapText="1"/>
    </xf>
    <xf numFmtId="0" fontId="34" fillId="5" borderId="0" xfId="20" applyFont="1" applyFill="1"/>
    <xf numFmtId="0" fontId="47" fillId="0" borderId="1" xfId="20" applyFont="1" applyBorder="1" applyAlignment="1">
      <alignment horizontal="center" vertical="center" wrapText="1"/>
    </xf>
    <xf numFmtId="0" fontId="34" fillId="0" borderId="0" xfId="20" applyFont="1" applyAlignment="1">
      <alignment horizontal="center"/>
    </xf>
    <xf numFmtId="16" fontId="47" fillId="0" borderId="12" xfId="20" applyNumberFormat="1" applyFont="1" applyBorder="1" applyAlignment="1">
      <alignment vertical="center" wrapText="1"/>
    </xf>
    <xf numFmtId="0" fontId="47" fillId="0" borderId="13" xfId="20" applyFont="1" applyBorder="1" applyAlignment="1">
      <alignment vertical="center"/>
    </xf>
    <xf numFmtId="0" fontId="47" fillId="0" borderId="13" xfId="20" applyFont="1" applyBorder="1" applyAlignment="1">
      <alignment vertical="center" wrapText="1"/>
    </xf>
    <xf numFmtId="0" fontId="34" fillId="0" borderId="0" xfId="20" applyFont="1"/>
    <xf numFmtId="0" fontId="48" fillId="0" borderId="15" xfId="20" applyFont="1" applyBorder="1" applyAlignment="1">
      <alignment horizontal="center" vertical="top" wrapText="1"/>
    </xf>
    <xf numFmtId="49" fontId="48" fillId="0" borderId="9" xfId="20" applyNumberFormat="1" applyFont="1" applyBorder="1" applyAlignment="1">
      <alignment horizontal="justify" vertical="top" wrapText="1"/>
    </xf>
    <xf numFmtId="0" fontId="48" fillId="0" borderId="9" xfId="20" applyFont="1" applyBorder="1" applyAlignment="1">
      <alignment horizontal="center" wrapText="1"/>
    </xf>
    <xf numFmtId="0" fontId="48" fillId="0" borderId="17" xfId="20" applyFont="1" applyBorder="1" applyAlignment="1">
      <alignment horizontal="center" vertical="top" wrapText="1"/>
    </xf>
    <xf numFmtId="49" fontId="48" fillId="0" borderId="9" xfId="20" applyNumberFormat="1" applyFont="1" applyBorder="1" applyAlignment="1">
      <alignment horizontal="left" vertical="top" wrapText="1"/>
    </xf>
    <xf numFmtId="0" fontId="48" fillId="0" borderId="12" xfId="20" applyFont="1" applyBorder="1" applyAlignment="1">
      <alignment horizontal="center" vertical="top" wrapText="1"/>
    </xf>
    <xf numFmtId="49" fontId="47" fillId="0" borderId="13" xfId="20" applyNumberFormat="1" applyFont="1" applyBorder="1" applyAlignment="1">
      <alignment horizontal="left" vertical="top" wrapText="1"/>
    </xf>
    <xf numFmtId="0" fontId="48" fillId="0" borderId="13" xfId="20" applyFont="1" applyBorder="1" applyAlignment="1">
      <alignment horizontal="center" wrapText="1"/>
    </xf>
    <xf numFmtId="49" fontId="47" fillId="0" borderId="9" xfId="20" applyNumberFormat="1" applyFont="1" applyBorder="1" applyAlignment="1">
      <alignment horizontal="left" vertical="top" wrapText="1"/>
    </xf>
    <xf numFmtId="0" fontId="47" fillId="0" borderId="13" xfId="20" applyFont="1" applyBorder="1" applyAlignment="1">
      <alignment horizontal="center" vertical="center" wrapText="1"/>
    </xf>
    <xf numFmtId="0" fontId="48" fillId="0" borderId="18" xfId="20" applyFont="1" applyBorder="1" applyAlignment="1">
      <alignment horizontal="center" vertical="center" wrapText="1"/>
    </xf>
    <xf numFmtId="0" fontId="48" fillId="0" borderId="19" xfId="20" applyFont="1" applyBorder="1" applyAlignment="1">
      <alignment horizontal="center" vertical="center" wrapText="1"/>
    </xf>
    <xf numFmtId="0" fontId="48" fillId="0" borderId="0" xfId="20" applyFont="1"/>
    <xf numFmtId="0" fontId="12" fillId="0" borderId="0" xfId="2" applyFont="1" applyAlignment="1">
      <alignment vertical="center"/>
    </xf>
    <xf numFmtId="167" fontId="47" fillId="0" borderId="10" xfId="20" applyNumberFormat="1" applyFont="1" applyBorder="1" applyAlignment="1">
      <alignment horizontal="center" vertical="center" wrapText="1"/>
    </xf>
    <xf numFmtId="167" fontId="47" fillId="0" borderId="1" xfId="20" applyNumberFormat="1" applyFont="1" applyBorder="1" applyAlignment="1">
      <alignment horizontal="center" vertical="center" wrapText="1"/>
    </xf>
    <xf numFmtId="167" fontId="47" fillId="0" borderId="13" xfId="20" applyNumberFormat="1" applyFont="1" applyBorder="1" applyAlignment="1">
      <alignment horizontal="center" vertical="center" wrapText="1"/>
    </xf>
    <xf numFmtId="167" fontId="48" fillId="0" borderId="9" xfId="20" applyNumberFormat="1" applyFont="1" applyBorder="1" applyAlignment="1">
      <alignment horizontal="center" wrapText="1"/>
    </xf>
    <xf numFmtId="167" fontId="48" fillId="0" borderId="13" xfId="20" applyNumberFormat="1" applyFont="1" applyBorder="1" applyAlignment="1">
      <alignment wrapText="1"/>
    </xf>
    <xf numFmtId="167" fontId="48" fillId="0" borderId="9" xfId="20" applyNumberFormat="1" applyFont="1" applyBorder="1" applyAlignment="1">
      <alignment wrapText="1"/>
    </xf>
    <xf numFmtId="167" fontId="47" fillId="0" borderId="19" xfId="20" applyNumberFormat="1" applyFont="1" applyBorder="1" applyAlignment="1">
      <alignment horizontal="center" vertical="center"/>
    </xf>
    <xf numFmtId="167" fontId="48" fillId="0" borderId="0" xfId="20" applyNumberFormat="1" applyFont="1"/>
    <xf numFmtId="8" fontId="47" fillId="0" borderId="11" xfId="20" applyNumberFormat="1" applyFont="1" applyBorder="1" applyAlignment="1">
      <alignment horizontal="center" vertical="center" wrapText="1"/>
    </xf>
    <xf numFmtId="8" fontId="47" fillId="0" borderId="1" xfId="20" applyNumberFormat="1" applyFont="1" applyBorder="1" applyAlignment="1">
      <alignment horizontal="center" vertical="center" wrapText="1"/>
    </xf>
    <xf numFmtId="8" fontId="47" fillId="0" borderId="14" xfId="20" applyNumberFormat="1" applyFont="1" applyBorder="1" applyAlignment="1">
      <alignment vertical="center" wrapText="1"/>
    </xf>
    <xf numFmtId="8" fontId="48" fillId="7" borderId="16" xfId="20" applyNumberFormat="1" applyFont="1" applyFill="1" applyBorder="1" applyAlignment="1">
      <alignment wrapText="1"/>
    </xf>
    <xf numFmtId="8" fontId="48" fillId="0" borderId="14" xfId="20" applyNumberFormat="1" applyFont="1" applyBorder="1" applyAlignment="1">
      <alignment wrapText="1"/>
    </xf>
    <xf numFmtId="8" fontId="48" fillId="0" borderId="16" xfId="20" applyNumberFormat="1" applyFont="1" applyBorder="1" applyAlignment="1">
      <alignment wrapText="1"/>
    </xf>
    <xf numFmtId="8" fontId="47" fillId="7" borderId="21" xfId="20" applyNumberFormat="1" applyFont="1" applyFill="1" applyBorder="1" applyAlignment="1">
      <alignment vertical="center" wrapText="1"/>
    </xf>
    <xf numFmtId="8" fontId="48" fillId="0" borderId="0" xfId="20" applyNumberFormat="1" applyFont="1"/>
    <xf numFmtId="8" fontId="47" fillId="0" borderId="10" xfId="20" applyNumberFormat="1" applyFont="1" applyBorder="1" applyAlignment="1">
      <alignment horizontal="right" vertical="center" wrapText="1"/>
    </xf>
    <xf numFmtId="8" fontId="47" fillId="0" borderId="13" xfId="20" applyNumberFormat="1" applyFont="1" applyBorder="1" applyAlignment="1">
      <alignment vertical="center" wrapText="1"/>
    </xf>
    <xf numFmtId="8" fontId="48" fillId="7" borderId="9" xfId="20" applyNumberFormat="1" applyFont="1" applyFill="1" applyBorder="1" applyAlignment="1">
      <alignment wrapText="1"/>
    </xf>
    <xf numFmtId="8" fontId="48" fillId="0" borderId="13" xfId="20" applyNumberFormat="1" applyFont="1" applyBorder="1" applyAlignment="1">
      <alignment wrapText="1"/>
    </xf>
    <xf numFmtId="8" fontId="48" fillId="0" borderId="9" xfId="20" applyNumberFormat="1" applyFont="1" applyBorder="1" applyAlignment="1">
      <alignment wrapText="1"/>
    </xf>
    <xf numFmtId="8" fontId="47" fillId="0" borderId="20" xfId="20" applyNumberFormat="1" applyFont="1" applyBorder="1" applyAlignment="1">
      <alignment vertical="center" wrapText="1"/>
    </xf>
    <xf numFmtId="167" fontId="23" fillId="0" borderId="0" xfId="14" applyNumberFormat="1" applyFont="1" applyBorder="1" applyAlignment="1">
      <alignment horizontal="right"/>
    </xf>
    <xf numFmtId="167" fontId="41" fillId="0" borderId="0" xfId="14" applyNumberFormat="1" applyFont="1" applyBorder="1" applyAlignment="1">
      <alignment horizontal="right"/>
    </xf>
    <xf numFmtId="167" fontId="23" fillId="0" borderId="0" xfId="13" applyNumberFormat="1" applyFont="1" applyAlignment="1">
      <alignment horizontal="right" wrapText="1"/>
    </xf>
    <xf numFmtId="167" fontId="23" fillId="0" borderId="0" xfId="14" applyNumberFormat="1" applyFont="1" applyFill="1" applyBorder="1" applyAlignment="1">
      <alignment horizontal="right"/>
    </xf>
    <xf numFmtId="167" fontId="23" fillId="0" borderId="0" xfId="13" applyNumberFormat="1" applyFont="1" applyAlignment="1">
      <alignment horizontal="right"/>
    </xf>
    <xf numFmtId="167" fontId="39" fillId="0" borderId="0" xfId="16" applyNumberFormat="1" applyFont="1" applyAlignment="1">
      <alignment horizontal="right" wrapText="1"/>
    </xf>
    <xf numFmtId="167" fontId="23" fillId="0" borderId="5" xfId="13" applyNumberFormat="1" applyFont="1" applyBorder="1" applyAlignment="1">
      <alignment horizontal="right"/>
    </xf>
    <xf numFmtId="167" fontId="23" fillId="0" borderId="0" xfId="14" applyNumberFormat="1" applyFont="1" applyBorder="1" applyAlignment="1" applyProtection="1">
      <alignment horizontal="right"/>
      <protection locked="0"/>
    </xf>
    <xf numFmtId="167" fontId="41" fillId="0" borderId="0" xfId="13" applyNumberFormat="1" applyFont="1" applyAlignment="1">
      <alignment horizontal="right"/>
    </xf>
    <xf numFmtId="167" fontId="23" fillId="0" borderId="0" xfId="13" applyNumberFormat="1" applyFont="1" applyAlignment="1">
      <alignment wrapText="1"/>
    </xf>
    <xf numFmtId="167" fontId="23" fillId="0" borderId="0" xfId="15" applyNumberFormat="1" applyFont="1" applyBorder="1" applyAlignment="1" applyProtection="1">
      <alignment horizontal="right"/>
      <protection locked="0"/>
    </xf>
    <xf numFmtId="167" fontId="23" fillId="0" borderId="0" xfId="15" applyNumberFormat="1" applyFont="1" applyBorder="1" applyAlignment="1" applyProtection="1">
      <protection locked="0"/>
    </xf>
    <xf numFmtId="167" fontId="23" fillId="0" borderId="0" xfId="14" applyNumberFormat="1" applyFont="1" applyFill="1" applyBorder="1" applyAlignment="1" applyProtection="1">
      <alignment horizontal="right"/>
      <protection locked="0"/>
    </xf>
    <xf numFmtId="167" fontId="23" fillId="0" borderId="0" xfId="13" applyNumberFormat="1" applyFont="1"/>
    <xf numFmtId="167" fontId="23" fillId="0" borderId="0" xfId="15" applyNumberFormat="1" applyFont="1" applyFill="1" applyBorder="1" applyAlignment="1" applyProtection="1">
      <alignment horizontal="right"/>
      <protection locked="0"/>
    </xf>
    <xf numFmtId="167" fontId="41" fillId="0" borderId="0" xfId="15" applyNumberFormat="1" applyFont="1" applyFill="1" applyBorder="1" applyAlignment="1" applyProtection="1">
      <alignment horizontal="right"/>
      <protection locked="0"/>
    </xf>
    <xf numFmtId="167" fontId="41" fillId="0" borderId="10" xfId="13" applyNumberFormat="1" applyFont="1" applyBorder="1" applyAlignment="1">
      <alignment horizontal="right"/>
    </xf>
    <xf numFmtId="8" fontId="41" fillId="0" borderId="0" xfId="14" applyNumberFormat="1" applyFont="1" applyBorder="1" applyAlignment="1">
      <alignment horizontal="right"/>
    </xf>
    <xf numFmtId="8" fontId="23" fillId="0" borderId="0" xfId="14" applyNumberFormat="1" applyFont="1" applyBorder="1" applyAlignment="1">
      <alignment horizontal="right"/>
    </xf>
    <xf numFmtId="8" fontId="23" fillId="7" borderId="0" xfId="13" applyNumberFormat="1" applyFont="1" applyFill="1" applyAlignment="1">
      <alignment horizontal="right"/>
    </xf>
    <xf numFmtId="8" fontId="23" fillId="7" borderId="0" xfId="13" applyNumberFormat="1" applyFont="1" applyFill="1"/>
    <xf numFmtId="8" fontId="23" fillId="0" borderId="0" xfId="14" applyNumberFormat="1" applyFont="1" applyFill="1" applyBorder="1" applyAlignment="1">
      <alignment horizontal="right"/>
    </xf>
    <xf numFmtId="8" fontId="23" fillId="0" borderId="0" xfId="15" applyNumberFormat="1" applyFont="1" applyFill="1" applyBorder="1" applyAlignment="1">
      <alignment horizontal="right"/>
    </xf>
    <xf numFmtId="8" fontId="39" fillId="0" borderId="0" xfId="16" applyNumberFormat="1" applyFont="1" applyAlignment="1">
      <alignment horizontal="left" wrapText="1"/>
    </xf>
    <xf numFmtId="8" fontId="23" fillId="0" borderId="0" xfId="13" applyNumberFormat="1" applyFont="1" applyAlignment="1">
      <alignment horizontal="right"/>
    </xf>
    <xf numFmtId="8" fontId="39" fillId="0" borderId="5" xfId="16" applyNumberFormat="1" applyFont="1" applyBorder="1" applyAlignment="1">
      <alignment horizontal="left" wrapText="1"/>
    </xf>
    <xf numFmtId="8" fontId="23" fillId="0" borderId="0" xfId="13" applyNumberFormat="1" applyFont="1"/>
    <xf numFmtId="8" fontId="23" fillId="0" borderId="0" xfId="16" applyNumberFormat="1" applyFont="1" applyAlignment="1">
      <alignment horizontal="left" wrapText="1"/>
    </xf>
    <xf numFmtId="8" fontId="23" fillId="0" borderId="0" xfId="14" applyNumberFormat="1" applyFont="1" applyBorder="1" applyAlignment="1" applyProtection="1">
      <alignment horizontal="right"/>
      <protection locked="0"/>
    </xf>
    <xf numFmtId="8" fontId="23" fillId="7" borderId="0" xfId="14" applyNumberFormat="1" applyFont="1" applyFill="1" applyBorder="1" applyAlignment="1" applyProtection="1">
      <alignment horizontal="right"/>
    </xf>
    <xf numFmtId="8" fontId="23" fillId="0" borderId="0" xfId="14" applyNumberFormat="1" applyFont="1" applyBorder="1" applyAlignment="1" applyProtection="1">
      <alignment horizontal="right"/>
    </xf>
    <xf numFmtId="8" fontId="41" fillId="0" borderId="0" xfId="15" applyNumberFormat="1" applyFont="1" applyFill="1" applyBorder="1" applyAlignment="1" applyProtection="1">
      <alignment horizontal="right"/>
      <protection locked="0"/>
    </xf>
    <xf numFmtId="8" fontId="41" fillId="0" borderId="0" xfId="15" applyNumberFormat="1" applyFont="1" applyFill="1" applyBorder="1" applyAlignment="1" applyProtection="1">
      <alignment horizontal="right"/>
    </xf>
    <xf numFmtId="8" fontId="41" fillId="0" borderId="0" xfId="15" applyNumberFormat="1" applyFont="1" applyBorder="1" applyAlignment="1" applyProtection="1">
      <alignment horizontal="right"/>
      <protection locked="0"/>
    </xf>
    <xf numFmtId="8" fontId="41" fillId="0" borderId="0" xfId="15" applyNumberFormat="1" applyFont="1" applyBorder="1" applyAlignment="1" applyProtection="1">
      <alignment horizontal="right"/>
    </xf>
    <xf numFmtId="8" fontId="23" fillId="7" borderId="0" xfId="15" applyNumberFormat="1" applyFont="1" applyFill="1" applyBorder="1" applyAlignment="1" applyProtection="1">
      <alignment horizontal="right"/>
      <protection locked="0"/>
    </xf>
    <xf numFmtId="8" fontId="41" fillId="7" borderId="0" xfId="14" applyNumberFormat="1" applyFont="1" applyFill="1" applyBorder="1" applyAlignment="1" applyProtection="1">
      <alignment horizontal="right"/>
    </xf>
    <xf numFmtId="8" fontId="23" fillId="0" borderId="0" xfId="15" applyNumberFormat="1" applyFont="1" applyBorder="1" applyAlignment="1" applyProtection="1">
      <alignment horizontal="right"/>
      <protection locked="0"/>
    </xf>
    <xf numFmtId="8" fontId="23" fillId="0" borderId="0" xfId="15" applyNumberFormat="1" applyFont="1" applyBorder="1" applyAlignment="1" applyProtection="1">
      <alignment horizontal="right"/>
    </xf>
    <xf numFmtId="8" fontId="23" fillId="0" borderId="0" xfId="15" applyNumberFormat="1" applyFont="1" applyBorder="1" applyAlignment="1" applyProtection="1"/>
    <xf numFmtId="8" fontId="23" fillId="0" borderId="0" xfId="14" applyNumberFormat="1" applyFont="1" applyFill="1" applyBorder="1" applyAlignment="1" applyProtection="1">
      <alignment horizontal="right"/>
      <protection locked="0"/>
    </xf>
    <xf numFmtId="8" fontId="23" fillId="0" borderId="0" xfId="14" applyNumberFormat="1" applyFont="1" applyFill="1" applyBorder="1" applyAlignment="1" applyProtection="1">
      <alignment horizontal="right"/>
    </xf>
    <xf numFmtId="8" fontId="23" fillId="0" borderId="0" xfId="15" applyNumberFormat="1" applyFont="1" applyFill="1" applyBorder="1" applyAlignment="1" applyProtection="1">
      <alignment horizontal="right"/>
      <protection locked="0"/>
    </xf>
    <xf numFmtId="8" fontId="23" fillId="0" borderId="0" xfId="15" applyNumberFormat="1" applyFont="1" applyFill="1" applyBorder="1" applyAlignment="1" applyProtection="1">
      <alignment horizontal="right"/>
    </xf>
    <xf numFmtId="8" fontId="23" fillId="0" borderId="0" xfId="17" applyNumberFormat="1" applyFont="1" applyFill="1" applyBorder="1" applyAlignment="1">
      <alignment horizontal="right"/>
    </xf>
    <xf numFmtId="8" fontId="23" fillId="0" borderId="0" xfId="17" applyNumberFormat="1" applyFont="1" applyFill="1" applyBorder="1" applyAlignment="1"/>
    <xf numFmtId="8" fontId="23" fillId="7" borderId="0" xfId="17" applyNumberFormat="1" applyFont="1" applyFill="1" applyBorder="1" applyAlignment="1">
      <alignment horizontal="right"/>
    </xf>
    <xf numFmtId="8" fontId="41" fillId="7" borderId="0" xfId="15" applyNumberFormat="1" applyFont="1" applyFill="1" applyBorder="1" applyAlignment="1" applyProtection="1">
      <alignment horizontal="right"/>
    </xf>
    <xf numFmtId="8" fontId="23" fillId="0" borderId="0" xfId="14" applyNumberFormat="1" applyFont="1" applyBorder="1" applyAlignment="1"/>
    <xf numFmtId="8" fontId="23" fillId="7" borderId="0" xfId="14" applyNumberFormat="1" applyFont="1" applyFill="1" applyBorder="1" applyAlignment="1" applyProtection="1">
      <alignment horizontal="right"/>
      <protection locked="0"/>
    </xf>
    <xf numFmtId="8" fontId="41" fillId="0" borderId="10" xfId="13" applyNumberFormat="1" applyFont="1" applyBorder="1" applyAlignment="1">
      <alignment horizontal="right"/>
    </xf>
    <xf numFmtId="8" fontId="41" fillId="7" borderId="10" xfId="14" applyNumberFormat="1" applyFont="1" applyFill="1" applyBorder="1" applyAlignment="1" applyProtection="1">
      <alignment horizontal="right"/>
    </xf>
    <xf numFmtId="167" fontId="7" fillId="0" borderId="0" xfId="4" applyNumberFormat="1" applyAlignment="1">
      <alignment horizontal="center"/>
    </xf>
    <xf numFmtId="167" fontId="30" fillId="0" borderId="9" xfId="5" applyNumberFormat="1" applyFont="1" applyBorder="1" applyAlignment="1">
      <alignment horizontal="center" vertical="center"/>
    </xf>
    <xf numFmtId="167" fontId="35" fillId="0" borderId="0" xfId="4" applyNumberFormat="1" applyFont="1" applyAlignment="1">
      <alignment horizontal="center"/>
    </xf>
    <xf numFmtId="167" fontId="21" fillId="0" borderId="0" xfId="11" applyNumberFormat="1" applyFont="1" applyAlignment="1">
      <alignment horizontal="center" vertical="center"/>
    </xf>
    <xf numFmtId="167" fontId="21" fillId="0" borderId="0" xfId="11" applyNumberFormat="1" applyFont="1" applyAlignment="1">
      <alignment horizontal="center"/>
    </xf>
    <xf numFmtId="167" fontId="21" fillId="0" borderId="0" xfId="12" applyNumberFormat="1" applyFont="1" applyAlignment="1">
      <alignment horizontal="center" wrapText="1"/>
    </xf>
    <xf numFmtId="167" fontId="34" fillId="0" borderId="0" xfId="12" applyNumberFormat="1" applyFont="1" applyAlignment="1">
      <alignment horizontal="center" wrapText="1"/>
    </xf>
    <xf numFmtId="167" fontId="10" fillId="0" borderId="0" xfId="4" applyNumberFormat="1" applyFont="1" applyAlignment="1">
      <alignment horizontal="center"/>
    </xf>
    <xf numFmtId="167" fontId="21" fillId="0" borderId="0" xfId="7" applyNumberFormat="1" applyFont="1" applyAlignment="1">
      <alignment horizontal="center"/>
    </xf>
    <xf numFmtId="8" fontId="7" fillId="0" borderId="0" xfId="4" applyNumberFormat="1" applyAlignment="1">
      <alignment horizontal="center"/>
    </xf>
    <xf numFmtId="8" fontId="7" fillId="7" borderId="0" xfId="4" applyNumberFormat="1" applyFill="1" applyAlignment="1">
      <alignment horizontal="center"/>
    </xf>
    <xf numFmtId="8" fontId="21" fillId="7" borderId="0" xfId="7" applyNumberFormat="1" applyFont="1" applyFill="1" applyAlignment="1">
      <alignment horizontal="center"/>
    </xf>
    <xf numFmtId="8" fontId="21" fillId="0" borderId="0" xfId="7" applyNumberFormat="1" applyFont="1"/>
    <xf numFmtId="8" fontId="27" fillId="0" borderId="0" xfId="7" applyNumberFormat="1" applyFont="1" applyAlignment="1">
      <alignment horizontal="right"/>
    </xf>
    <xf numFmtId="8" fontId="10" fillId="7" borderId="0" xfId="4" applyNumberFormat="1" applyFont="1" applyFill="1" applyAlignment="1">
      <alignment horizontal="center"/>
    </xf>
    <xf numFmtId="8" fontId="10" fillId="0" borderId="0" xfId="4" applyNumberFormat="1" applyFont="1" applyAlignment="1">
      <alignment horizontal="center"/>
    </xf>
    <xf numFmtId="8" fontId="30" fillId="0" borderId="8" xfId="5" applyNumberFormat="1" applyFont="1" applyBorder="1" applyAlignment="1">
      <alignment horizontal="center" vertical="center"/>
    </xf>
    <xf numFmtId="8" fontId="30" fillId="0" borderId="9" xfId="5" applyNumberFormat="1" applyFont="1" applyBorder="1" applyAlignment="1">
      <alignment horizontal="center" vertical="center"/>
    </xf>
    <xf numFmtId="8" fontId="0" fillId="7" borderId="0" xfId="9" applyNumberFormat="1" applyFont="1" applyFill="1" applyAlignment="1">
      <alignment horizontal="center"/>
    </xf>
    <xf numFmtId="8" fontId="7" fillId="0" borderId="0" xfId="4" applyNumberFormat="1"/>
    <xf numFmtId="8" fontId="35" fillId="0" borderId="0" xfId="4" applyNumberFormat="1" applyFont="1" applyAlignment="1">
      <alignment horizontal="center"/>
    </xf>
    <xf numFmtId="8" fontId="33" fillId="7" borderId="0" xfId="4" applyNumberFormat="1" applyFont="1" applyFill="1" applyAlignment="1">
      <alignment horizontal="center"/>
    </xf>
    <xf numFmtId="8" fontId="10" fillId="0" borderId="5" xfId="4" applyNumberFormat="1" applyFont="1" applyBorder="1" applyAlignment="1">
      <alignment horizontal="right"/>
    </xf>
    <xf numFmtId="8" fontId="33" fillId="0" borderId="5" xfId="7" applyNumberFormat="1" applyFont="1" applyBorder="1" applyAlignment="1">
      <alignment horizontal="center"/>
    </xf>
    <xf numFmtId="8" fontId="10" fillId="0" borderId="0" xfId="4" applyNumberFormat="1" applyFont="1" applyAlignment="1">
      <alignment horizontal="right"/>
    </xf>
    <xf numFmtId="8" fontId="9" fillId="0" borderId="0" xfId="4" applyNumberFormat="1" applyFont="1" applyAlignment="1">
      <alignment horizontal="center"/>
    </xf>
    <xf numFmtId="167" fontId="11" fillId="0" borderId="0" xfId="2" applyNumberFormat="1" applyFont="1"/>
    <xf numFmtId="167" fontId="13" fillId="0" borderId="0" xfId="1" applyNumberFormat="1" applyFont="1"/>
    <xf numFmtId="167" fontId="15" fillId="2" borderId="5" xfId="1" applyNumberFormat="1" applyFont="1" applyFill="1" applyBorder="1"/>
    <xf numFmtId="167" fontId="15" fillId="0" borderId="0" xfId="1" applyNumberFormat="1" applyFont="1" applyAlignment="1">
      <alignment horizontal="right"/>
    </xf>
    <xf numFmtId="167" fontId="20" fillId="2" borderId="5" xfId="1" applyNumberFormat="1" applyFont="1" applyFill="1" applyBorder="1"/>
    <xf numFmtId="167" fontId="20" fillId="0" borderId="0" xfId="1" applyNumberFormat="1" applyFont="1"/>
    <xf numFmtId="167" fontId="19" fillId="0" borderId="0" xfId="1" applyNumberFormat="1" applyFont="1"/>
    <xf numFmtId="167" fontId="11" fillId="0" borderId="0" xfId="1" applyNumberFormat="1" applyFont="1"/>
    <xf numFmtId="167" fontId="15" fillId="0" borderId="5" xfId="1" applyNumberFormat="1" applyFont="1" applyBorder="1"/>
    <xf numFmtId="167" fontId="11" fillId="5" borderId="5" xfId="1" applyNumberFormat="1" applyFont="1" applyFill="1" applyBorder="1"/>
    <xf numFmtId="167" fontId="11" fillId="5" borderId="0" xfId="1" applyNumberFormat="1" applyFont="1" applyFill="1"/>
    <xf numFmtId="8" fontId="11" fillId="0" borderId="0" xfId="2" applyNumberFormat="1" applyFont="1"/>
    <xf numFmtId="8" fontId="13" fillId="0" borderId="0" xfId="1" applyNumberFormat="1" applyFont="1"/>
    <xf numFmtId="8" fontId="13" fillId="0" borderId="0" xfId="1" applyNumberFormat="1" applyFont="1" applyAlignment="1">
      <alignment horizontal="right"/>
    </xf>
    <xf numFmtId="8" fontId="15" fillId="2" borderId="5" xfId="1" applyNumberFormat="1" applyFont="1" applyFill="1" applyBorder="1" applyAlignment="1">
      <alignment horizontal="right"/>
    </xf>
    <xf numFmtId="8" fontId="15" fillId="0" borderId="0" xfId="1" applyNumberFormat="1" applyFont="1" applyAlignment="1">
      <alignment horizontal="right"/>
    </xf>
    <xf numFmtId="8" fontId="15" fillId="0" borderId="0" xfId="1" applyNumberFormat="1" applyFont="1" applyAlignment="1" applyProtection="1">
      <alignment horizontal="right"/>
      <protection locked="0"/>
    </xf>
    <xf numFmtId="8" fontId="20" fillId="2" borderId="5" xfId="1" applyNumberFormat="1" applyFont="1" applyFill="1" applyBorder="1"/>
    <xf numFmtId="8" fontId="20" fillId="0" borderId="0" xfId="1" applyNumberFormat="1" applyFont="1"/>
    <xf numFmtId="8" fontId="17" fillId="0" borderId="0" xfId="1" applyNumberFormat="1" applyFont="1" applyAlignment="1">
      <alignment horizontal="right"/>
    </xf>
    <xf numFmtId="8" fontId="19" fillId="0" borderId="0" xfId="1" applyNumberFormat="1" applyFont="1"/>
    <xf numFmtId="8" fontId="15" fillId="2" borderId="5" xfId="1" applyNumberFormat="1" applyFont="1" applyFill="1" applyBorder="1"/>
    <xf numFmtId="8" fontId="11" fillId="0" borderId="0" xfId="1" applyNumberFormat="1" applyFont="1"/>
    <xf numFmtId="8" fontId="11" fillId="0" borderId="0" xfId="1" applyNumberFormat="1" applyFont="1" applyAlignment="1">
      <alignment horizontal="right"/>
    </xf>
    <xf numFmtId="8" fontId="15" fillId="0" borderId="5" xfId="1" applyNumberFormat="1" applyFont="1" applyBorder="1" applyAlignment="1">
      <alignment horizontal="right"/>
    </xf>
    <xf numFmtId="8" fontId="14" fillId="7" borderId="4" xfId="1" applyNumberFormat="1" applyFont="1" applyFill="1" applyBorder="1" applyAlignment="1">
      <alignment horizontal="right"/>
    </xf>
    <xf numFmtId="8" fontId="11" fillId="5" borderId="5" xfId="1" applyNumberFormat="1" applyFont="1" applyFill="1" applyBorder="1"/>
    <xf numFmtId="8" fontId="11" fillId="5" borderId="0" xfId="1" applyNumberFormat="1" applyFont="1" applyFill="1"/>
    <xf numFmtId="8" fontId="11" fillId="5" borderId="0" xfId="1" applyNumberFormat="1" applyFont="1" applyFill="1" applyAlignment="1">
      <alignment horizontal="right"/>
    </xf>
    <xf numFmtId="167" fontId="11" fillId="0" borderId="5" xfId="1" applyNumberFormat="1" applyFont="1" applyBorder="1"/>
    <xf numFmtId="8" fontId="11" fillId="0" borderId="5" xfId="1" applyNumberFormat="1" applyFont="1" applyBorder="1"/>
    <xf numFmtId="167" fontId="11" fillId="4" borderId="0" xfId="1" applyNumberFormat="1" applyFont="1" applyFill="1"/>
    <xf numFmtId="8" fontId="11" fillId="4" borderId="0" xfId="1" applyNumberFormat="1" applyFont="1" applyFill="1"/>
    <xf numFmtId="8" fontId="11" fillId="4" borderId="0" xfId="1" applyNumberFormat="1" applyFont="1" applyFill="1" applyAlignment="1">
      <alignment horizontal="right"/>
    </xf>
    <xf numFmtId="8" fontId="39" fillId="7" borderId="0" xfId="16" applyNumberFormat="1" applyFont="1" applyFill="1" applyAlignment="1">
      <alignment horizontal="left" wrapText="1"/>
    </xf>
    <xf numFmtId="8" fontId="23" fillId="7" borderId="0" xfId="15" applyNumberFormat="1" applyFont="1" applyFill="1" applyBorder="1" applyAlignment="1">
      <alignment horizontal="right"/>
    </xf>
    <xf numFmtId="8" fontId="39" fillId="7" borderId="5" xfId="16" applyNumberFormat="1" applyFont="1" applyFill="1" applyBorder="1" applyAlignment="1">
      <alignment horizontal="left" wrapText="1"/>
    </xf>
    <xf numFmtId="0" fontId="21" fillId="0" borderId="0" xfId="4" applyFont="1" applyAlignment="1">
      <alignment vertical="top" wrapText="1"/>
    </xf>
    <xf numFmtId="0" fontId="38" fillId="0" borderId="0" xfId="21"/>
    <xf numFmtId="4" fontId="51" fillId="8" borderId="1" xfId="21" applyNumberFormat="1" applyFont="1" applyFill="1" applyBorder="1" applyAlignment="1">
      <alignment horizontal="right" vertical="center"/>
    </xf>
    <xf numFmtId="0" fontId="3" fillId="0" borderId="0" xfId="4" applyFont="1" applyAlignment="1">
      <alignment vertical="top" wrapText="1"/>
    </xf>
    <xf numFmtId="0" fontId="23" fillId="0" borderId="1" xfId="21" applyFont="1" applyBorder="1" applyAlignment="1">
      <alignment vertical="top" wrapText="1"/>
    </xf>
    <xf numFmtId="0" fontId="23" fillId="0" borderId="1" xfId="21" applyFont="1" applyBorder="1" applyAlignment="1">
      <alignment horizontal="center"/>
    </xf>
    <xf numFmtId="0" fontId="23" fillId="9" borderId="1" xfId="21" applyFont="1" applyFill="1" applyBorder="1" applyAlignment="1">
      <alignment horizontal="center"/>
    </xf>
    <xf numFmtId="4" fontId="23" fillId="9" borderId="1" xfId="21" applyNumberFormat="1" applyFont="1" applyFill="1" applyBorder="1" applyAlignment="1">
      <alignment horizontal="right"/>
    </xf>
    <xf numFmtId="4" fontId="23" fillId="0" borderId="1" xfId="21" applyNumberFormat="1" applyFont="1" applyBorder="1" applyAlignment="1">
      <alignment horizontal="left" vertical="top" wrapText="1"/>
    </xf>
    <xf numFmtId="3" fontId="23" fillId="0" borderId="1" xfId="22" applyNumberFormat="1" applyFont="1" applyBorder="1" applyAlignment="1" applyProtection="1">
      <alignment horizontal="center"/>
    </xf>
    <xf numFmtId="3" fontId="23" fillId="9" borderId="1" xfId="22" applyNumberFormat="1" applyFont="1" applyFill="1" applyBorder="1" applyAlignment="1" applyProtection="1">
      <alignment horizontal="center"/>
    </xf>
    <xf numFmtId="0" fontId="23" fillId="0" borderId="1" xfId="21" applyFont="1" applyBorder="1" applyAlignment="1">
      <alignment horizontal="center" textRotation="255" wrapText="1"/>
    </xf>
    <xf numFmtId="0" fontId="23" fillId="0" borderId="1" xfId="21" applyFont="1" applyBorder="1" applyAlignment="1">
      <alignment horizontal="center" vertical="top"/>
    </xf>
    <xf numFmtId="0" fontId="8" fillId="0" borderId="0" xfId="1" applyAlignment="1">
      <alignment vertical="center"/>
    </xf>
    <xf numFmtId="0" fontId="35" fillId="0" borderId="2" xfId="1" applyFont="1" applyBorder="1" applyAlignment="1">
      <alignment horizontal="center" vertical="center" wrapText="1"/>
    </xf>
    <xf numFmtId="17" fontId="35" fillId="0" borderId="2" xfId="1" applyNumberFormat="1" applyFont="1" applyBorder="1" applyAlignment="1">
      <alignment horizontal="center" vertical="center" wrapText="1"/>
    </xf>
    <xf numFmtId="0" fontId="35" fillId="7" borderId="2" xfId="1" applyFont="1" applyFill="1" applyBorder="1" applyAlignment="1">
      <alignment horizontal="center" vertical="center" wrapText="1"/>
    </xf>
    <xf numFmtId="0" fontId="44" fillId="0" borderId="0" xfId="1" applyFont="1" applyBorder="1" applyAlignment="1">
      <alignment horizontal="center" vertical="center"/>
    </xf>
    <xf numFmtId="0" fontId="35" fillId="0" borderId="0" xfId="1" applyFont="1" applyFill="1" applyBorder="1" applyAlignment="1">
      <alignment horizontal="center" vertical="center" wrapText="1"/>
    </xf>
    <xf numFmtId="0" fontId="8" fillId="0" borderId="0" xfId="1" applyAlignment="1">
      <alignment horizontal="center" vertical="center"/>
    </xf>
    <xf numFmtId="0" fontId="5" fillId="0" borderId="2" xfId="1" applyFont="1" applyBorder="1" applyAlignment="1">
      <alignment vertical="center" wrapText="1"/>
    </xf>
    <xf numFmtId="4" fontId="8" fillId="7" borderId="1" xfId="1" applyNumberFormat="1" applyFill="1" applyBorder="1" applyAlignment="1">
      <alignment vertical="center" wrapText="1"/>
    </xf>
    <xf numFmtId="0" fontId="5" fillId="0" borderId="1" xfId="1" applyFont="1" applyBorder="1" applyAlignment="1">
      <alignment vertical="center" wrapText="1"/>
    </xf>
    <xf numFmtId="0" fontId="4" fillId="0" borderId="2" xfId="1" applyFont="1" applyBorder="1" applyAlignment="1">
      <alignment vertical="center" wrapText="1"/>
    </xf>
    <xf numFmtId="4" fontId="10" fillId="7" borderId="1" xfId="1" applyNumberFormat="1" applyFont="1" applyFill="1" applyBorder="1" applyAlignment="1">
      <alignment vertical="center" wrapText="1"/>
    </xf>
    <xf numFmtId="0" fontId="10" fillId="0" borderId="0" xfId="1" applyFont="1" applyBorder="1" applyAlignment="1">
      <alignment horizontal="left" vertical="center"/>
    </xf>
    <xf numFmtId="4" fontId="10" fillId="0" borderId="0" xfId="1" applyNumberFormat="1" applyFont="1" applyBorder="1" applyAlignment="1">
      <alignment vertical="center" wrapText="1"/>
    </xf>
    <xf numFmtId="0" fontId="46" fillId="0" borderId="0" xfId="1" applyFont="1" applyBorder="1" applyAlignment="1">
      <alignment horizontal="left" vertical="center"/>
    </xf>
    <xf numFmtId="4" fontId="46" fillId="0" borderId="0" xfId="1" applyNumberFormat="1" applyFont="1" applyBorder="1" applyAlignment="1">
      <alignment vertical="center" wrapText="1"/>
    </xf>
    <xf numFmtId="0" fontId="35" fillId="0" borderId="0" xfId="1" applyFont="1" applyBorder="1" applyAlignment="1">
      <alignment horizontal="left" vertical="center" wrapText="1"/>
    </xf>
    <xf numFmtId="0" fontId="8" fillId="0" borderId="0" xfId="1" applyAlignment="1">
      <alignment vertical="center" wrapText="1"/>
    </xf>
    <xf numFmtId="10" fontId="10" fillId="7" borderId="1" xfId="1" applyNumberFormat="1" applyFont="1" applyFill="1" applyBorder="1" applyAlignment="1">
      <alignment vertical="center" wrapText="1"/>
    </xf>
    <xf numFmtId="0" fontId="2" fillId="0" borderId="0" xfId="4" applyFont="1" applyAlignment="1">
      <alignment vertical="top" wrapText="1"/>
    </xf>
    <xf numFmtId="0" fontId="1" fillId="0" borderId="0" xfId="4" applyFont="1" applyAlignment="1">
      <alignment wrapText="1"/>
    </xf>
    <xf numFmtId="0" fontId="1" fillId="0" borderId="0" xfId="4" applyFont="1" applyAlignment="1">
      <alignment vertical="top" wrapText="1"/>
    </xf>
    <xf numFmtId="0" fontId="10" fillId="0" borderId="2" xfId="1" applyFont="1" applyBorder="1" applyAlignment="1">
      <alignment horizontal="left" vertical="center"/>
    </xf>
    <xf numFmtId="0" fontId="10" fillId="0" borderId="3" xfId="1" applyFont="1" applyBorder="1" applyAlignment="1">
      <alignment horizontal="left" vertical="center"/>
    </xf>
    <xf numFmtId="0" fontId="45" fillId="0" borderId="10" xfId="1" applyFont="1" applyBorder="1" applyAlignment="1">
      <alignment horizontal="center" vertical="center" wrapText="1"/>
    </xf>
    <xf numFmtId="0" fontId="45" fillId="0" borderId="0" xfId="1" applyFont="1" applyBorder="1" applyAlignment="1">
      <alignment horizontal="center" vertical="center" wrapText="1"/>
    </xf>
    <xf numFmtId="0" fontId="43" fillId="0" borderId="0" xfId="1" applyFont="1" applyBorder="1" applyAlignment="1">
      <alignment horizontal="left" vertical="center"/>
    </xf>
    <xf numFmtId="0" fontId="43" fillId="0" borderId="0" xfId="1" applyFont="1" applyBorder="1" applyAlignment="1">
      <alignment horizontal="left" vertical="center" wrapText="1"/>
    </xf>
    <xf numFmtId="49" fontId="14" fillId="0" borderId="5" xfId="0" applyNumberFormat="1" applyFont="1" applyBorder="1" applyAlignment="1">
      <alignment horizontal="center" vertical="center"/>
    </xf>
    <xf numFmtId="0" fontId="44" fillId="0" borderId="1" xfId="1" applyFont="1" applyBorder="1" applyAlignment="1">
      <alignment horizontal="center" vertical="center"/>
    </xf>
    <xf numFmtId="8" fontId="14" fillId="7" borderId="4" xfId="1" applyNumberFormat="1" applyFont="1" applyFill="1" applyBorder="1" applyAlignment="1">
      <alignment horizontal="right"/>
    </xf>
    <xf numFmtId="8" fontId="27" fillId="7" borderId="5" xfId="1" applyNumberFormat="1" applyFont="1" applyFill="1" applyBorder="1" applyAlignment="1">
      <alignment horizontal="right"/>
    </xf>
    <xf numFmtId="8" fontId="21" fillId="7" borderId="4" xfId="1" applyNumberFormat="1" applyFont="1" applyFill="1" applyBorder="1" applyAlignment="1">
      <alignment horizontal="right"/>
    </xf>
    <xf numFmtId="8" fontId="14" fillId="7" borderId="5" xfId="1" applyNumberFormat="1" applyFont="1" applyFill="1" applyBorder="1" applyAlignment="1">
      <alignment horizontal="right"/>
    </xf>
    <xf numFmtId="0" fontId="15" fillId="0" borderId="0" xfId="1" applyFont="1" applyAlignment="1">
      <alignment horizontal="left" vertical="top" wrapText="1"/>
    </xf>
    <xf numFmtId="167" fontId="15" fillId="0" borderId="0" xfId="1" applyNumberFormat="1" applyFont="1" applyAlignment="1">
      <alignment horizontal="right"/>
    </xf>
    <xf numFmtId="8" fontId="15" fillId="7" borderId="0" xfId="1" applyNumberFormat="1" applyFont="1" applyFill="1" applyAlignment="1">
      <alignment horizontal="right"/>
    </xf>
    <xf numFmtId="8" fontId="15" fillId="0" borderId="0" xfId="1" applyNumberFormat="1" applyFont="1" applyAlignment="1">
      <alignment horizontal="right"/>
    </xf>
    <xf numFmtId="0" fontId="15" fillId="0" borderId="0" xfId="1" applyFont="1" applyFill="1" applyAlignment="1">
      <alignment horizontal="left" vertical="top" wrapText="1"/>
    </xf>
    <xf numFmtId="8" fontId="15" fillId="7" borderId="0" xfId="1" applyNumberFormat="1" applyFont="1" applyFill="1" applyAlignment="1" applyProtection="1">
      <alignment horizontal="right"/>
      <protection locked="0"/>
    </xf>
    <xf numFmtId="8" fontId="15" fillId="0" borderId="0" xfId="1" applyNumberFormat="1" applyFont="1" applyAlignment="1" applyProtection="1">
      <alignment horizontal="right"/>
      <protection locked="0"/>
    </xf>
    <xf numFmtId="0" fontId="15" fillId="0" borderId="0" xfId="1" applyFont="1" applyAlignment="1">
      <alignment horizontal="left"/>
    </xf>
    <xf numFmtId="8" fontId="22" fillId="2" borderId="5" xfId="1" applyNumberFormat="1" applyFont="1" applyFill="1" applyBorder="1" applyAlignment="1">
      <alignment horizontal="right"/>
    </xf>
    <xf numFmtId="0" fontId="15" fillId="0" borderId="7" xfId="1" applyFont="1" applyBorder="1" applyAlignment="1">
      <alignment horizontal="left" vertical="top"/>
    </xf>
    <xf numFmtId="0" fontId="15" fillId="0" borderId="0" xfId="1" applyFont="1" applyAlignment="1">
      <alignment horizontal="left" vertical="top"/>
    </xf>
    <xf numFmtId="0" fontId="14" fillId="0" borderId="0" xfId="1" applyFont="1" applyAlignment="1">
      <alignment horizontal="left" vertical="top" wrapText="1"/>
    </xf>
    <xf numFmtId="0" fontId="12" fillId="0" borderId="0" xfId="1" applyFont="1"/>
    <xf numFmtId="0" fontId="21" fillId="0" borderId="0" xfId="1" applyFont="1"/>
    <xf numFmtId="8" fontId="21" fillId="7" borderId="0" xfId="1" applyNumberFormat="1" applyFont="1" applyFill="1" applyAlignment="1">
      <alignment horizontal="right"/>
    </xf>
    <xf numFmtId="0" fontId="15" fillId="0" borderId="0" xfId="1" applyFont="1" applyAlignment="1">
      <alignment horizontal="left" wrapText="1"/>
    </xf>
    <xf numFmtId="0" fontId="14" fillId="0" borderId="0" xfId="1" applyFont="1" applyAlignment="1">
      <alignment horizontal="left" wrapText="1"/>
    </xf>
    <xf numFmtId="8" fontId="17" fillId="2" borderId="5" xfId="1" applyNumberFormat="1" applyFont="1" applyFill="1" applyBorder="1" applyAlignment="1">
      <alignment horizontal="right"/>
    </xf>
    <xf numFmtId="0" fontId="21" fillId="0" borderId="0" xfId="1" applyFont="1" applyAlignment="1">
      <alignment horizontal="left" vertical="top" wrapText="1"/>
    </xf>
    <xf numFmtId="8" fontId="15" fillId="0" borderId="0" xfId="1" applyNumberFormat="1" applyFont="1" applyFill="1" applyAlignment="1" applyProtection="1">
      <alignment horizontal="right"/>
      <protection locked="0"/>
    </xf>
    <xf numFmtId="165" fontId="27" fillId="0" borderId="2" xfId="2" applyNumberFormat="1" applyFont="1" applyBorder="1" applyAlignment="1">
      <alignment horizontal="center" vertical="top" wrapText="1"/>
    </xf>
    <xf numFmtId="165" fontId="27" fillId="0" borderId="3" xfId="2" applyNumberFormat="1" applyFont="1" applyBorder="1" applyAlignment="1">
      <alignment horizontal="center" vertical="top" wrapText="1"/>
    </xf>
    <xf numFmtId="0" fontId="27" fillId="0" borderId="2" xfId="2" applyFont="1" applyBorder="1" applyAlignment="1">
      <alignment horizontal="center" vertical="center"/>
    </xf>
    <xf numFmtId="0" fontId="27" fillId="0" borderId="4" xfId="2" applyFont="1" applyBorder="1" applyAlignment="1">
      <alignment horizontal="center" vertical="center"/>
    </xf>
    <xf numFmtId="0" fontId="27" fillId="0" borderId="3" xfId="2" applyFont="1" applyBorder="1" applyAlignment="1">
      <alignment horizontal="center" vertical="center"/>
    </xf>
    <xf numFmtId="167" fontId="27" fillId="0" borderId="2" xfId="2" applyNumberFormat="1" applyFont="1" applyBorder="1" applyAlignment="1">
      <alignment horizontal="center" vertical="center"/>
    </xf>
    <xf numFmtId="167" fontId="27" fillId="0" borderId="3" xfId="2" applyNumberFormat="1" applyFont="1" applyBorder="1" applyAlignment="1">
      <alignment horizontal="center" vertical="center"/>
    </xf>
    <xf numFmtId="8" fontId="27" fillId="0" borderId="4" xfId="2" applyNumberFormat="1" applyFont="1" applyBorder="1" applyAlignment="1">
      <alignment horizontal="center" vertical="center" wrapText="1"/>
    </xf>
    <xf numFmtId="8" fontId="27" fillId="0" borderId="2" xfId="2" applyNumberFormat="1" applyFont="1" applyBorder="1" applyAlignment="1">
      <alignment horizontal="center" vertical="center" wrapText="1"/>
    </xf>
    <xf numFmtId="8" fontId="27" fillId="0" borderId="3" xfId="2" applyNumberFormat="1" applyFont="1" applyBorder="1" applyAlignment="1">
      <alignment horizontal="center" vertical="center" wrapText="1"/>
    </xf>
    <xf numFmtId="8" fontId="14" fillId="2" borderId="5" xfId="1" applyNumberFormat="1" applyFont="1" applyFill="1" applyBorder="1" applyAlignment="1">
      <alignment horizontal="right"/>
    </xf>
    <xf numFmtId="0" fontId="19" fillId="0" borderId="0" xfId="1" applyFont="1"/>
    <xf numFmtId="8" fontId="15" fillId="5" borderId="0" xfId="1" applyNumberFormat="1" applyFont="1" applyFill="1" applyAlignment="1" applyProtection="1">
      <alignment horizontal="right"/>
      <protection locked="0"/>
    </xf>
    <xf numFmtId="165" fontId="27" fillId="0" borderId="2" xfId="2" applyNumberFormat="1" applyFont="1" applyBorder="1" applyAlignment="1">
      <alignment horizontal="center" vertical="center" wrapText="1"/>
    </xf>
    <xf numFmtId="165" fontId="27" fillId="0" borderId="3" xfId="2" applyNumberFormat="1" applyFont="1" applyBorder="1" applyAlignment="1">
      <alignment horizontal="center" vertical="center" wrapText="1"/>
    </xf>
    <xf numFmtId="0" fontId="21" fillId="0" borderId="0" xfId="1" applyFont="1" applyAlignment="1">
      <alignment horizontal="left" vertical="top"/>
    </xf>
    <xf numFmtId="8" fontId="23" fillId="0" borderId="0" xfId="14" applyNumberFormat="1" applyFont="1" applyBorder="1" applyAlignment="1">
      <alignment horizontal="right"/>
    </xf>
    <xf numFmtId="0" fontId="23" fillId="0" borderId="0" xfId="13" applyFont="1" applyAlignment="1">
      <alignment horizontal="left" vertical="top" wrapText="1"/>
    </xf>
    <xf numFmtId="0" fontId="23" fillId="0" borderId="0" xfId="13" applyFont="1" applyAlignment="1" applyProtection="1">
      <alignment horizontal="left" vertical="top" wrapText="1"/>
      <protection locked="0"/>
    </xf>
    <xf numFmtId="0" fontId="47" fillId="0" borderId="12" xfId="20" applyFont="1" applyBorder="1" applyAlignment="1">
      <alignment horizontal="center" vertical="center"/>
    </xf>
    <xf numFmtId="0" fontId="47" fillId="0" borderId="13" xfId="20" applyFont="1" applyBorder="1" applyAlignment="1">
      <alignment horizontal="center" vertical="center"/>
    </xf>
    <xf numFmtId="0" fontId="47" fillId="0" borderId="14" xfId="20" applyFont="1" applyBorder="1" applyAlignment="1">
      <alignment horizontal="center" vertical="center"/>
    </xf>
    <xf numFmtId="0" fontId="49" fillId="8" borderId="23" xfId="21" applyFont="1" applyFill="1" applyBorder="1" applyAlignment="1">
      <alignment horizontal="center" vertical="center" wrapText="1"/>
    </xf>
    <xf numFmtId="1" fontId="40" fillId="8" borderId="1" xfId="21" applyNumberFormat="1" applyFont="1" applyFill="1" applyBorder="1" applyAlignment="1">
      <alignment horizontal="center" vertical="top"/>
    </xf>
  </cellXfs>
  <cellStyles count="23">
    <cellStyle name="Comma 10" xfId="15" xr:uid="{00000000-0005-0000-0000-000000000000}"/>
    <cellStyle name="Comma 2" xfId="18" xr:uid="{00000000-0005-0000-0000-000001000000}"/>
    <cellStyle name="Normal 10 2" xfId="5" xr:uid="{00000000-0005-0000-0000-000002000000}"/>
    <cellStyle name="Normal 2 4 2 2 2" xfId="12" xr:uid="{00000000-0005-0000-0000-000003000000}"/>
    <cellStyle name="Normal 9" xfId="8" xr:uid="{00000000-0005-0000-0000-000004000000}"/>
    <cellStyle name="Normal_GROMOBRAN" xfId="19" xr:uid="{00000000-0005-0000-0000-000005000000}"/>
    <cellStyle name="Normal_TROSKOVNIK-revizija2 2 2" xfId="10" xr:uid="{00000000-0005-0000-0000-000006000000}"/>
    <cellStyle name="Normal_Troškovnik  Duplex prazan 300508 2" xfId="11" xr:uid="{00000000-0005-0000-0000-000007000000}"/>
    <cellStyle name="Normal_TROŠKOVNIK - KAM - ŽUTO" xfId="6" xr:uid="{00000000-0005-0000-0000-000008000000}"/>
    <cellStyle name="Normal_ŽIVA VODA-PONUDA, ugovorni troškovnik" xfId="16" xr:uid="{00000000-0005-0000-0000-000009000000}"/>
    <cellStyle name="Normalno" xfId="0" builtinId="0"/>
    <cellStyle name="Normalno 2" xfId="1" xr:uid="{00000000-0005-0000-0000-00000B000000}"/>
    <cellStyle name="Normalno 2 2" xfId="7" xr:uid="{00000000-0005-0000-0000-00000C000000}"/>
    <cellStyle name="Normalno 3" xfId="4" xr:uid="{00000000-0005-0000-0000-00000D000000}"/>
    <cellStyle name="Normalno 4" xfId="13" xr:uid="{00000000-0005-0000-0000-00000E000000}"/>
    <cellStyle name="Normalno 5" xfId="20" xr:uid="{00000000-0005-0000-0000-00000F000000}"/>
    <cellStyle name="Normalno 6" xfId="21" xr:uid="{00000000-0005-0000-0000-000010000000}"/>
    <cellStyle name="Obično_14-05-2" xfId="2" xr:uid="{00000000-0005-0000-0000-000011000000}"/>
    <cellStyle name="Valuta 2" xfId="3" xr:uid="{00000000-0005-0000-0000-000012000000}"/>
    <cellStyle name="Valuta 3" xfId="9" xr:uid="{00000000-0005-0000-0000-000013000000}"/>
    <cellStyle name="Valuta 4" xfId="17" xr:uid="{00000000-0005-0000-0000-000014000000}"/>
    <cellStyle name="Zarez 2" xfId="14" xr:uid="{00000000-0005-0000-0000-000015000000}"/>
    <cellStyle name="Zarez 3" xfId="22"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60960</xdr:colOff>
      <xdr:row>0</xdr:row>
      <xdr:rowOff>0</xdr:rowOff>
    </xdr:from>
    <xdr:to>
      <xdr:col>2</xdr:col>
      <xdr:colOff>2286000</xdr:colOff>
      <xdr:row>5</xdr:row>
      <xdr:rowOff>12895</xdr:rowOff>
    </xdr:to>
    <xdr:pic>
      <xdr:nvPicPr>
        <xdr:cNvPr id="5" name="Slika 4">
          <a:extLst>
            <a:ext uri="{FF2B5EF4-FFF2-40B4-BE49-F238E27FC236}">
              <a16:creationId xmlns:a16="http://schemas.microsoft.com/office/drawing/2014/main" id="{95A8E6BA-EAAA-4E2D-84D5-7803EF66E3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 y="0"/>
          <a:ext cx="6042660" cy="927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7:C123"/>
  <sheetViews>
    <sheetView tabSelected="1" view="pageBreakPreview" topLeftCell="A16" zoomScaleNormal="100" zoomScaleSheetLayoutView="100" workbookViewId="0">
      <selection activeCell="A33" sqref="A33:C34"/>
    </sheetView>
  </sheetViews>
  <sheetFormatPr defaultRowHeight="14.4" x14ac:dyDescent="0.3"/>
  <cols>
    <col min="1" max="1" width="5.109375" style="341" customWidth="1"/>
    <col min="2" max="3" width="50.5546875" style="358" customWidth="1"/>
    <col min="4" max="249" width="9.109375" style="341"/>
    <col min="250" max="250" width="16.33203125" style="341" customWidth="1"/>
    <col min="251" max="251" width="41.44140625" style="341" customWidth="1"/>
    <col min="252" max="252" width="21.33203125" style="341" customWidth="1"/>
    <col min="253" max="254" width="12.88671875" style="341" customWidth="1"/>
    <col min="255" max="505" width="9.109375" style="341"/>
    <col min="506" max="506" width="16.33203125" style="341" customWidth="1"/>
    <col min="507" max="507" width="41.44140625" style="341" customWidth="1"/>
    <col min="508" max="508" width="21.33203125" style="341" customWidth="1"/>
    <col min="509" max="510" width="12.88671875" style="341" customWidth="1"/>
    <col min="511" max="761" width="9.109375" style="341"/>
    <col min="762" max="762" width="16.33203125" style="341" customWidth="1"/>
    <col min="763" max="763" width="41.44140625" style="341" customWidth="1"/>
    <col min="764" max="764" width="21.33203125" style="341" customWidth="1"/>
    <col min="765" max="766" width="12.88671875" style="341" customWidth="1"/>
    <col min="767" max="1017" width="9.109375" style="341"/>
    <col min="1018" max="1018" width="16.33203125" style="341" customWidth="1"/>
    <col min="1019" max="1019" width="41.44140625" style="341" customWidth="1"/>
    <col min="1020" max="1020" width="21.33203125" style="341" customWidth="1"/>
    <col min="1021" max="1022" width="12.88671875" style="341" customWidth="1"/>
    <col min="1023" max="1273" width="9.109375" style="341"/>
    <col min="1274" max="1274" width="16.33203125" style="341" customWidth="1"/>
    <col min="1275" max="1275" width="41.44140625" style="341" customWidth="1"/>
    <col min="1276" max="1276" width="21.33203125" style="341" customWidth="1"/>
    <col min="1277" max="1278" width="12.88671875" style="341" customWidth="1"/>
    <col min="1279" max="1529" width="9.109375" style="341"/>
    <col min="1530" max="1530" width="16.33203125" style="341" customWidth="1"/>
    <col min="1531" max="1531" width="41.44140625" style="341" customWidth="1"/>
    <col min="1532" max="1532" width="21.33203125" style="341" customWidth="1"/>
    <col min="1533" max="1534" width="12.88671875" style="341" customWidth="1"/>
    <col min="1535" max="1785" width="9.109375" style="341"/>
    <col min="1786" max="1786" width="16.33203125" style="341" customWidth="1"/>
    <col min="1787" max="1787" width="41.44140625" style="341" customWidth="1"/>
    <col min="1788" max="1788" width="21.33203125" style="341" customWidth="1"/>
    <col min="1789" max="1790" width="12.88671875" style="341" customWidth="1"/>
    <col min="1791" max="2041" width="9.109375" style="341"/>
    <col min="2042" max="2042" width="16.33203125" style="341" customWidth="1"/>
    <col min="2043" max="2043" width="41.44140625" style="341" customWidth="1"/>
    <col min="2044" max="2044" width="21.33203125" style="341" customWidth="1"/>
    <col min="2045" max="2046" width="12.88671875" style="341" customWidth="1"/>
    <col min="2047" max="2297" width="9.109375" style="341"/>
    <col min="2298" max="2298" width="16.33203125" style="341" customWidth="1"/>
    <col min="2299" max="2299" width="41.44140625" style="341" customWidth="1"/>
    <col min="2300" max="2300" width="21.33203125" style="341" customWidth="1"/>
    <col min="2301" max="2302" width="12.88671875" style="341" customWidth="1"/>
    <col min="2303" max="2553" width="9.109375" style="341"/>
    <col min="2554" max="2554" width="16.33203125" style="341" customWidth="1"/>
    <col min="2555" max="2555" width="41.44140625" style="341" customWidth="1"/>
    <col min="2556" max="2556" width="21.33203125" style="341" customWidth="1"/>
    <col min="2557" max="2558" width="12.88671875" style="341" customWidth="1"/>
    <col min="2559" max="2809" width="9.109375" style="341"/>
    <col min="2810" max="2810" width="16.33203125" style="341" customWidth="1"/>
    <col min="2811" max="2811" width="41.44140625" style="341" customWidth="1"/>
    <col min="2812" max="2812" width="21.33203125" style="341" customWidth="1"/>
    <col min="2813" max="2814" width="12.88671875" style="341" customWidth="1"/>
    <col min="2815" max="3065" width="9.109375" style="341"/>
    <col min="3066" max="3066" width="16.33203125" style="341" customWidth="1"/>
    <col min="3067" max="3067" width="41.44140625" style="341" customWidth="1"/>
    <col min="3068" max="3068" width="21.33203125" style="341" customWidth="1"/>
    <col min="3069" max="3070" width="12.88671875" style="341" customWidth="1"/>
    <col min="3071" max="3321" width="9.109375" style="341"/>
    <col min="3322" max="3322" width="16.33203125" style="341" customWidth="1"/>
    <col min="3323" max="3323" width="41.44140625" style="341" customWidth="1"/>
    <col min="3324" max="3324" width="21.33203125" style="341" customWidth="1"/>
    <col min="3325" max="3326" width="12.88671875" style="341" customWidth="1"/>
    <col min="3327" max="3577" width="9.109375" style="341"/>
    <col min="3578" max="3578" width="16.33203125" style="341" customWidth="1"/>
    <col min="3579" max="3579" width="41.44140625" style="341" customWidth="1"/>
    <col min="3580" max="3580" width="21.33203125" style="341" customWidth="1"/>
    <col min="3581" max="3582" width="12.88671875" style="341" customWidth="1"/>
    <col min="3583" max="3833" width="9.109375" style="341"/>
    <col min="3834" max="3834" width="16.33203125" style="341" customWidth="1"/>
    <col min="3835" max="3835" width="41.44140625" style="341" customWidth="1"/>
    <col min="3836" max="3836" width="21.33203125" style="341" customWidth="1"/>
    <col min="3837" max="3838" width="12.88671875" style="341" customWidth="1"/>
    <col min="3839" max="4089" width="9.109375" style="341"/>
    <col min="4090" max="4090" width="16.33203125" style="341" customWidth="1"/>
    <col min="4091" max="4091" width="41.44140625" style="341" customWidth="1"/>
    <col min="4092" max="4092" width="21.33203125" style="341" customWidth="1"/>
    <col min="4093" max="4094" width="12.88671875" style="341" customWidth="1"/>
    <col min="4095" max="4345" width="9.109375" style="341"/>
    <col min="4346" max="4346" width="16.33203125" style="341" customWidth="1"/>
    <col min="4347" max="4347" width="41.44140625" style="341" customWidth="1"/>
    <col min="4348" max="4348" width="21.33203125" style="341" customWidth="1"/>
    <col min="4349" max="4350" width="12.88671875" style="341" customWidth="1"/>
    <col min="4351" max="4601" width="9.109375" style="341"/>
    <col min="4602" max="4602" width="16.33203125" style="341" customWidth="1"/>
    <col min="4603" max="4603" width="41.44140625" style="341" customWidth="1"/>
    <col min="4604" max="4604" width="21.33203125" style="341" customWidth="1"/>
    <col min="4605" max="4606" width="12.88671875" style="341" customWidth="1"/>
    <col min="4607" max="4857" width="9.109375" style="341"/>
    <col min="4858" max="4858" width="16.33203125" style="341" customWidth="1"/>
    <col min="4859" max="4859" width="41.44140625" style="341" customWidth="1"/>
    <col min="4860" max="4860" width="21.33203125" style="341" customWidth="1"/>
    <col min="4861" max="4862" width="12.88671875" style="341" customWidth="1"/>
    <col min="4863" max="5113" width="9.109375" style="341"/>
    <col min="5114" max="5114" width="16.33203125" style="341" customWidth="1"/>
    <col min="5115" max="5115" width="41.44140625" style="341" customWidth="1"/>
    <col min="5116" max="5116" width="21.33203125" style="341" customWidth="1"/>
    <col min="5117" max="5118" width="12.88671875" style="341" customWidth="1"/>
    <col min="5119" max="5369" width="9.109375" style="341"/>
    <col min="5370" max="5370" width="16.33203125" style="341" customWidth="1"/>
    <col min="5371" max="5371" width="41.44140625" style="341" customWidth="1"/>
    <col min="5372" max="5372" width="21.33203125" style="341" customWidth="1"/>
    <col min="5373" max="5374" width="12.88671875" style="341" customWidth="1"/>
    <col min="5375" max="5625" width="9.109375" style="341"/>
    <col min="5626" max="5626" width="16.33203125" style="341" customWidth="1"/>
    <col min="5627" max="5627" width="41.44140625" style="341" customWidth="1"/>
    <col min="5628" max="5628" width="21.33203125" style="341" customWidth="1"/>
    <col min="5629" max="5630" width="12.88671875" style="341" customWidth="1"/>
    <col min="5631" max="5881" width="9.109375" style="341"/>
    <col min="5882" max="5882" width="16.33203125" style="341" customWidth="1"/>
    <col min="5883" max="5883" width="41.44140625" style="341" customWidth="1"/>
    <col min="5884" max="5884" width="21.33203125" style="341" customWidth="1"/>
    <col min="5885" max="5886" width="12.88671875" style="341" customWidth="1"/>
    <col min="5887" max="6137" width="9.109375" style="341"/>
    <col min="6138" max="6138" width="16.33203125" style="341" customWidth="1"/>
    <col min="6139" max="6139" width="41.44140625" style="341" customWidth="1"/>
    <col min="6140" max="6140" width="21.33203125" style="341" customWidth="1"/>
    <col min="6141" max="6142" width="12.88671875" style="341" customWidth="1"/>
    <col min="6143" max="6393" width="9.109375" style="341"/>
    <col min="6394" max="6394" width="16.33203125" style="341" customWidth="1"/>
    <col min="6395" max="6395" width="41.44140625" style="341" customWidth="1"/>
    <col min="6396" max="6396" width="21.33203125" style="341" customWidth="1"/>
    <col min="6397" max="6398" width="12.88671875" style="341" customWidth="1"/>
    <col min="6399" max="6649" width="9.109375" style="341"/>
    <col min="6650" max="6650" width="16.33203125" style="341" customWidth="1"/>
    <col min="6651" max="6651" width="41.44140625" style="341" customWidth="1"/>
    <col min="6652" max="6652" width="21.33203125" style="341" customWidth="1"/>
    <col min="6653" max="6654" width="12.88671875" style="341" customWidth="1"/>
    <col min="6655" max="6905" width="9.109375" style="341"/>
    <col min="6906" max="6906" width="16.33203125" style="341" customWidth="1"/>
    <col min="6907" max="6907" width="41.44140625" style="341" customWidth="1"/>
    <col min="6908" max="6908" width="21.33203125" style="341" customWidth="1"/>
    <col min="6909" max="6910" width="12.88671875" style="341" customWidth="1"/>
    <col min="6911" max="7161" width="9.109375" style="341"/>
    <col min="7162" max="7162" width="16.33203125" style="341" customWidth="1"/>
    <col min="7163" max="7163" width="41.44140625" style="341" customWidth="1"/>
    <col min="7164" max="7164" width="21.33203125" style="341" customWidth="1"/>
    <col min="7165" max="7166" width="12.88671875" style="341" customWidth="1"/>
    <col min="7167" max="7417" width="9.109375" style="341"/>
    <col min="7418" max="7418" width="16.33203125" style="341" customWidth="1"/>
    <col min="7419" max="7419" width="41.44140625" style="341" customWidth="1"/>
    <col min="7420" max="7420" width="21.33203125" style="341" customWidth="1"/>
    <col min="7421" max="7422" width="12.88671875" style="341" customWidth="1"/>
    <col min="7423" max="7673" width="9.109375" style="341"/>
    <col min="7674" max="7674" width="16.33203125" style="341" customWidth="1"/>
    <col min="7675" max="7675" width="41.44140625" style="341" customWidth="1"/>
    <col min="7676" max="7676" width="21.33203125" style="341" customWidth="1"/>
    <col min="7677" max="7678" width="12.88671875" style="341" customWidth="1"/>
    <col min="7679" max="7929" width="9.109375" style="341"/>
    <col min="7930" max="7930" width="16.33203125" style="341" customWidth="1"/>
    <col min="7931" max="7931" width="41.44140625" style="341" customWidth="1"/>
    <col min="7932" max="7932" width="21.33203125" style="341" customWidth="1"/>
    <col min="7933" max="7934" width="12.88671875" style="341" customWidth="1"/>
    <col min="7935" max="8185" width="9.109375" style="341"/>
    <col min="8186" max="8186" width="16.33203125" style="341" customWidth="1"/>
    <col min="8187" max="8187" width="41.44140625" style="341" customWidth="1"/>
    <col min="8188" max="8188" width="21.33203125" style="341" customWidth="1"/>
    <col min="8189" max="8190" width="12.88671875" style="341" customWidth="1"/>
    <col min="8191" max="8441" width="9.109375" style="341"/>
    <col min="8442" max="8442" width="16.33203125" style="341" customWidth="1"/>
    <col min="8443" max="8443" width="41.44140625" style="341" customWidth="1"/>
    <col min="8444" max="8444" width="21.33203125" style="341" customWidth="1"/>
    <col min="8445" max="8446" width="12.88671875" style="341" customWidth="1"/>
    <col min="8447" max="8697" width="9.109375" style="341"/>
    <col min="8698" max="8698" width="16.33203125" style="341" customWidth="1"/>
    <col min="8699" max="8699" width="41.44140625" style="341" customWidth="1"/>
    <col min="8700" max="8700" width="21.33203125" style="341" customWidth="1"/>
    <col min="8701" max="8702" width="12.88671875" style="341" customWidth="1"/>
    <col min="8703" max="8953" width="9.109375" style="341"/>
    <col min="8954" max="8954" width="16.33203125" style="341" customWidth="1"/>
    <col min="8955" max="8955" width="41.44140625" style="341" customWidth="1"/>
    <col min="8956" max="8956" width="21.33203125" style="341" customWidth="1"/>
    <col min="8957" max="8958" width="12.88671875" style="341" customWidth="1"/>
    <col min="8959" max="9209" width="9.109375" style="341"/>
    <col min="9210" max="9210" width="16.33203125" style="341" customWidth="1"/>
    <col min="9211" max="9211" width="41.44140625" style="341" customWidth="1"/>
    <col min="9212" max="9212" width="21.33203125" style="341" customWidth="1"/>
    <col min="9213" max="9214" width="12.88671875" style="341" customWidth="1"/>
    <col min="9215" max="9465" width="9.109375" style="341"/>
    <col min="9466" max="9466" width="16.33203125" style="341" customWidth="1"/>
    <col min="9467" max="9467" width="41.44140625" style="341" customWidth="1"/>
    <col min="9468" max="9468" width="21.33203125" style="341" customWidth="1"/>
    <col min="9469" max="9470" width="12.88671875" style="341" customWidth="1"/>
    <col min="9471" max="9721" width="9.109375" style="341"/>
    <col min="9722" max="9722" width="16.33203125" style="341" customWidth="1"/>
    <col min="9723" max="9723" width="41.44140625" style="341" customWidth="1"/>
    <col min="9724" max="9724" width="21.33203125" style="341" customWidth="1"/>
    <col min="9725" max="9726" width="12.88671875" style="341" customWidth="1"/>
    <col min="9727" max="9977" width="9.109375" style="341"/>
    <col min="9978" max="9978" width="16.33203125" style="341" customWidth="1"/>
    <col min="9979" max="9979" width="41.44140625" style="341" customWidth="1"/>
    <col min="9980" max="9980" width="21.33203125" style="341" customWidth="1"/>
    <col min="9981" max="9982" width="12.88671875" style="341" customWidth="1"/>
    <col min="9983" max="10233" width="9.109375" style="341"/>
    <col min="10234" max="10234" width="16.33203125" style="341" customWidth="1"/>
    <col min="10235" max="10235" width="41.44140625" style="341" customWidth="1"/>
    <col min="10236" max="10236" width="21.33203125" style="341" customWidth="1"/>
    <col min="10237" max="10238" width="12.88671875" style="341" customWidth="1"/>
    <col min="10239" max="10489" width="9.109375" style="341"/>
    <col min="10490" max="10490" width="16.33203125" style="341" customWidth="1"/>
    <col min="10491" max="10491" width="41.44140625" style="341" customWidth="1"/>
    <col min="10492" max="10492" width="21.33203125" style="341" customWidth="1"/>
    <col min="10493" max="10494" width="12.88671875" style="341" customWidth="1"/>
    <col min="10495" max="10745" width="9.109375" style="341"/>
    <col min="10746" max="10746" width="16.33203125" style="341" customWidth="1"/>
    <col min="10747" max="10747" width="41.44140625" style="341" customWidth="1"/>
    <col min="10748" max="10748" width="21.33203125" style="341" customWidth="1"/>
    <col min="10749" max="10750" width="12.88671875" style="341" customWidth="1"/>
    <col min="10751" max="11001" width="9.109375" style="341"/>
    <col min="11002" max="11002" width="16.33203125" style="341" customWidth="1"/>
    <col min="11003" max="11003" width="41.44140625" style="341" customWidth="1"/>
    <col min="11004" max="11004" width="21.33203125" style="341" customWidth="1"/>
    <col min="11005" max="11006" width="12.88671875" style="341" customWidth="1"/>
    <col min="11007" max="11257" width="9.109375" style="341"/>
    <col min="11258" max="11258" width="16.33203125" style="341" customWidth="1"/>
    <col min="11259" max="11259" width="41.44140625" style="341" customWidth="1"/>
    <col min="11260" max="11260" width="21.33203125" style="341" customWidth="1"/>
    <col min="11261" max="11262" width="12.88671875" style="341" customWidth="1"/>
    <col min="11263" max="11513" width="9.109375" style="341"/>
    <col min="11514" max="11514" width="16.33203125" style="341" customWidth="1"/>
    <col min="11515" max="11515" width="41.44140625" style="341" customWidth="1"/>
    <col min="11516" max="11516" width="21.33203125" style="341" customWidth="1"/>
    <col min="11517" max="11518" width="12.88671875" style="341" customWidth="1"/>
    <col min="11519" max="11769" width="9.109375" style="341"/>
    <col min="11770" max="11770" width="16.33203125" style="341" customWidth="1"/>
    <col min="11771" max="11771" width="41.44140625" style="341" customWidth="1"/>
    <col min="11772" max="11772" width="21.33203125" style="341" customWidth="1"/>
    <col min="11773" max="11774" width="12.88671875" style="341" customWidth="1"/>
    <col min="11775" max="12025" width="9.109375" style="341"/>
    <col min="12026" max="12026" width="16.33203125" style="341" customWidth="1"/>
    <col min="12027" max="12027" width="41.44140625" style="341" customWidth="1"/>
    <col min="12028" max="12028" width="21.33203125" style="341" customWidth="1"/>
    <col min="12029" max="12030" width="12.88671875" style="341" customWidth="1"/>
    <col min="12031" max="12281" width="9.109375" style="341"/>
    <col min="12282" max="12282" width="16.33203125" style="341" customWidth="1"/>
    <col min="12283" max="12283" width="41.44140625" style="341" customWidth="1"/>
    <col min="12284" max="12284" width="21.33203125" style="341" customWidth="1"/>
    <col min="12285" max="12286" width="12.88671875" style="341" customWidth="1"/>
    <col min="12287" max="12537" width="9.109375" style="341"/>
    <col min="12538" max="12538" width="16.33203125" style="341" customWidth="1"/>
    <col min="12539" max="12539" width="41.44140625" style="341" customWidth="1"/>
    <col min="12540" max="12540" width="21.33203125" style="341" customWidth="1"/>
    <col min="12541" max="12542" width="12.88671875" style="341" customWidth="1"/>
    <col min="12543" max="12793" width="9.109375" style="341"/>
    <col min="12794" max="12794" width="16.33203125" style="341" customWidth="1"/>
    <col min="12795" max="12795" width="41.44140625" style="341" customWidth="1"/>
    <col min="12796" max="12796" width="21.33203125" style="341" customWidth="1"/>
    <col min="12797" max="12798" width="12.88671875" style="341" customWidth="1"/>
    <col min="12799" max="13049" width="9.109375" style="341"/>
    <col min="13050" max="13050" width="16.33203125" style="341" customWidth="1"/>
    <col min="13051" max="13051" width="41.44140625" style="341" customWidth="1"/>
    <col min="13052" max="13052" width="21.33203125" style="341" customWidth="1"/>
    <col min="13053" max="13054" width="12.88671875" style="341" customWidth="1"/>
    <col min="13055" max="13305" width="9.109375" style="341"/>
    <col min="13306" max="13306" width="16.33203125" style="341" customWidth="1"/>
    <col min="13307" max="13307" width="41.44140625" style="341" customWidth="1"/>
    <col min="13308" max="13308" width="21.33203125" style="341" customWidth="1"/>
    <col min="13309" max="13310" width="12.88671875" style="341" customWidth="1"/>
    <col min="13311" max="13561" width="9.109375" style="341"/>
    <col min="13562" max="13562" width="16.33203125" style="341" customWidth="1"/>
    <col min="13563" max="13563" width="41.44140625" style="341" customWidth="1"/>
    <col min="13564" max="13564" width="21.33203125" style="341" customWidth="1"/>
    <col min="13565" max="13566" width="12.88671875" style="341" customWidth="1"/>
    <col min="13567" max="13817" width="9.109375" style="341"/>
    <col min="13818" max="13818" width="16.33203125" style="341" customWidth="1"/>
    <col min="13819" max="13819" width="41.44140625" style="341" customWidth="1"/>
    <col min="13820" max="13820" width="21.33203125" style="341" customWidth="1"/>
    <col min="13821" max="13822" width="12.88671875" style="341" customWidth="1"/>
    <col min="13823" max="14073" width="9.109375" style="341"/>
    <col min="14074" max="14074" width="16.33203125" style="341" customWidth="1"/>
    <col min="14075" max="14075" width="41.44140625" style="341" customWidth="1"/>
    <col min="14076" max="14076" width="21.33203125" style="341" customWidth="1"/>
    <col min="14077" max="14078" width="12.88671875" style="341" customWidth="1"/>
    <col min="14079" max="14329" width="9.109375" style="341"/>
    <col min="14330" max="14330" width="16.33203125" style="341" customWidth="1"/>
    <col min="14331" max="14331" width="41.44140625" style="341" customWidth="1"/>
    <col min="14332" max="14332" width="21.33203125" style="341" customWidth="1"/>
    <col min="14333" max="14334" width="12.88671875" style="341" customWidth="1"/>
    <col min="14335" max="14585" width="9.109375" style="341"/>
    <col min="14586" max="14586" width="16.33203125" style="341" customWidth="1"/>
    <col min="14587" max="14587" width="41.44140625" style="341" customWidth="1"/>
    <col min="14588" max="14588" width="21.33203125" style="341" customWidth="1"/>
    <col min="14589" max="14590" width="12.88671875" style="341" customWidth="1"/>
    <col min="14591" max="14841" width="9.109375" style="341"/>
    <col min="14842" max="14842" width="16.33203125" style="341" customWidth="1"/>
    <col min="14843" max="14843" width="41.44140625" style="341" customWidth="1"/>
    <col min="14844" max="14844" width="21.33203125" style="341" customWidth="1"/>
    <col min="14845" max="14846" width="12.88671875" style="341" customWidth="1"/>
    <col min="14847" max="15097" width="9.109375" style="341"/>
    <col min="15098" max="15098" width="16.33203125" style="341" customWidth="1"/>
    <col min="15099" max="15099" width="41.44140625" style="341" customWidth="1"/>
    <col min="15100" max="15100" width="21.33203125" style="341" customWidth="1"/>
    <col min="15101" max="15102" width="12.88671875" style="341" customWidth="1"/>
    <col min="15103" max="15353" width="9.109375" style="341"/>
    <col min="15354" max="15354" width="16.33203125" style="341" customWidth="1"/>
    <col min="15355" max="15355" width="41.44140625" style="341" customWidth="1"/>
    <col min="15356" max="15356" width="21.33203125" style="341" customWidth="1"/>
    <col min="15357" max="15358" width="12.88671875" style="341" customWidth="1"/>
    <col min="15359" max="15609" width="9.109375" style="341"/>
    <col min="15610" max="15610" width="16.33203125" style="341" customWidth="1"/>
    <col min="15611" max="15611" width="41.44140625" style="341" customWidth="1"/>
    <col min="15612" max="15612" width="21.33203125" style="341" customWidth="1"/>
    <col min="15613" max="15614" width="12.88671875" style="341" customWidth="1"/>
    <col min="15615" max="15865" width="9.109375" style="341"/>
    <col min="15866" max="15866" width="16.33203125" style="341" customWidth="1"/>
    <col min="15867" max="15867" width="41.44140625" style="341" customWidth="1"/>
    <col min="15868" max="15868" width="21.33203125" style="341" customWidth="1"/>
    <col min="15869" max="15870" width="12.88671875" style="341" customWidth="1"/>
    <col min="15871" max="16121" width="9.109375" style="341"/>
    <col min="16122" max="16122" width="16.33203125" style="341" customWidth="1"/>
    <col min="16123" max="16123" width="41.44140625" style="341" customWidth="1"/>
    <col min="16124" max="16124" width="21.33203125" style="341" customWidth="1"/>
    <col min="16125" max="16126" width="12.88671875" style="341" customWidth="1"/>
    <col min="16127" max="16376" width="9.109375" style="341"/>
    <col min="16377" max="16384" width="9.109375" style="341" customWidth="1"/>
  </cols>
  <sheetData>
    <row r="7" spans="1:3" x14ac:dyDescent="0.3">
      <c r="A7" s="369" t="s">
        <v>643</v>
      </c>
      <c r="B7" s="369"/>
      <c r="C7" s="369"/>
    </row>
    <row r="8" spans="1:3" ht="14.4" customHeight="1" x14ac:dyDescent="0.3">
      <c r="A8" s="370" t="s">
        <v>543</v>
      </c>
      <c r="B8" s="370"/>
      <c r="C8" s="342" t="s">
        <v>548</v>
      </c>
    </row>
    <row r="9" spans="1:3" ht="14.4" customHeight="1" x14ac:dyDescent="0.3">
      <c r="A9" s="370" t="s">
        <v>544</v>
      </c>
      <c r="B9" s="370"/>
      <c r="C9" s="342" t="s">
        <v>549</v>
      </c>
    </row>
    <row r="10" spans="1:3" ht="69.599999999999994" customHeight="1" x14ac:dyDescent="0.3">
      <c r="A10" s="370" t="s">
        <v>545</v>
      </c>
      <c r="B10" s="370"/>
      <c r="C10" s="342" t="s">
        <v>550</v>
      </c>
    </row>
    <row r="11" spans="1:3" x14ac:dyDescent="0.3">
      <c r="A11" s="370" t="s">
        <v>546</v>
      </c>
      <c r="B11" s="370"/>
      <c r="C11" s="343" t="s">
        <v>646</v>
      </c>
    </row>
    <row r="12" spans="1:3" x14ac:dyDescent="0.3">
      <c r="A12" s="370" t="s">
        <v>547</v>
      </c>
      <c r="B12" s="370"/>
      <c r="C12" s="344"/>
    </row>
    <row r="13" spans="1:3" ht="15" thickBot="1" x14ac:dyDescent="0.35">
      <c r="A13" s="345"/>
      <c r="B13" s="345"/>
      <c r="C13" s="346"/>
    </row>
    <row r="14" spans="1:3" s="347" customFormat="1" x14ac:dyDescent="0.3">
      <c r="A14" s="164" t="s">
        <v>554</v>
      </c>
      <c r="B14" s="165" t="s">
        <v>562</v>
      </c>
      <c r="C14" s="166" t="s">
        <v>597</v>
      </c>
    </row>
    <row r="15" spans="1:3" ht="14.4" customHeight="1" x14ac:dyDescent="0.3">
      <c r="A15" s="125" t="s">
        <v>561</v>
      </c>
      <c r="B15" s="348" t="s">
        <v>555</v>
      </c>
      <c r="C15" s="349">
        <f>'PROIZVODNI POGON'!R363</f>
        <v>0</v>
      </c>
    </row>
    <row r="16" spans="1:3" ht="14.4" customHeight="1" x14ac:dyDescent="0.3">
      <c r="A16" s="350">
        <f t="shared" ref="A16:A19" si="0">A15+1</f>
        <v>2</v>
      </c>
      <c r="B16" s="348" t="s">
        <v>556</v>
      </c>
      <c r="C16" s="349">
        <f>'ZGRADA UPRAVE'!R234</f>
        <v>0</v>
      </c>
    </row>
    <row r="17" spans="1:3" ht="14.4" customHeight="1" x14ac:dyDescent="0.3">
      <c r="A17" s="350">
        <f t="shared" si="0"/>
        <v>3</v>
      </c>
      <c r="B17" s="348" t="s">
        <v>557</v>
      </c>
      <c r="C17" s="349">
        <f>'ZGRADA SERVISA'!R171</f>
        <v>0</v>
      </c>
    </row>
    <row r="18" spans="1:3" ht="14.4" customHeight="1" x14ac:dyDescent="0.3">
      <c r="A18" s="350">
        <f t="shared" si="0"/>
        <v>4</v>
      </c>
      <c r="B18" s="348" t="s">
        <v>558</v>
      </c>
      <c r="C18" s="349">
        <f>'STROJARSKE INSTALACIJE'!F90</f>
        <v>0</v>
      </c>
    </row>
    <row r="19" spans="1:3" ht="14.4" customHeight="1" x14ac:dyDescent="0.3">
      <c r="A19" s="350">
        <f t="shared" si="0"/>
        <v>5</v>
      </c>
      <c r="B19" s="348" t="s">
        <v>559</v>
      </c>
      <c r="C19" s="349">
        <f>' ELEKTROTEHNIČKE INSTALACIJE'!F301</f>
        <v>0</v>
      </c>
    </row>
    <row r="20" spans="1:3" ht="14.4" customHeight="1" x14ac:dyDescent="0.3">
      <c r="A20" s="350">
        <v>6</v>
      </c>
      <c r="B20" s="348" t="s">
        <v>560</v>
      </c>
      <c r="C20" s="349">
        <f>'INSTALACIJA VATRODOJAVE'!F34</f>
        <v>0</v>
      </c>
    </row>
    <row r="21" spans="1:3" ht="14.4" customHeight="1" x14ac:dyDescent="0.3">
      <c r="A21" s="350">
        <v>7</v>
      </c>
      <c r="B21" s="351" t="s">
        <v>625</v>
      </c>
      <c r="C21" s="349">
        <f>'video nadzor'!F17</f>
        <v>0</v>
      </c>
    </row>
    <row r="22" spans="1:3" x14ac:dyDescent="0.3">
      <c r="A22" s="363" t="s">
        <v>647</v>
      </c>
      <c r="B22" s="364"/>
      <c r="C22" s="352">
        <f>ROUND(SUM(C15:C21),2)</f>
        <v>0</v>
      </c>
    </row>
    <row r="23" spans="1:3" x14ac:dyDescent="0.3">
      <c r="A23" s="363" t="s">
        <v>648</v>
      </c>
      <c r="B23" s="364"/>
      <c r="C23" s="359"/>
    </row>
    <row r="24" spans="1:3" x14ac:dyDescent="0.3">
      <c r="A24" s="363" t="s">
        <v>649</v>
      </c>
      <c r="B24" s="364"/>
      <c r="C24" s="352">
        <f>ROUND((C22*C23),2)</f>
        <v>0</v>
      </c>
    </row>
    <row r="25" spans="1:3" x14ac:dyDescent="0.3">
      <c r="A25" s="363" t="s">
        <v>650</v>
      </c>
      <c r="B25" s="364"/>
      <c r="C25" s="352">
        <f>ROUND(SUM(C22+C24),2)</f>
        <v>0</v>
      </c>
    </row>
    <row r="26" spans="1:3" x14ac:dyDescent="0.3">
      <c r="A26" s="353"/>
      <c r="B26" s="353"/>
      <c r="C26" s="354"/>
    </row>
    <row r="27" spans="1:3" x14ac:dyDescent="0.3">
      <c r="A27" s="353"/>
      <c r="B27" s="353"/>
      <c r="C27" s="354"/>
    </row>
    <row r="28" spans="1:3" x14ac:dyDescent="0.3">
      <c r="A28" s="355" t="s">
        <v>551</v>
      </c>
      <c r="B28" s="355"/>
      <c r="C28" s="356"/>
    </row>
    <row r="29" spans="1:3" x14ac:dyDescent="0.3">
      <c r="A29" s="367" t="s">
        <v>552</v>
      </c>
      <c r="B29" s="367"/>
      <c r="C29" s="367"/>
    </row>
    <row r="30" spans="1:3" x14ac:dyDescent="0.3">
      <c r="A30" s="368" t="s">
        <v>553</v>
      </c>
      <c r="B30" s="368"/>
      <c r="C30" s="368"/>
    </row>
    <row r="31" spans="1:3" x14ac:dyDescent="0.3">
      <c r="A31" s="368"/>
      <c r="B31" s="368"/>
      <c r="C31" s="368"/>
    </row>
    <row r="32" spans="1:3" x14ac:dyDescent="0.3">
      <c r="A32" s="368"/>
      <c r="B32" s="368"/>
      <c r="C32" s="368"/>
    </row>
    <row r="33" spans="1:3" x14ac:dyDescent="0.3">
      <c r="A33" s="368" t="s">
        <v>644</v>
      </c>
      <c r="B33" s="368"/>
      <c r="C33" s="368"/>
    </row>
    <row r="34" spans="1:3" x14ac:dyDescent="0.3">
      <c r="A34" s="368"/>
      <c r="B34" s="368"/>
      <c r="C34" s="368"/>
    </row>
    <row r="35" spans="1:3" x14ac:dyDescent="0.3">
      <c r="A35" s="368" t="s">
        <v>645</v>
      </c>
      <c r="B35" s="368"/>
      <c r="C35" s="368"/>
    </row>
    <row r="36" spans="1:3" x14ac:dyDescent="0.3">
      <c r="A36" s="368"/>
      <c r="B36" s="368"/>
      <c r="C36" s="368"/>
    </row>
    <row r="37" spans="1:3" x14ac:dyDescent="0.3">
      <c r="A37" s="368"/>
      <c r="B37" s="368"/>
      <c r="C37" s="368"/>
    </row>
    <row r="38" spans="1:3" x14ac:dyDescent="0.3">
      <c r="A38" s="368"/>
      <c r="B38" s="368"/>
      <c r="C38" s="368"/>
    </row>
    <row r="39" spans="1:3" x14ac:dyDescent="0.3">
      <c r="A39" s="357"/>
      <c r="B39" s="357"/>
      <c r="C39" s="357"/>
    </row>
    <row r="40" spans="1:3" x14ac:dyDescent="0.3">
      <c r="A40" s="357"/>
      <c r="B40" s="357"/>
      <c r="C40" s="357"/>
    </row>
    <row r="41" spans="1:3" ht="14.4" customHeight="1" x14ac:dyDescent="0.3">
      <c r="A41" s="357"/>
      <c r="B41" s="357"/>
      <c r="C41" s="357"/>
    </row>
    <row r="42" spans="1:3" x14ac:dyDescent="0.3">
      <c r="A42" s="357"/>
      <c r="B42" s="357"/>
      <c r="C42" s="124"/>
    </row>
    <row r="43" spans="1:3" x14ac:dyDescent="0.3">
      <c r="A43" s="353"/>
      <c r="B43" s="353"/>
      <c r="C43" s="354"/>
    </row>
    <row r="45" spans="1:3" x14ac:dyDescent="0.3">
      <c r="A45" s="365" t="s">
        <v>624</v>
      </c>
      <c r="B45" s="365"/>
      <c r="C45" s="365"/>
    </row>
    <row r="46" spans="1:3" x14ac:dyDescent="0.3">
      <c r="A46" s="366"/>
      <c r="B46" s="366"/>
      <c r="C46" s="366"/>
    </row>
    <row r="47" spans="1:3" x14ac:dyDescent="0.3">
      <c r="A47" s="366"/>
      <c r="B47" s="366"/>
      <c r="C47" s="366"/>
    </row>
    <row r="106" ht="12" customHeight="1" x14ac:dyDescent="0.3"/>
    <row r="107" hidden="1" x14ac:dyDescent="0.3"/>
    <row r="108" ht="109.5" customHeight="1" x14ac:dyDescent="0.3"/>
    <row r="123" ht="164.25" customHeight="1" x14ac:dyDescent="0.3"/>
  </sheetData>
  <sheetProtection selectLockedCells="1"/>
  <mergeCells count="15">
    <mergeCell ref="A7:C7"/>
    <mergeCell ref="A22:B22"/>
    <mergeCell ref="A8:B8"/>
    <mergeCell ref="A9:B9"/>
    <mergeCell ref="A10:B10"/>
    <mergeCell ref="A11:B11"/>
    <mergeCell ref="A12:B12"/>
    <mergeCell ref="A23:B23"/>
    <mergeCell ref="A24:B24"/>
    <mergeCell ref="A25:B25"/>
    <mergeCell ref="A45:C47"/>
    <mergeCell ref="A29:C29"/>
    <mergeCell ref="A30:C32"/>
    <mergeCell ref="A33:C34"/>
    <mergeCell ref="A35:C38"/>
  </mergeCells>
  <pageMargins left="0.7" right="0.7" top="0.75" bottom="0.75" header="0.3" footer="0.3"/>
  <pageSetup paperSize="9" scale="82" fitToHeight="0" orientation="portrait" verticalDpi="4294967293" r:id="rId1"/>
  <headerFooter>
    <oddHeader xml:space="preserve">&amp;LInvestitor:
AVEM d.o.o. Županja&amp;CREKAPITULACIJA&amp;RDom na kvadrat d.o.o. Županja
</oddHeader>
    <oddFooter>&amp;CREKONSTRUKCIJA TVORNICE STOČNE HRANE U POGON ZA PROIZVODNJU DVOPEKA, KEKSA I                      
                                             SRODNIH PROIZVODA; PR. TRAJNIH PECIVA, SLAST. PROIZVODA I KOLAČA
&amp;R&amp;P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BL365"/>
  <sheetViews>
    <sheetView view="pageBreakPreview" zoomScale="80" zoomScaleNormal="80" zoomScaleSheetLayoutView="80" workbookViewId="0">
      <selection activeCell="C76" sqref="C76"/>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7.33203125" style="298" customWidth="1"/>
    <col min="16" max="16" width="8.5546875" style="313" customWidth="1"/>
    <col min="17" max="17" width="4.33203125" style="313" customWidth="1"/>
    <col min="18" max="18" width="5.109375" style="313" customWidth="1"/>
    <col min="19" max="19" width="4.109375" style="313" customWidth="1"/>
    <col min="20" max="20" width="5.109375" style="314" customWidth="1"/>
    <col min="21" max="21" width="14.6640625" style="147" customWidth="1"/>
    <col min="22" max="22" width="12.6640625" style="147" bestFit="1" customWidth="1"/>
    <col min="23" max="23" width="15" style="147" customWidth="1"/>
    <col min="24"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7.33203125" style="147" customWidth="1"/>
    <col min="272" max="272" width="8.5546875" style="147" customWidth="1"/>
    <col min="273" max="273" width="4.33203125" style="147" customWidth="1"/>
    <col min="274" max="274" width="5.109375" style="147" customWidth="1"/>
    <col min="275" max="275" width="4.109375" style="147" customWidth="1"/>
    <col min="276" max="276" width="5.109375" style="147" customWidth="1"/>
    <col min="277" max="277" width="14.6640625" style="147" customWidth="1"/>
    <col min="278" max="278" width="12.6640625" style="147" bestFit="1" customWidth="1"/>
    <col min="279" max="279" width="15" style="147" customWidth="1"/>
    <col min="280"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7.33203125" style="147" customWidth="1"/>
    <col min="528" max="528" width="8.5546875" style="147" customWidth="1"/>
    <col min="529" max="529" width="4.33203125" style="147" customWidth="1"/>
    <col min="530" max="530" width="5.109375" style="147" customWidth="1"/>
    <col min="531" max="531" width="4.109375" style="147" customWidth="1"/>
    <col min="532" max="532" width="5.109375" style="147" customWidth="1"/>
    <col min="533" max="533" width="14.6640625" style="147" customWidth="1"/>
    <col min="534" max="534" width="12.6640625" style="147" bestFit="1" customWidth="1"/>
    <col min="535" max="535" width="15" style="147" customWidth="1"/>
    <col min="536"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7.33203125" style="147" customWidth="1"/>
    <col min="784" max="784" width="8.5546875" style="147" customWidth="1"/>
    <col min="785" max="785" width="4.33203125" style="147" customWidth="1"/>
    <col min="786" max="786" width="5.109375" style="147" customWidth="1"/>
    <col min="787" max="787" width="4.109375" style="147" customWidth="1"/>
    <col min="788" max="788" width="5.109375" style="147" customWidth="1"/>
    <col min="789" max="789" width="14.6640625" style="147" customWidth="1"/>
    <col min="790" max="790" width="12.6640625" style="147" bestFit="1" customWidth="1"/>
    <col min="791" max="791" width="15" style="147" customWidth="1"/>
    <col min="792"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7.33203125" style="147" customWidth="1"/>
    <col min="1040" max="1040" width="8.5546875" style="147" customWidth="1"/>
    <col min="1041" max="1041" width="4.33203125" style="147" customWidth="1"/>
    <col min="1042" max="1042" width="5.109375" style="147" customWidth="1"/>
    <col min="1043" max="1043" width="4.109375" style="147" customWidth="1"/>
    <col min="1044" max="1044" width="5.109375" style="147" customWidth="1"/>
    <col min="1045" max="1045" width="14.6640625" style="147" customWidth="1"/>
    <col min="1046" max="1046" width="12.6640625" style="147" bestFit="1" customWidth="1"/>
    <col min="1047" max="1047" width="15" style="147" customWidth="1"/>
    <col min="1048"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7.33203125" style="147" customWidth="1"/>
    <col min="1296" max="1296" width="8.5546875" style="147" customWidth="1"/>
    <col min="1297" max="1297" width="4.33203125" style="147" customWidth="1"/>
    <col min="1298" max="1298" width="5.109375" style="147" customWidth="1"/>
    <col min="1299" max="1299" width="4.109375" style="147" customWidth="1"/>
    <col min="1300" max="1300" width="5.109375" style="147" customWidth="1"/>
    <col min="1301" max="1301" width="14.6640625" style="147" customWidth="1"/>
    <col min="1302" max="1302" width="12.6640625" style="147" bestFit="1" customWidth="1"/>
    <col min="1303" max="1303" width="15" style="147" customWidth="1"/>
    <col min="1304"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7.33203125" style="147" customWidth="1"/>
    <col min="1552" max="1552" width="8.5546875" style="147" customWidth="1"/>
    <col min="1553" max="1553" width="4.33203125" style="147" customWidth="1"/>
    <col min="1554" max="1554" width="5.109375" style="147" customWidth="1"/>
    <col min="1555" max="1555" width="4.109375" style="147" customWidth="1"/>
    <col min="1556" max="1556" width="5.109375" style="147" customWidth="1"/>
    <col min="1557" max="1557" width="14.6640625" style="147" customWidth="1"/>
    <col min="1558" max="1558" width="12.6640625" style="147" bestFit="1" customWidth="1"/>
    <col min="1559" max="1559" width="15" style="147" customWidth="1"/>
    <col min="1560"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7.33203125" style="147" customWidth="1"/>
    <col min="1808" max="1808" width="8.5546875" style="147" customWidth="1"/>
    <col min="1809" max="1809" width="4.33203125" style="147" customWidth="1"/>
    <col min="1810" max="1810" width="5.109375" style="147" customWidth="1"/>
    <col min="1811" max="1811" width="4.109375" style="147" customWidth="1"/>
    <col min="1812" max="1812" width="5.109375" style="147" customWidth="1"/>
    <col min="1813" max="1813" width="14.6640625" style="147" customWidth="1"/>
    <col min="1814" max="1814" width="12.6640625" style="147" bestFit="1" customWidth="1"/>
    <col min="1815" max="1815" width="15" style="147" customWidth="1"/>
    <col min="1816"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7.33203125" style="147" customWidth="1"/>
    <col min="2064" max="2064" width="8.5546875" style="147" customWidth="1"/>
    <col min="2065" max="2065" width="4.33203125" style="147" customWidth="1"/>
    <col min="2066" max="2066" width="5.109375" style="147" customWidth="1"/>
    <col min="2067" max="2067" width="4.109375" style="147" customWidth="1"/>
    <col min="2068" max="2068" width="5.109375" style="147" customWidth="1"/>
    <col min="2069" max="2069" width="14.6640625" style="147" customWidth="1"/>
    <col min="2070" max="2070" width="12.6640625" style="147" bestFit="1" customWidth="1"/>
    <col min="2071" max="2071" width="15" style="147" customWidth="1"/>
    <col min="2072"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7.33203125" style="147" customWidth="1"/>
    <col min="2320" max="2320" width="8.5546875" style="147" customWidth="1"/>
    <col min="2321" max="2321" width="4.33203125" style="147" customWidth="1"/>
    <col min="2322" max="2322" width="5.109375" style="147" customWidth="1"/>
    <col min="2323" max="2323" width="4.109375" style="147" customWidth="1"/>
    <col min="2324" max="2324" width="5.109375" style="147" customWidth="1"/>
    <col min="2325" max="2325" width="14.6640625" style="147" customWidth="1"/>
    <col min="2326" max="2326" width="12.6640625" style="147" bestFit="1" customWidth="1"/>
    <col min="2327" max="2327" width="15" style="147" customWidth="1"/>
    <col min="2328"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7.33203125" style="147" customWidth="1"/>
    <col min="2576" max="2576" width="8.5546875" style="147" customWidth="1"/>
    <col min="2577" max="2577" width="4.33203125" style="147" customWidth="1"/>
    <col min="2578" max="2578" width="5.109375" style="147" customWidth="1"/>
    <col min="2579" max="2579" width="4.109375" style="147" customWidth="1"/>
    <col min="2580" max="2580" width="5.109375" style="147" customWidth="1"/>
    <col min="2581" max="2581" width="14.6640625" style="147" customWidth="1"/>
    <col min="2582" max="2582" width="12.6640625" style="147" bestFit="1" customWidth="1"/>
    <col min="2583" max="2583" width="15" style="147" customWidth="1"/>
    <col min="2584"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7.33203125" style="147" customWidth="1"/>
    <col min="2832" max="2832" width="8.5546875" style="147" customWidth="1"/>
    <col min="2833" max="2833" width="4.33203125" style="147" customWidth="1"/>
    <col min="2834" max="2834" width="5.109375" style="147" customWidth="1"/>
    <col min="2835" max="2835" width="4.109375" style="147" customWidth="1"/>
    <col min="2836" max="2836" width="5.109375" style="147" customWidth="1"/>
    <col min="2837" max="2837" width="14.6640625" style="147" customWidth="1"/>
    <col min="2838" max="2838" width="12.6640625" style="147" bestFit="1" customWidth="1"/>
    <col min="2839" max="2839" width="15" style="147" customWidth="1"/>
    <col min="2840"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7.33203125" style="147" customWidth="1"/>
    <col min="3088" max="3088" width="8.5546875" style="147" customWidth="1"/>
    <col min="3089" max="3089" width="4.33203125" style="147" customWidth="1"/>
    <col min="3090" max="3090" width="5.109375" style="147" customWidth="1"/>
    <col min="3091" max="3091" width="4.109375" style="147" customWidth="1"/>
    <col min="3092" max="3092" width="5.109375" style="147" customWidth="1"/>
    <col min="3093" max="3093" width="14.6640625" style="147" customWidth="1"/>
    <col min="3094" max="3094" width="12.6640625" style="147" bestFit="1" customWidth="1"/>
    <col min="3095" max="3095" width="15" style="147" customWidth="1"/>
    <col min="3096"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7.33203125" style="147" customWidth="1"/>
    <col min="3344" max="3344" width="8.5546875" style="147" customWidth="1"/>
    <col min="3345" max="3345" width="4.33203125" style="147" customWidth="1"/>
    <col min="3346" max="3346" width="5.109375" style="147" customWidth="1"/>
    <col min="3347" max="3347" width="4.109375" style="147" customWidth="1"/>
    <col min="3348" max="3348" width="5.109375" style="147" customWidth="1"/>
    <col min="3349" max="3349" width="14.6640625" style="147" customWidth="1"/>
    <col min="3350" max="3350" width="12.6640625" style="147" bestFit="1" customWidth="1"/>
    <col min="3351" max="3351" width="15" style="147" customWidth="1"/>
    <col min="3352"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7.33203125" style="147" customWidth="1"/>
    <col min="3600" max="3600" width="8.5546875" style="147" customWidth="1"/>
    <col min="3601" max="3601" width="4.33203125" style="147" customWidth="1"/>
    <col min="3602" max="3602" width="5.109375" style="147" customWidth="1"/>
    <col min="3603" max="3603" width="4.109375" style="147" customWidth="1"/>
    <col min="3604" max="3604" width="5.109375" style="147" customWidth="1"/>
    <col min="3605" max="3605" width="14.6640625" style="147" customWidth="1"/>
    <col min="3606" max="3606" width="12.6640625" style="147" bestFit="1" customWidth="1"/>
    <col min="3607" max="3607" width="15" style="147" customWidth="1"/>
    <col min="3608"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7.33203125" style="147" customWidth="1"/>
    <col min="3856" max="3856" width="8.5546875" style="147" customWidth="1"/>
    <col min="3857" max="3857" width="4.33203125" style="147" customWidth="1"/>
    <col min="3858" max="3858" width="5.109375" style="147" customWidth="1"/>
    <col min="3859" max="3859" width="4.109375" style="147" customWidth="1"/>
    <col min="3860" max="3860" width="5.109375" style="147" customWidth="1"/>
    <col min="3861" max="3861" width="14.6640625" style="147" customWidth="1"/>
    <col min="3862" max="3862" width="12.6640625" style="147" bestFit="1" customWidth="1"/>
    <col min="3863" max="3863" width="15" style="147" customWidth="1"/>
    <col min="3864"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7.33203125" style="147" customWidth="1"/>
    <col min="4112" max="4112" width="8.5546875" style="147" customWidth="1"/>
    <col min="4113" max="4113" width="4.33203125" style="147" customWidth="1"/>
    <col min="4114" max="4114" width="5.109375" style="147" customWidth="1"/>
    <col min="4115" max="4115" width="4.109375" style="147" customWidth="1"/>
    <col min="4116" max="4116" width="5.109375" style="147" customWidth="1"/>
    <col min="4117" max="4117" width="14.6640625" style="147" customWidth="1"/>
    <col min="4118" max="4118" width="12.6640625" style="147" bestFit="1" customWidth="1"/>
    <col min="4119" max="4119" width="15" style="147" customWidth="1"/>
    <col min="4120"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7.33203125" style="147" customWidth="1"/>
    <col min="4368" max="4368" width="8.5546875" style="147" customWidth="1"/>
    <col min="4369" max="4369" width="4.33203125" style="147" customWidth="1"/>
    <col min="4370" max="4370" width="5.109375" style="147" customWidth="1"/>
    <col min="4371" max="4371" width="4.109375" style="147" customWidth="1"/>
    <col min="4372" max="4372" width="5.109375" style="147" customWidth="1"/>
    <col min="4373" max="4373" width="14.6640625" style="147" customWidth="1"/>
    <col min="4374" max="4374" width="12.6640625" style="147" bestFit="1" customWidth="1"/>
    <col min="4375" max="4375" width="15" style="147" customWidth="1"/>
    <col min="4376"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7.33203125" style="147" customWidth="1"/>
    <col min="4624" max="4624" width="8.5546875" style="147" customWidth="1"/>
    <col min="4625" max="4625" width="4.33203125" style="147" customWidth="1"/>
    <col min="4626" max="4626" width="5.109375" style="147" customWidth="1"/>
    <col min="4627" max="4627" width="4.109375" style="147" customWidth="1"/>
    <col min="4628" max="4628" width="5.109375" style="147" customWidth="1"/>
    <col min="4629" max="4629" width="14.6640625" style="147" customWidth="1"/>
    <col min="4630" max="4630" width="12.6640625" style="147" bestFit="1" customWidth="1"/>
    <col min="4631" max="4631" width="15" style="147" customWidth="1"/>
    <col min="4632"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7.33203125" style="147" customWidth="1"/>
    <col min="4880" max="4880" width="8.5546875" style="147" customWidth="1"/>
    <col min="4881" max="4881" width="4.33203125" style="147" customWidth="1"/>
    <col min="4882" max="4882" width="5.109375" style="147" customWidth="1"/>
    <col min="4883" max="4883" width="4.109375" style="147" customWidth="1"/>
    <col min="4884" max="4884" width="5.109375" style="147" customWidth="1"/>
    <col min="4885" max="4885" width="14.6640625" style="147" customWidth="1"/>
    <col min="4886" max="4886" width="12.6640625" style="147" bestFit="1" customWidth="1"/>
    <col min="4887" max="4887" width="15" style="147" customWidth="1"/>
    <col min="4888"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7.33203125" style="147" customWidth="1"/>
    <col min="5136" max="5136" width="8.5546875" style="147" customWidth="1"/>
    <col min="5137" max="5137" width="4.33203125" style="147" customWidth="1"/>
    <col min="5138" max="5138" width="5.109375" style="147" customWidth="1"/>
    <col min="5139" max="5139" width="4.109375" style="147" customWidth="1"/>
    <col min="5140" max="5140" width="5.109375" style="147" customWidth="1"/>
    <col min="5141" max="5141" width="14.6640625" style="147" customWidth="1"/>
    <col min="5142" max="5142" width="12.6640625" style="147" bestFit="1" customWidth="1"/>
    <col min="5143" max="5143" width="15" style="147" customWidth="1"/>
    <col min="5144"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7.33203125" style="147" customWidth="1"/>
    <col min="5392" max="5392" width="8.5546875" style="147" customWidth="1"/>
    <col min="5393" max="5393" width="4.33203125" style="147" customWidth="1"/>
    <col min="5394" max="5394" width="5.109375" style="147" customWidth="1"/>
    <col min="5395" max="5395" width="4.109375" style="147" customWidth="1"/>
    <col min="5396" max="5396" width="5.109375" style="147" customWidth="1"/>
    <col min="5397" max="5397" width="14.6640625" style="147" customWidth="1"/>
    <col min="5398" max="5398" width="12.6640625" style="147" bestFit="1" customWidth="1"/>
    <col min="5399" max="5399" width="15" style="147" customWidth="1"/>
    <col min="5400"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7.33203125" style="147" customWidth="1"/>
    <col min="5648" max="5648" width="8.5546875" style="147" customWidth="1"/>
    <col min="5649" max="5649" width="4.33203125" style="147" customWidth="1"/>
    <col min="5650" max="5650" width="5.109375" style="147" customWidth="1"/>
    <col min="5651" max="5651" width="4.109375" style="147" customWidth="1"/>
    <col min="5652" max="5652" width="5.109375" style="147" customWidth="1"/>
    <col min="5653" max="5653" width="14.6640625" style="147" customWidth="1"/>
    <col min="5654" max="5654" width="12.6640625" style="147" bestFit="1" customWidth="1"/>
    <col min="5655" max="5655" width="15" style="147" customWidth="1"/>
    <col min="5656"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7.33203125" style="147" customWidth="1"/>
    <col min="5904" max="5904" width="8.5546875" style="147" customWidth="1"/>
    <col min="5905" max="5905" width="4.33203125" style="147" customWidth="1"/>
    <col min="5906" max="5906" width="5.109375" style="147" customWidth="1"/>
    <col min="5907" max="5907" width="4.109375" style="147" customWidth="1"/>
    <col min="5908" max="5908" width="5.109375" style="147" customWidth="1"/>
    <col min="5909" max="5909" width="14.6640625" style="147" customWidth="1"/>
    <col min="5910" max="5910" width="12.6640625" style="147" bestFit="1" customWidth="1"/>
    <col min="5911" max="5911" width="15" style="147" customWidth="1"/>
    <col min="5912"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7.33203125" style="147" customWidth="1"/>
    <col min="6160" max="6160" width="8.5546875" style="147" customWidth="1"/>
    <col min="6161" max="6161" width="4.33203125" style="147" customWidth="1"/>
    <col min="6162" max="6162" width="5.109375" style="147" customWidth="1"/>
    <col min="6163" max="6163" width="4.109375" style="147" customWidth="1"/>
    <col min="6164" max="6164" width="5.109375" style="147" customWidth="1"/>
    <col min="6165" max="6165" width="14.6640625" style="147" customWidth="1"/>
    <col min="6166" max="6166" width="12.6640625" style="147" bestFit="1" customWidth="1"/>
    <col min="6167" max="6167" width="15" style="147" customWidth="1"/>
    <col min="6168"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7.33203125" style="147" customWidth="1"/>
    <col min="6416" max="6416" width="8.5546875" style="147" customWidth="1"/>
    <col min="6417" max="6417" width="4.33203125" style="147" customWidth="1"/>
    <col min="6418" max="6418" width="5.109375" style="147" customWidth="1"/>
    <col min="6419" max="6419" width="4.109375" style="147" customWidth="1"/>
    <col min="6420" max="6420" width="5.109375" style="147" customWidth="1"/>
    <col min="6421" max="6421" width="14.6640625" style="147" customWidth="1"/>
    <col min="6422" max="6422" width="12.6640625" style="147" bestFit="1" customWidth="1"/>
    <col min="6423" max="6423" width="15" style="147" customWidth="1"/>
    <col min="6424"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7.33203125" style="147" customWidth="1"/>
    <col min="6672" max="6672" width="8.5546875" style="147" customWidth="1"/>
    <col min="6673" max="6673" width="4.33203125" style="147" customWidth="1"/>
    <col min="6674" max="6674" width="5.109375" style="147" customWidth="1"/>
    <col min="6675" max="6675" width="4.109375" style="147" customWidth="1"/>
    <col min="6676" max="6676" width="5.109375" style="147" customWidth="1"/>
    <col min="6677" max="6677" width="14.6640625" style="147" customWidth="1"/>
    <col min="6678" max="6678" width="12.6640625" style="147" bestFit="1" customWidth="1"/>
    <col min="6679" max="6679" width="15" style="147" customWidth="1"/>
    <col min="6680"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7.33203125" style="147" customWidth="1"/>
    <col min="6928" max="6928" width="8.5546875" style="147" customWidth="1"/>
    <col min="6929" max="6929" width="4.33203125" style="147" customWidth="1"/>
    <col min="6930" max="6930" width="5.109375" style="147" customWidth="1"/>
    <col min="6931" max="6931" width="4.109375" style="147" customWidth="1"/>
    <col min="6932" max="6932" width="5.109375" style="147" customWidth="1"/>
    <col min="6933" max="6933" width="14.6640625" style="147" customWidth="1"/>
    <col min="6934" max="6934" width="12.6640625" style="147" bestFit="1" customWidth="1"/>
    <col min="6935" max="6935" width="15" style="147" customWidth="1"/>
    <col min="6936"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7.33203125" style="147" customWidth="1"/>
    <col min="7184" max="7184" width="8.5546875" style="147" customWidth="1"/>
    <col min="7185" max="7185" width="4.33203125" style="147" customWidth="1"/>
    <col min="7186" max="7186" width="5.109375" style="147" customWidth="1"/>
    <col min="7187" max="7187" width="4.109375" style="147" customWidth="1"/>
    <col min="7188" max="7188" width="5.109375" style="147" customWidth="1"/>
    <col min="7189" max="7189" width="14.6640625" style="147" customWidth="1"/>
    <col min="7190" max="7190" width="12.6640625" style="147" bestFit="1" customWidth="1"/>
    <col min="7191" max="7191" width="15" style="147" customWidth="1"/>
    <col min="7192"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7.33203125" style="147" customWidth="1"/>
    <col min="7440" max="7440" width="8.5546875" style="147" customWidth="1"/>
    <col min="7441" max="7441" width="4.33203125" style="147" customWidth="1"/>
    <col min="7442" max="7442" width="5.109375" style="147" customWidth="1"/>
    <col min="7443" max="7443" width="4.109375" style="147" customWidth="1"/>
    <col min="7444" max="7444" width="5.109375" style="147" customWidth="1"/>
    <col min="7445" max="7445" width="14.6640625" style="147" customWidth="1"/>
    <col min="7446" max="7446" width="12.6640625" style="147" bestFit="1" customWidth="1"/>
    <col min="7447" max="7447" width="15" style="147" customWidth="1"/>
    <col min="7448"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7.33203125" style="147" customWidth="1"/>
    <col min="7696" max="7696" width="8.5546875" style="147" customWidth="1"/>
    <col min="7697" max="7697" width="4.33203125" style="147" customWidth="1"/>
    <col min="7698" max="7698" width="5.109375" style="147" customWidth="1"/>
    <col min="7699" max="7699" width="4.109375" style="147" customWidth="1"/>
    <col min="7700" max="7700" width="5.109375" style="147" customWidth="1"/>
    <col min="7701" max="7701" width="14.6640625" style="147" customWidth="1"/>
    <col min="7702" max="7702" width="12.6640625" style="147" bestFit="1" customWidth="1"/>
    <col min="7703" max="7703" width="15" style="147" customWidth="1"/>
    <col min="7704"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7.33203125" style="147" customWidth="1"/>
    <col min="7952" max="7952" width="8.5546875" style="147" customWidth="1"/>
    <col min="7953" max="7953" width="4.33203125" style="147" customWidth="1"/>
    <col min="7954" max="7954" width="5.109375" style="147" customWidth="1"/>
    <col min="7955" max="7955" width="4.109375" style="147" customWidth="1"/>
    <col min="7956" max="7956" width="5.109375" style="147" customWidth="1"/>
    <col min="7957" max="7957" width="14.6640625" style="147" customWidth="1"/>
    <col min="7958" max="7958" width="12.6640625" style="147" bestFit="1" customWidth="1"/>
    <col min="7959" max="7959" width="15" style="147" customWidth="1"/>
    <col min="7960"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7.33203125" style="147" customWidth="1"/>
    <col min="8208" max="8208" width="8.5546875" style="147" customWidth="1"/>
    <col min="8209" max="8209" width="4.33203125" style="147" customWidth="1"/>
    <col min="8210" max="8210" width="5.109375" style="147" customWidth="1"/>
    <col min="8211" max="8211" width="4.109375" style="147" customWidth="1"/>
    <col min="8212" max="8212" width="5.109375" style="147" customWidth="1"/>
    <col min="8213" max="8213" width="14.6640625" style="147" customWidth="1"/>
    <col min="8214" max="8214" width="12.6640625" style="147" bestFit="1" customWidth="1"/>
    <col min="8215" max="8215" width="15" style="147" customWidth="1"/>
    <col min="8216"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7.33203125" style="147" customWidth="1"/>
    <col min="8464" max="8464" width="8.5546875" style="147" customWidth="1"/>
    <col min="8465" max="8465" width="4.33203125" style="147" customWidth="1"/>
    <col min="8466" max="8466" width="5.109375" style="147" customWidth="1"/>
    <col min="8467" max="8467" width="4.109375" style="147" customWidth="1"/>
    <col min="8468" max="8468" width="5.109375" style="147" customWidth="1"/>
    <col min="8469" max="8469" width="14.6640625" style="147" customWidth="1"/>
    <col min="8470" max="8470" width="12.6640625" style="147" bestFit="1" customWidth="1"/>
    <col min="8471" max="8471" width="15" style="147" customWidth="1"/>
    <col min="8472"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7.33203125" style="147" customWidth="1"/>
    <col min="8720" max="8720" width="8.5546875" style="147" customWidth="1"/>
    <col min="8721" max="8721" width="4.33203125" style="147" customWidth="1"/>
    <col min="8722" max="8722" width="5.109375" style="147" customWidth="1"/>
    <col min="8723" max="8723" width="4.109375" style="147" customWidth="1"/>
    <col min="8724" max="8724" width="5.109375" style="147" customWidth="1"/>
    <col min="8725" max="8725" width="14.6640625" style="147" customWidth="1"/>
    <col min="8726" max="8726" width="12.6640625" style="147" bestFit="1" customWidth="1"/>
    <col min="8727" max="8727" width="15" style="147" customWidth="1"/>
    <col min="8728"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7.33203125" style="147" customWidth="1"/>
    <col min="8976" max="8976" width="8.5546875" style="147" customWidth="1"/>
    <col min="8977" max="8977" width="4.33203125" style="147" customWidth="1"/>
    <col min="8978" max="8978" width="5.109375" style="147" customWidth="1"/>
    <col min="8979" max="8979" width="4.109375" style="147" customWidth="1"/>
    <col min="8980" max="8980" width="5.109375" style="147" customWidth="1"/>
    <col min="8981" max="8981" width="14.6640625" style="147" customWidth="1"/>
    <col min="8982" max="8982" width="12.6640625" style="147" bestFit="1" customWidth="1"/>
    <col min="8983" max="8983" width="15" style="147" customWidth="1"/>
    <col min="8984"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7.33203125" style="147" customWidth="1"/>
    <col min="9232" max="9232" width="8.5546875" style="147" customWidth="1"/>
    <col min="9233" max="9233" width="4.33203125" style="147" customWidth="1"/>
    <col min="9234" max="9234" width="5.109375" style="147" customWidth="1"/>
    <col min="9235" max="9235" width="4.109375" style="147" customWidth="1"/>
    <col min="9236" max="9236" width="5.109375" style="147" customWidth="1"/>
    <col min="9237" max="9237" width="14.6640625" style="147" customWidth="1"/>
    <col min="9238" max="9238" width="12.6640625" style="147" bestFit="1" customWidth="1"/>
    <col min="9239" max="9239" width="15" style="147" customWidth="1"/>
    <col min="9240"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7.33203125" style="147" customWidth="1"/>
    <col min="9488" max="9488" width="8.5546875" style="147" customWidth="1"/>
    <col min="9489" max="9489" width="4.33203125" style="147" customWidth="1"/>
    <col min="9490" max="9490" width="5.109375" style="147" customWidth="1"/>
    <col min="9491" max="9491" width="4.109375" style="147" customWidth="1"/>
    <col min="9492" max="9492" width="5.109375" style="147" customWidth="1"/>
    <col min="9493" max="9493" width="14.6640625" style="147" customWidth="1"/>
    <col min="9494" max="9494" width="12.6640625" style="147" bestFit="1" customWidth="1"/>
    <col min="9495" max="9495" width="15" style="147" customWidth="1"/>
    <col min="9496"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7.33203125" style="147" customWidth="1"/>
    <col min="9744" max="9744" width="8.5546875" style="147" customWidth="1"/>
    <col min="9745" max="9745" width="4.33203125" style="147" customWidth="1"/>
    <col min="9746" max="9746" width="5.109375" style="147" customWidth="1"/>
    <col min="9747" max="9747" width="4.109375" style="147" customWidth="1"/>
    <col min="9748" max="9748" width="5.109375" style="147" customWidth="1"/>
    <col min="9749" max="9749" width="14.6640625" style="147" customWidth="1"/>
    <col min="9750" max="9750" width="12.6640625" style="147" bestFit="1" customWidth="1"/>
    <col min="9751" max="9751" width="15" style="147" customWidth="1"/>
    <col min="9752"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7.33203125" style="147" customWidth="1"/>
    <col min="10000" max="10000" width="8.5546875" style="147" customWidth="1"/>
    <col min="10001" max="10001" width="4.33203125" style="147" customWidth="1"/>
    <col min="10002" max="10002" width="5.109375" style="147" customWidth="1"/>
    <col min="10003" max="10003" width="4.109375" style="147" customWidth="1"/>
    <col min="10004" max="10004" width="5.109375" style="147" customWidth="1"/>
    <col min="10005" max="10005" width="14.6640625" style="147" customWidth="1"/>
    <col min="10006" max="10006" width="12.6640625" style="147" bestFit="1" customWidth="1"/>
    <col min="10007" max="10007" width="15" style="147" customWidth="1"/>
    <col min="10008"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7.33203125" style="147" customWidth="1"/>
    <col min="10256" max="10256" width="8.5546875" style="147" customWidth="1"/>
    <col min="10257" max="10257" width="4.33203125" style="147" customWidth="1"/>
    <col min="10258" max="10258" width="5.109375" style="147" customWidth="1"/>
    <col min="10259" max="10259" width="4.109375" style="147" customWidth="1"/>
    <col min="10260" max="10260" width="5.109375" style="147" customWidth="1"/>
    <col min="10261" max="10261" width="14.6640625" style="147" customWidth="1"/>
    <col min="10262" max="10262" width="12.6640625" style="147" bestFit="1" customWidth="1"/>
    <col min="10263" max="10263" width="15" style="147" customWidth="1"/>
    <col min="10264"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7.33203125" style="147" customWidth="1"/>
    <col min="10512" max="10512" width="8.5546875" style="147" customWidth="1"/>
    <col min="10513" max="10513" width="4.33203125" style="147" customWidth="1"/>
    <col min="10514" max="10514" width="5.109375" style="147" customWidth="1"/>
    <col min="10515" max="10515" width="4.109375" style="147" customWidth="1"/>
    <col min="10516" max="10516" width="5.109375" style="147" customWidth="1"/>
    <col min="10517" max="10517" width="14.6640625" style="147" customWidth="1"/>
    <col min="10518" max="10518" width="12.6640625" style="147" bestFit="1" customWidth="1"/>
    <col min="10519" max="10519" width="15" style="147" customWidth="1"/>
    <col min="10520"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7.33203125" style="147" customWidth="1"/>
    <col min="10768" max="10768" width="8.5546875" style="147" customWidth="1"/>
    <col min="10769" max="10769" width="4.33203125" style="147" customWidth="1"/>
    <col min="10770" max="10770" width="5.109375" style="147" customWidth="1"/>
    <col min="10771" max="10771" width="4.109375" style="147" customWidth="1"/>
    <col min="10772" max="10772" width="5.109375" style="147" customWidth="1"/>
    <col min="10773" max="10773" width="14.6640625" style="147" customWidth="1"/>
    <col min="10774" max="10774" width="12.6640625" style="147" bestFit="1" customWidth="1"/>
    <col min="10775" max="10775" width="15" style="147" customWidth="1"/>
    <col min="10776"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7.33203125" style="147" customWidth="1"/>
    <col min="11024" max="11024" width="8.5546875" style="147" customWidth="1"/>
    <col min="11025" max="11025" width="4.33203125" style="147" customWidth="1"/>
    <col min="11026" max="11026" width="5.109375" style="147" customWidth="1"/>
    <col min="11027" max="11027" width="4.109375" style="147" customWidth="1"/>
    <col min="11028" max="11028" width="5.109375" style="147" customWidth="1"/>
    <col min="11029" max="11029" width="14.6640625" style="147" customWidth="1"/>
    <col min="11030" max="11030" width="12.6640625" style="147" bestFit="1" customWidth="1"/>
    <col min="11031" max="11031" width="15" style="147" customWidth="1"/>
    <col min="11032"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7.33203125" style="147" customWidth="1"/>
    <col min="11280" max="11280" width="8.5546875" style="147" customWidth="1"/>
    <col min="11281" max="11281" width="4.33203125" style="147" customWidth="1"/>
    <col min="11282" max="11282" width="5.109375" style="147" customWidth="1"/>
    <col min="11283" max="11283" width="4.109375" style="147" customWidth="1"/>
    <col min="11284" max="11284" width="5.109375" style="147" customWidth="1"/>
    <col min="11285" max="11285" width="14.6640625" style="147" customWidth="1"/>
    <col min="11286" max="11286" width="12.6640625" style="147" bestFit="1" customWidth="1"/>
    <col min="11287" max="11287" width="15" style="147" customWidth="1"/>
    <col min="11288"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7.33203125" style="147" customWidth="1"/>
    <col min="11536" max="11536" width="8.5546875" style="147" customWidth="1"/>
    <col min="11537" max="11537" width="4.33203125" style="147" customWidth="1"/>
    <col min="11538" max="11538" width="5.109375" style="147" customWidth="1"/>
    <col min="11539" max="11539" width="4.109375" style="147" customWidth="1"/>
    <col min="11540" max="11540" width="5.109375" style="147" customWidth="1"/>
    <col min="11541" max="11541" width="14.6640625" style="147" customWidth="1"/>
    <col min="11542" max="11542" width="12.6640625" style="147" bestFit="1" customWidth="1"/>
    <col min="11543" max="11543" width="15" style="147" customWidth="1"/>
    <col min="11544"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7.33203125" style="147" customWidth="1"/>
    <col min="11792" max="11792" width="8.5546875" style="147" customWidth="1"/>
    <col min="11793" max="11793" width="4.33203125" style="147" customWidth="1"/>
    <col min="11794" max="11794" width="5.109375" style="147" customWidth="1"/>
    <col min="11795" max="11795" width="4.109375" style="147" customWidth="1"/>
    <col min="11796" max="11796" width="5.109375" style="147" customWidth="1"/>
    <col min="11797" max="11797" width="14.6640625" style="147" customWidth="1"/>
    <col min="11798" max="11798" width="12.6640625" style="147" bestFit="1" customWidth="1"/>
    <col min="11799" max="11799" width="15" style="147" customWidth="1"/>
    <col min="11800"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7.33203125" style="147" customWidth="1"/>
    <col min="12048" max="12048" width="8.5546875" style="147" customWidth="1"/>
    <col min="12049" max="12049" width="4.33203125" style="147" customWidth="1"/>
    <col min="12050" max="12050" width="5.109375" style="147" customWidth="1"/>
    <col min="12051" max="12051" width="4.109375" style="147" customWidth="1"/>
    <col min="12052" max="12052" width="5.109375" style="147" customWidth="1"/>
    <col min="12053" max="12053" width="14.6640625" style="147" customWidth="1"/>
    <col min="12054" max="12054" width="12.6640625" style="147" bestFit="1" customWidth="1"/>
    <col min="12055" max="12055" width="15" style="147" customWidth="1"/>
    <col min="12056"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7.33203125" style="147" customWidth="1"/>
    <col min="12304" max="12304" width="8.5546875" style="147" customWidth="1"/>
    <col min="12305" max="12305" width="4.33203125" style="147" customWidth="1"/>
    <col min="12306" max="12306" width="5.109375" style="147" customWidth="1"/>
    <col min="12307" max="12307" width="4.109375" style="147" customWidth="1"/>
    <col min="12308" max="12308" width="5.109375" style="147" customWidth="1"/>
    <col min="12309" max="12309" width="14.6640625" style="147" customWidth="1"/>
    <col min="12310" max="12310" width="12.6640625" style="147" bestFit="1" customWidth="1"/>
    <col min="12311" max="12311" width="15" style="147" customWidth="1"/>
    <col min="12312"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7.33203125" style="147" customWidth="1"/>
    <col min="12560" max="12560" width="8.5546875" style="147" customWidth="1"/>
    <col min="12561" max="12561" width="4.33203125" style="147" customWidth="1"/>
    <col min="12562" max="12562" width="5.109375" style="147" customWidth="1"/>
    <col min="12563" max="12563" width="4.109375" style="147" customWidth="1"/>
    <col min="12564" max="12564" width="5.109375" style="147" customWidth="1"/>
    <col min="12565" max="12565" width="14.6640625" style="147" customWidth="1"/>
    <col min="12566" max="12566" width="12.6640625" style="147" bestFit="1" customWidth="1"/>
    <col min="12567" max="12567" width="15" style="147" customWidth="1"/>
    <col min="12568"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7.33203125" style="147" customWidth="1"/>
    <col min="12816" max="12816" width="8.5546875" style="147" customWidth="1"/>
    <col min="12817" max="12817" width="4.33203125" style="147" customWidth="1"/>
    <col min="12818" max="12818" width="5.109375" style="147" customWidth="1"/>
    <col min="12819" max="12819" width="4.109375" style="147" customWidth="1"/>
    <col min="12820" max="12820" width="5.109375" style="147" customWidth="1"/>
    <col min="12821" max="12821" width="14.6640625" style="147" customWidth="1"/>
    <col min="12822" max="12822" width="12.6640625" style="147" bestFit="1" customWidth="1"/>
    <col min="12823" max="12823" width="15" style="147" customWidth="1"/>
    <col min="12824"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7.33203125" style="147" customWidth="1"/>
    <col min="13072" max="13072" width="8.5546875" style="147" customWidth="1"/>
    <col min="13073" max="13073" width="4.33203125" style="147" customWidth="1"/>
    <col min="13074" max="13074" width="5.109375" style="147" customWidth="1"/>
    <col min="13075" max="13075" width="4.109375" style="147" customWidth="1"/>
    <col min="13076" max="13076" width="5.109375" style="147" customWidth="1"/>
    <col min="13077" max="13077" width="14.6640625" style="147" customWidth="1"/>
    <col min="13078" max="13078" width="12.6640625" style="147" bestFit="1" customWidth="1"/>
    <col min="13079" max="13079" width="15" style="147" customWidth="1"/>
    <col min="13080"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7.33203125" style="147" customWidth="1"/>
    <col min="13328" max="13328" width="8.5546875" style="147" customWidth="1"/>
    <col min="13329" max="13329" width="4.33203125" style="147" customWidth="1"/>
    <col min="13330" max="13330" width="5.109375" style="147" customWidth="1"/>
    <col min="13331" max="13331" width="4.109375" style="147" customWidth="1"/>
    <col min="13332" max="13332" width="5.109375" style="147" customWidth="1"/>
    <col min="13333" max="13333" width="14.6640625" style="147" customWidth="1"/>
    <col min="13334" max="13334" width="12.6640625" style="147" bestFit="1" customWidth="1"/>
    <col min="13335" max="13335" width="15" style="147" customWidth="1"/>
    <col min="13336"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7.33203125" style="147" customWidth="1"/>
    <col min="13584" max="13584" width="8.5546875" style="147" customWidth="1"/>
    <col min="13585" max="13585" width="4.33203125" style="147" customWidth="1"/>
    <col min="13586" max="13586" width="5.109375" style="147" customWidth="1"/>
    <col min="13587" max="13587" width="4.109375" style="147" customWidth="1"/>
    <col min="13588" max="13588" width="5.109375" style="147" customWidth="1"/>
    <col min="13589" max="13589" width="14.6640625" style="147" customWidth="1"/>
    <col min="13590" max="13590" width="12.6640625" style="147" bestFit="1" customWidth="1"/>
    <col min="13591" max="13591" width="15" style="147" customWidth="1"/>
    <col min="13592"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7.33203125" style="147" customWidth="1"/>
    <col min="13840" max="13840" width="8.5546875" style="147" customWidth="1"/>
    <col min="13841" max="13841" width="4.33203125" style="147" customWidth="1"/>
    <col min="13842" max="13842" width="5.109375" style="147" customWidth="1"/>
    <col min="13843" max="13843" width="4.109375" style="147" customWidth="1"/>
    <col min="13844" max="13844" width="5.109375" style="147" customWidth="1"/>
    <col min="13845" max="13845" width="14.6640625" style="147" customWidth="1"/>
    <col min="13846" max="13846" width="12.6640625" style="147" bestFit="1" customWidth="1"/>
    <col min="13847" max="13847" width="15" style="147" customWidth="1"/>
    <col min="13848"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7.33203125" style="147" customWidth="1"/>
    <col min="14096" max="14096" width="8.5546875" style="147" customWidth="1"/>
    <col min="14097" max="14097" width="4.33203125" style="147" customWidth="1"/>
    <col min="14098" max="14098" width="5.109375" style="147" customWidth="1"/>
    <col min="14099" max="14099" width="4.109375" style="147" customWidth="1"/>
    <col min="14100" max="14100" width="5.109375" style="147" customWidth="1"/>
    <col min="14101" max="14101" width="14.6640625" style="147" customWidth="1"/>
    <col min="14102" max="14102" width="12.6640625" style="147" bestFit="1" customWidth="1"/>
    <col min="14103" max="14103" width="15" style="147" customWidth="1"/>
    <col min="14104"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7.33203125" style="147" customWidth="1"/>
    <col min="14352" max="14352" width="8.5546875" style="147" customWidth="1"/>
    <col min="14353" max="14353" width="4.33203125" style="147" customWidth="1"/>
    <col min="14354" max="14354" width="5.109375" style="147" customWidth="1"/>
    <col min="14355" max="14355" width="4.109375" style="147" customWidth="1"/>
    <col min="14356" max="14356" width="5.109375" style="147" customWidth="1"/>
    <col min="14357" max="14357" width="14.6640625" style="147" customWidth="1"/>
    <col min="14358" max="14358" width="12.6640625" style="147" bestFit="1" customWidth="1"/>
    <col min="14359" max="14359" width="15" style="147" customWidth="1"/>
    <col min="14360"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7.33203125" style="147" customWidth="1"/>
    <col min="14608" max="14608" width="8.5546875" style="147" customWidth="1"/>
    <col min="14609" max="14609" width="4.33203125" style="147" customWidth="1"/>
    <col min="14610" max="14610" width="5.109375" style="147" customWidth="1"/>
    <col min="14611" max="14611" width="4.109375" style="147" customWidth="1"/>
    <col min="14612" max="14612" width="5.109375" style="147" customWidth="1"/>
    <col min="14613" max="14613" width="14.6640625" style="147" customWidth="1"/>
    <col min="14614" max="14614" width="12.6640625" style="147" bestFit="1" customWidth="1"/>
    <col min="14615" max="14615" width="15" style="147" customWidth="1"/>
    <col min="14616"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7.33203125" style="147" customWidth="1"/>
    <col min="14864" max="14864" width="8.5546875" style="147" customWidth="1"/>
    <col min="14865" max="14865" width="4.33203125" style="147" customWidth="1"/>
    <col min="14866" max="14866" width="5.109375" style="147" customWidth="1"/>
    <col min="14867" max="14867" width="4.109375" style="147" customWidth="1"/>
    <col min="14868" max="14868" width="5.109375" style="147" customWidth="1"/>
    <col min="14869" max="14869" width="14.6640625" style="147" customWidth="1"/>
    <col min="14870" max="14870" width="12.6640625" style="147" bestFit="1" customWidth="1"/>
    <col min="14871" max="14871" width="15" style="147" customWidth="1"/>
    <col min="14872"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7.33203125" style="147" customWidth="1"/>
    <col min="15120" max="15120" width="8.5546875" style="147" customWidth="1"/>
    <col min="15121" max="15121" width="4.33203125" style="147" customWidth="1"/>
    <col min="15122" max="15122" width="5.109375" style="147" customWidth="1"/>
    <col min="15123" max="15123" width="4.109375" style="147" customWidth="1"/>
    <col min="15124" max="15124" width="5.109375" style="147" customWidth="1"/>
    <col min="15125" max="15125" width="14.6640625" style="147" customWidth="1"/>
    <col min="15126" max="15126" width="12.6640625" style="147" bestFit="1" customWidth="1"/>
    <col min="15127" max="15127" width="15" style="147" customWidth="1"/>
    <col min="15128"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7.33203125" style="147" customWidth="1"/>
    <col min="15376" max="15376" width="8.5546875" style="147" customWidth="1"/>
    <col min="15377" max="15377" width="4.33203125" style="147" customWidth="1"/>
    <col min="15378" max="15378" width="5.109375" style="147" customWidth="1"/>
    <col min="15379" max="15379" width="4.109375" style="147" customWidth="1"/>
    <col min="15380" max="15380" width="5.109375" style="147" customWidth="1"/>
    <col min="15381" max="15381" width="14.6640625" style="147" customWidth="1"/>
    <col min="15382" max="15382" width="12.6640625" style="147" bestFit="1" customWidth="1"/>
    <col min="15383" max="15383" width="15" style="147" customWidth="1"/>
    <col min="15384"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7.33203125" style="147" customWidth="1"/>
    <col min="15632" max="15632" width="8.5546875" style="147" customWidth="1"/>
    <col min="15633" max="15633" width="4.33203125" style="147" customWidth="1"/>
    <col min="15634" max="15634" width="5.109375" style="147" customWidth="1"/>
    <col min="15635" max="15635" width="4.109375" style="147" customWidth="1"/>
    <col min="15636" max="15636" width="5.109375" style="147" customWidth="1"/>
    <col min="15637" max="15637" width="14.6640625" style="147" customWidth="1"/>
    <col min="15638" max="15638" width="12.6640625" style="147" bestFit="1" customWidth="1"/>
    <col min="15639" max="15639" width="15" style="147" customWidth="1"/>
    <col min="15640"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7.33203125" style="147" customWidth="1"/>
    <col min="15888" max="15888" width="8.5546875" style="147" customWidth="1"/>
    <col min="15889" max="15889" width="4.33203125" style="147" customWidth="1"/>
    <col min="15890" max="15890" width="5.109375" style="147" customWidth="1"/>
    <col min="15891" max="15891" width="4.109375" style="147" customWidth="1"/>
    <col min="15892" max="15892" width="5.109375" style="147" customWidth="1"/>
    <col min="15893" max="15893" width="14.6640625" style="147" customWidth="1"/>
    <col min="15894" max="15894" width="12.6640625" style="147" bestFit="1" customWidth="1"/>
    <col min="15895" max="15895" width="15" style="147" customWidth="1"/>
    <col min="15896"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7.33203125" style="147" customWidth="1"/>
    <col min="16144" max="16144" width="8.5546875" style="147" customWidth="1"/>
    <col min="16145" max="16145" width="4.33203125" style="147" customWidth="1"/>
    <col min="16146" max="16146" width="5.109375" style="147" customWidth="1"/>
    <col min="16147" max="16147" width="4.109375" style="147" customWidth="1"/>
    <col min="16148" max="16148" width="5.109375" style="147" customWidth="1"/>
    <col min="16149" max="16149" width="14.6640625" style="147" customWidth="1"/>
    <col min="16150" max="16150" width="12.6640625" style="147" bestFit="1" customWidth="1"/>
    <col min="16151" max="16151" width="15" style="147" customWidth="1"/>
    <col min="16152" max="16384" width="9.109375" style="147"/>
  </cols>
  <sheetData>
    <row r="1" spans="1:64" s="142" customFormat="1" ht="12.15" customHeight="1" x14ac:dyDescent="0.2">
      <c r="A1" s="141"/>
      <c r="B1" s="141"/>
      <c r="N1" s="291"/>
      <c r="O1" s="291"/>
      <c r="P1" s="302"/>
      <c r="Q1" s="302"/>
      <c r="R1" s="302"/>
      <c r="S1" s="302"/>
      <c r="T1" s="302"/>
    </row>
    <row r="2" spans="1:64" s="1" customFormat="1" ht="39.6" x14ac:dyDescent="0.25">
      <c r="A2" s="395" t="s">
        <v>0</v>
      </c>
      <c r="B2" s="396"/>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3</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4</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6</v>
      </c>
      <c r="D8" s="375"/>
      <c r="E8" s="375"/>
      <c r="F8" s="375"/>
      <c r="G8" s="375"/>
      <c r="H8" s="375"/>
      <c r="I8" s="375"/>
      <c r="J8" s="375"/>
      <c r="K8" s="12"/>
      <c r="L8" s="12"/>
      <c r="M8" s="11" t="s">
        <v>5</v>
      </c>
      <c r="N8" s="376">
        <v>2</v>
      </c>
      <c r="O8" s="376"/>
      <c r="P8" s="380"/>
      <c r="Q8" s="380"/>
      <c r="R8" s="377">
        <f t="shared" ref="R8:R12" si="0">ROUND((N8*P8),2)</f>
        <v>0</v>
      </c>
      <c r="S8" s="377"/>
      <c r="T8" s="377"/>
    </row>
    <row r="9" spans="1:64" s="4" customFormat="1" ht="12.75" customHeight="1" x14ac:dyDescent="0.25">
      <c r="A9" s="10"/>
      <c r="B9" s="10"/>
      <c r="C9" s="375" t="s">
        <v>7</v>
      </c>
      <c r="D9" s="375"/>
      <c r="E9" s="375"/>
      <c r="F9" s="375"/>
      <c r="G9" s="375"/>
      <c r="H9" s="375"/>
      <c r="I9" s="375"/>
      <c r="J9" s="375"/>
      <c r="K9" s="12"/>
      <c r="L9" s="12"/>
      <c r="M9" s="11" t="s">
        <v>5</v>
      </c>
      <c r="N9" s="376">
        <v>1</v>
      </c>
      <c r="O9" s="376"/>
      <c r="P9" s="380"/>
      <c r="Q9" s="380"/>
      <c r="R9" s="377">
        <f t="shared" si="0"/>
        <v>0</v>
      </c>
      <c r="S9" s="377"/>
      <c r="T9" s="377"/>
    </row>
    <row r="10" spans="1:64" s="4" customFormat="1" ht="12.75" customHeight="1" x14ac:dyDescent="0.25">
      <c r="A10" s="10"/>
      <c r="B10" s="10"/>
      <c r="C10" s="375" t="s">
        <v>8</v>
      </c>
      <c r="D10" s="375"/>
      <c r="E10" s="375"/>
      <c r="F10" s="375"/>
      <c r="G10" s="375"/>
      <c r="H10" s="375"/>
      <c r="I10" s="375"/>
      <c r="J10" s="375"/>
      <c r="K10" s="12"/>
      <c r="L10" s="12"/>
      <c r="M10" s="11" t="s">
        <v>5</v>
      </c>
      <c r="N10" s="376">
        <v>1</v>
      </c>
      <c r="O10" s="376"/>
      <c r="P10" s="380"/>
      <c r="Q10" s="380"/>
      <c r="R10" s="377">
        <f t="shared" si="0"/>
        <v>0</v>
      </c>
      <c r="S10" s="377"/>
      <c r="T10" s="377"/>
    </row>
    <row r="11" spans="1:64" s="4" customFormat="1" ht="12.75" customHeight="1" x14ac:dyDescent="0.25">
      <c r="A11" s="10"/>
      <c r="B11" s="10"/>
      <c r="C11" s="375" t="s">
        <v>9</v>
      </c>
      <c r="D11" s="375"/>
      <c r="E11" s="375"/>
      <c r="F11" s="375"/>
      <c r="G11" s="375"/>
      <c r="H11" s="375"/>
      <c r="I11" s="375"/>
      <c r="J11" s="375"/>
      <c r="K11" s="12"/>
      <c r="L11" s="12"/>
      <c r="M11" s="11" t="s">
        <v>5</v>
      </c>
      <c r="N11" s="376">
        <v>2</v>
      </c>
      <c r="O11" s="376"/>
      <c r="P11" s="380"/>
      <c r="Q11" s="380"/>
      <c r="R11" s="377">
        <f t="shared" si="0"/>
        <v>0</v>
      </c>
      <c r="S11" s="377"/>
      <c r="T11" s="377"/>
    </row>
    <row r="12" spans="1:64" s="4" customFormat="1" ht="12.75" customHeight="1" x14ac:dyDescent="0.25">
      <c r="A12" s="10"/>
      <c r="B12" s="10"/>
      <c r="C12" s="375" t="s">
        <v>10</v>
      </c>
      <c r="D12" s="375"/>
      <c r="E12" s="375"/>
      <c r="F12" s="375"/>
      <c r="G12" s="375"/>
      <c r="H12" s="375"/>
      <c r="I12" s="375"/>
      <c r="J12" s="375"/>
      <c r="K12" s="12"/>
      <c r="L12" s="12"/>
      <c r="M12" s="11" t="s">
        <v>5</v>
      </c>
      <c r="N12" s="376">
        <v>2</v>
      </c>
      <c r="O12" s="376"/>
      <c r="P12" s="380"/>
      <c r="Q12" s="380"/>
      <c r="R12" s="377">
        <f t="shared" si="0"/>
        <v>0</v>
      </c>
      <c r="S12" s="377"/>
      <c r="T12" s="377"/>
    </row>
    <row r="13" spans="1:64" s="4" customFormat="1" ht="12.75" customHeight="1" x14ac:dyDescent="0.25">
      <c r="A13" s="10"/>
      <c r="B13" s="10"/>
      <c r="C13" s="134"/>
      <c r="D13" s="134"/>
      <c r="E13" s="134"/>
      <c r="F13" s="134"/>
      <c r="G13" s="134"/>
      <c r="H13" s="134"/>
      <c r="I13" s="134"/>
      <c r="J13" s="134"/>
      <c r="K13" s="12"/>
      <c r="L13" s="12"/>
      <c r="M13" s="11"/>
      <c r="N13" s="294"/>
      <c r="O13" s="294"/>
      <c r="P13" s="307"/>
      <c r="Q13" s="307"/>
      <c r="R13" s="306"/>
      <c r="S13" s="306"/>
      <c r="T13" s="306"/>
    </row>
    <row r="14" spans="1:64" s="4" customFormat="1" ht="88.5" customHeight="1" x14ac:dyDescent="0.25">
      <c r="A14" s="10">
        <v>1</v>
      </c>
      <c r="B14" s="10">
        <v>2</v>
      </c>
      <c r="C14" s="386" t="s">
        <v>11</v>
      </c>
      <c r="D14" s="375"/>
      <c r="E14" s="375"/>
      <c r="F14" s="375"/>
      <c r="G14" s="375"/>
      <c r="H14" s="375"/>
      <c r="I14" s="375"/>
      <c r="J14" s="375"/>
      <c r="K14" s="375"/>
      <c r="L14" s="375"/>
      <c r="M14" s="11" t="s">
        <v>12</v>
      </c>
      <c r="N14" s="376">
        <v>370</v>
      </c>
      <c r="O14" s="376"/>
      <c r="P14" s="380"/>
      <c r="Q14" s="380"/>
      <c r="R14" s="377">
        <f>ROUND((N14*P14),2)</f>
        <v>0</v>
      </c>
      <c r="S14" s="377"/>
      <c r="T14" s="377"/>
    </row>
    <row r="15" spans="1:64" s="4" customFormat="1" ht="12.75" customHeight="1" x14ac:dyDescent="0.25">
      <c r="A15" s="10"/>
      <c r="B15" s="10"/>
      <c r="C15" s="134"/>
      <c r="D15" s="134"/>
      <c r="E15" s="134"/>
      <c r="F15" s="134"/>
      <c r="G15" s="134"/>
      <c r="H15" s="134"/>
      <c r="I15" s="134"/>
      <c r="J15" s="134"/>
      <c r="K15" s="12"/>
      <c r="L15" s="12"/>
      <c r="M15" s="11"/>
      <c r="N15" s="294"/>
      <c r="O15" s="294"/>
      <c r="P15" s="307"/>
      <c r="Q15" s="307"/>
      <c r="R15" s="306"/>
      <c r="S15" s="306"/>
      <c r="T15" s="306"/>
    </row>
    <row r="16" spans="1:64" s="4" customFormat="1" ht="68.25" customHeight="1" x14ac:dyDescent="0.25">
      <c r="A16" s="10">
        <v>1</v>
      </c>
      <c r="B16" s="10">
        <v>3</v>
      </c>
      <c r="C16" s="386" t="s">
        <v>13</v>
      </c>
      <c r="D16" s="375"/>
      <c r="E16" s="375"/>
      <c r="F16" s="375"/>
      <c r="G16" s="375"/>
      <c r="H16" s="375"/>
      <c r="I16" s="375"/>
      <c r="J16" s="375"/>
      <c r="K16" s="375"/>
      <c r="L16" s="375"/>
      <c r="M16" s="11"/>
      <c r="N16" s="376"/>
      <c r="O16" s="376"/>
      <c r="P16" s="394"/>
      <c r="Q16" s="394"/>
      <c r="R16" s="378"/>
      <c r="S16" s="378"/>
      <c r="T16" s="378"/>
    </row>
    <row r="17" spans="1:20" s="4" customFormat="1" ht="12.75" customHeight="1" x14ac:dyDescent="0.25">
      <c r="A17" s="10"/>
      <c r="B17" s="10"/>
      <c r="C17" s="375" t="s">
        <v>14</v>
      </c>
      <c r="D17" s="375"/>
      <c r="E17" s="375"/>
      <c r="F17" s="375"/>
      <c r="G17" s="375"/>
      <c r="H17" s="375"/>
      <c r="I17" s="375"/>
      <c r="J17" s="375"/>
      <c r="K17" s="12"/>
      <c r="L17" s="12"/>
      <c r="M17" s="11" t="s">
        <v>12</v>
      </c>
      <c r="N17" s="376">
        <v>1.5</v>
      </c>
      <c r="O17" s="376"/>
      <c r="P17" s="380"/>
      <c r="Q17" s="380"/>
      <c r="R17" s="377">
        <f t="shared" ref="R17:R18" si="1">ROUND((N17*P17),2)</f>
        <v>0</v>
      </c>
      <c r="S17" s="377"/>
      <c r="T17" s="377"/>
    </row>
    <row r="18" spans="1:20" s="4" customFormat="1" ht="12.75" customHeight="1" x14ac:dyDescent="0.25">
      <c r="A18" s="10"/>
      <c r="B18" s="10"/>
      <c r="C18" s="375" t="s">
        <v>15</v>
      </c>
      <c r="D18" s="375"/>
      <c r="E18" s="375"/>
      <c r="F18" s="375"/>
      <c r="G18" s="375"/>
      <c r="H18" s="375"/>
      <c r="I18" s="375"/>
      <c r="J18" s="375"/>
      <c r="K18" s="12"/>
      <c r="L18" s="12"/>
      <c r="M18" s="11" t="s">
        <v>16</v>
      </c>
      <c r="N18" s="376">
        <v>0.1</v>
      </c>
      <c r="O18" s="376"/>
      <c r="P18" s="380"/>
      <c r="Q18" s="380"/>
      <c r="R18" s="377">
        <f t="shared" si="1"/>
        <v>0</v>
      </c>
      <c r="S18" s="377"/>
      <c r="T18" s="377"/>
    </row>
    <row r="19" spans="1:20" s="4" customFormat="1" ht="13.2" x14ac:dyDescent="0.25">
      <c r="A19" s="10"/>
      <c r="B19" s="10"/>
      <c r="M19" s="11"/>
      <c r="N19" s="294"/>
      <c r="O19" s="294"/>
      <c r="P19" s="306"/>
      <c r="Q19" s="306"/>
      <c r="R19" s="306"/>
      <c r="S19" s="306"/>
      <c r="T19" s="306"/>
    </row>
    <row r="20" spans="1:20" s="4" customFormat="1" ht="74.25" customHeight="1" x14ac:dyDescent="0.25">
      <c r="A20" s="10">
        <v>1</v>
      </c>
      <c r="B20" s="10" t="s">
        <v>17</v>
      </c>
      <c r="C20" s="386" t="s">
        <v>18</v>
      </c>
      <c r="D20" s="375"/>
      <c r="E20" s="375"/>
      <c r="F20" s="375"/>
      <c r="G20" s="375"/>
      <c r="H20" s="375"/>
      <c r="I20" s="375"/>
      <c r="J20" s="375"/>
      <c r="K20" s="375"/>
      <c r="L20" s="375"/>
      <c r="M20" s="11"/>
      <c r="N20" s="376"/>
      <c r="O20" s="376"/>
      <c r="P20" s="381"/>
      <c r="Q20" s="381"/>
      <c r="R20" s="378"/>
      <c r="S20" s="378"/>
      <c r="T20" s="378"/>
    </row>
    <row r="21" spans="1:20" s="4" customFormat="1" ht="12.75" customHeight="1" x14ac:dyDescent="0.25">
      <c r="A21" s="10"/>
      <c r="B21" s="10"/>
      <c r="C21" s="375" t="s">
        <v>19</v>
      </c>
      <c r="D21" s="375"/>
      <c r="E21" s="375"/>
      <c r="F21" s="375"/>
      <c r="G21" s="375"/>
      <c r="H21" s="375"/>
      <c r="I21" s="375"/>
      <c r="J21" s="375"/>
      <c r="K21" s="12"/>
      <c r="L21" s="12"/>
      <c r="M21" s="11" t="s">
        <v>16</v>
      </c>
      <c r="N21" s="376">
        <v>1</v>
      </c>
      <c r="O21" s="376"/>
      <c r="P21" s="380"/>
      <c r="Q21" s="380"/>
      <c r="R21" s="377">
        <f t="shared" ref="R21:R22" si="2">ROUND((N21*P21),2)</f>
        <v>0</v>
      </c>
      <c r="S21" s="377"/>
      <c r="T21" s="377"/>
    </row>
    <row r="22" spans="1:20" s="4" customFormat="1" ht="12.75" customHeight="1" x14ac:dyDescent="0.25">
      <c r="A22" s="10"/>
      <c r="B22" s="10"/>
      <c r="C22" s="375" t="s">
        <v>20</v>
      </c>
      <c r="D22" s="375"/>
      <c r="E22" s="375"/>
      <c r="F22" s="375"/>
      <c r="G22" s="375"/>
      <c r="H22" s="375"/>
      <c r="I22" s="375"/>
      <c r="J22" s="375"/>
      <c r="K22" s="12"/>
      <c r="L22" s="12"/>
      <c r="M22" s="11" t="s">
        <v>12</v>
      </c>
      <c r="N22" s="376">
        <v>6</v>
      </c>
      <c r="O22" s="376"/>
      <c r="P22" s="380"/>
      <c r="Q22" s="380"/>
      <c r="R22" s="377">
        <f t="shared" si="2"/>
        <v>0</v>
      </c>
      <c r="S22" s="377"/>
      <c r="T22" s="377"/>
    </row>
    <row r="23" spans="1:20" s="4" customFormat="1" ht="12.75" customHeight="1" x14ac:dyDescent="0.25">
      <c r="A23" s="10"/>
      <c r="B23" s="10"/>
      <c r="C23" s="134"/>
      <c r="D23" s="134"/>
      <c r="E23" s="134"/>
      <c r="F23" s="134"/>
      <c r="G23" s="134"/>
      <c r="H23" s="134"/>
      <c r="I23" s="134"/>
      <c r="J23" s="134"/>
      <c r="K23" s="12"/>
      <c r="L23" s="12"/>
      <c r="M23" s="11"/>
      <c r="N23" s="294"/>
      <c r="O23" s="294"/>
      <c r="P23" s="307"/>
      <c r="Q23" s="307"/>
      <c r="R23" s="306"/>
      <c r="S23" s="306"/>
      <c r="T23" s="306"/>
    </row>
    <row r="24" spans="1:20" s="4" customFormat="1" ht="80.25" customHeight="1" x14ac:dyDescent="0.25">
      <c r="A24" s="10">
        <v>1</v>
      </c>
      <c r="B24" s="10">
        <v>5</v>
      </c>
      <c r="C24" s="386" t="s">
        <v>21</v>
      </c>
      <c r="D24" s="375"/>
      <c r="E24" s="375"/>
      <c r="F24" s="375"/>
      <c r="G24" s="375"/>
      <c r="H24" s="375"/>
      <c r="I24" s="375"/>
      <c r="J24" s="375"/>
      <c r="K24" s="375"/>
      <c r="L24" s="375"/>
      <c r="M24" s="11"/>
      <c r="N24" s="376"/>
      <c r="O24" s="376"/>
      <c r="P24" s="381"/>
      <c r="Q24" s="381"/>
      <c r="R24" s="378"/>
      <c r="S24" s="378"/>
      <c r="T24" s="378"/>
    </row>
    <row r="25" spans="1:20" s="4" customFormat="1" ht="12.75" customHeight="1" x14ac:dyDescent="0.25">
      <c r="A25" s="10"/>
      <c r="B25" s="10"/>
      <c r="C25" s="375" t="s">
        <v>22</v>
      </c>
      <c r="D25" s="375"/>
      <c r="E25" s="375"/>
      <c r="F25" s="375"/>
      <c r="G25" s="375"/>
      <c r="H25" s="375"/>
      <c r="I25" s="375"/>
      <c r="J25" s="375"/>
      <c r="K25" s="12"/>
      <c r="L25" s="12"/>
      <c r="M25" s="11" t="s">
        <v>5</v>
      </c>
      <c r="N25" s="376">
        <v>10</v>
      </c>
      <c r="O25" s="376"/>
      <c r="P25" s="380"/>
      <c r="Q25" s="380"/>
      <c r="R25" s="377">
        <f t="shared" ref="R25:R27" si="3">ROUND((N25*P25),2)</f>
        <v>0</v>
      </c>
      <c r="S25" s="377"/>
      <c r="T25" s="377"/>
    </row>
    <row r="26" spans="1:20" s="4" customFormat="1" ht="12.75" customHeight="1" x14ac:dyDescent="0.25">
      <c r="A26" s="10"/>
      <c r="B26" s="10"/>
      <c r="C26" s="375" t="s">
        <v>23</v>
      </c>
      <c r="D26" s="375"/>
      <c r="E26" s="375"/>
      <c r="F26" s="375"/>
      <c r="G26" s="375"/>
      <c r="H26" s="375"/>
      <c r="I26" s="375"/>
      <c r="J26" s="375"/>
      <c r="K26" s="12"/>
      <c r="L26" s="12"/>
      <c r="M26" s="11" t="s">
        <v>5</v>
      </c>
      <c r="N26" s="376">
        <v>10</v>
      </c>
      <c r="O26" s="376"/>
      <c r="P26" s="380"/>
      <c r="Q26" s="380"/>
      <c r="R26" s="377">
        <f t="shared" si="3"/>
        <v>0</v>
      </c>
      <c r="S26" s="377"/>
      <c r="T26" s="377"/>
    </row>
    <row r="27" spans="1:20" s="4" customFormat="1" ht="12.75" customHeight="1" x14ac:dyDescent="0.25">
      <c r="A27" s="10"/>
      <c r="B27" s="10"/>
      <c r="C27" s="375" t="s">
        <v>24</v>
      </c>
      <c r="D27" s="375"/>
      <c r="E27" s="375"/>
      <c r="F27" s="375"/>
      <c r="G27" s="375"/>
      <c r="H27" s="375"/>
      <c r="I27" s="375"/>
      <c r="J27" s="375"/>
      <c r="K27" s="12"/>
      <c r="L27" s="12"/>
      <c r="M27" s="11" t="s">
        <v>5</v>
      </c>
      <c r="N27" s="376">
        <v>4</v>
      </c>
      <c r="O27" s="376"/>
      <c r="P27" s="380"/>
      <c r="Q27" s="380"/>
      <c r="R27" s="377">
        <f t="shared" si="3"/>
        <v>0</v>
      </c>
      <c r="S27" s="377"/>
      <c r="T27" s="377"/>
    </row>
    <row r="28" spans="1:20" s="4" customFormat="1" ht="12.75" customHeight="1" x14ac:dyDescent="0.25">
      <c r="A28" s="10"/>
      <c r="B28" s="10"/>
      <c r="C28" s="134"/>
      <c r="D28" s="134"/>
      <c r="E28" s="134"/>
      <c r="F28" s="134"/>
      <c r="G28" s="134"/>
      <c r="H28" s="134"/>
      <c r="I28" s="134"/>
      <c r="J28" s="134"/>
      <c r="K28" s="12"/>
      <c r="L28" s="12"/>
      <c r="M28" s="11"/>
      <c r="N28" s="294"/>
      <c r="O28" s="294"/>
      <c r="P28" s="307"/>
      <c r="Q28" s="307"/>
      <c r="R28" s="306"/>
      <c r="S28" s="306"/>
      <c r="T28" s="306"/>
    </row>
    <row r="29" spans="1:20" s="4" customFormat="1" ht="67.5" customHeight="1" x14ac:dyDescent="0.25">
      <c r="A29" s="10">
        <v>1</v>
      </c>
      <c r="B29" s="10">
        <v>6</v>
      </c>
      <c r="C29" s="386" t="s">
        <v>25</v>
      </c>
      <c r="D29" s="375"/>
      <c r="E29" s="375"/>
      <c r="F29" s="375"/>
      <c r="G29" s="375"/>
      <c r="H29" s="375"/>
      <c r="I29" s="375"/>
      <c r="J29" s="375"/>
      <c r="K29" s="375"/>
      <c r="L29" s="375"/>
      <c r="M29" s="11" t="s">
        <v>12</v>
      </c>
      <c r="N29" s="376">
        <v>31</v>
      </c>
      <c r="O29" s="376"/>
      <c r="P29" s="380"/>
      <c r="Q29" s="380"/>
      <c r="R29" s="377">
        <f>ROUND((N29*P29),2)</f>
        <v>0</v>
      </c>
      <c r="S29" s="377"/>
      <c r="T29" s="377"/>
    </row>
    <row r="30" spans="1:20" s="4" customFormat="1" ht="12.75" customHeight="1" x14ac:dyDescent="0.25">
      <c r="A30" s="10"/>
      <c r="B30" s="10"/>
      <c r="C30" s="134"/>
      <c r="D30" s="134"/>
      <c r="E30" s="134"/>
      <c r="F30" s="134"/>
      <c r="G30" s="134"/>
      <c r="H30" s="134"/>
      <c r="I30" s="134"/>
      <c r="J30" s="134"/>
      <c r="K30" s="12"/>
      <c r="L30" s="12"/>
      <c r="M30" s="11"/>
      <c r="N30" s="294"/>
      <c r="O30" s="294"/>
      <c r="P30" s="307"/>
      <c r="Q30" s="307"/>
      <c r="R30" s="306"/>
      <c r="S30" s="306"/>
      <c r="T30" s="306"/>
    </row>
    <row r="31" spans="1:20" s="4" customFormat="1" ht="12.75" customHeight="1" x14ac:dyDescent="0.25">
      <c r="A31" s="10"/>
      <c r="B31" s="10"/>
      <c r="C31" s="134"/>
      <c r="D31" s="134"/>
      <c r="E31" s="134"/>
      <c r="F31" s="134"/>
      <c r="G31" s="134"/>
      <c r="H31" s="134"/>
      <c r="I31" s="134"/>
      <c r="J31" s="134"/>
      <c r="K31" s="12"/>
      <c r="L31" s="12"/>
      <c r="M31" s="11"/>
      <c r="N31" s="294"/>
      <c r="O31" s="294"/>
      <c r="P31" s="307"/>
      <c r="Q31" s="307"/>
      <c r="R31" s="306"/>
      <c r="S31" s="306"/>
      <c r="T31" s="306"/>
    </row>
    <row r="32" spans="1:20" s="4" customFormat="1" ht="82.5" customHeight="1" x14ac:dyDescent="0.25">
      <c r="A32" s="10">
        <v>1</v>
      </c>
      <c r="B32" s="10" t="s">
        <v>26</v>
      </c>
      <c r="C32" s="386" t="s">
        <v>27</v>
      </c>
      <c r="D32" s="375"/>
      <c r="E32" s="375"/>
      <c r="F32" s="375"/>
      <c r="G32" s="375"/>
      <c r="H32" s="375"/>
      <c r="I32" s="375"/>
      <c r="J32" s="375"/>
      <c r="K32" s="375"/>
      <c r="L32" s="375"/>
      <c r="M32" s="11"/>
      <c r="N32" s="376"/>
      <c r="O32" s="376"/>
      <c r="P32" s="381"/>
      <c r="Q32" s="381"/>
      <c r="R32" s="378"/>
      <c r="S32" s="378"/>
      <c r="T32" s="378"/>
    </row>
    <row r="33" spans="1:20" s="4" customFormat="1" ht="12.75" customHeight="1" x14ac:dyDescent="0.25">
      <c r="A33" s="10"/>
      <c r="B33" s="10"/>
      <c r="C33" s="375" t="s">
        <v>28</v>
      </c>
      <c r="D33" s="375"/>
      <c r="E33" s="375"/>
      <c r="F33" s="375"/>
      <c r="G33" s="375"/>
      <c r="H33" s="375"/>
      <c r="I33" s="375"/>
      <c r="J33" s="375"/>
      <c r="K33" s="12"/>
      <c r="L33" s="12"/>
      <c r="M33" s="11" t="s">
        <v>12</v>
      </c>
      <c r="N33" s="376">
        <v>75.3</v>
      </c>
      <c r="O33" s="376"/>
      <c r="P33" s="380"/>
      <c r="Q33" s="380"/>
      <c r="R33" s="377">
        <f t="shared" ref="R33:R34" si="4">ROUND((N33*P33),2)</f>
        <v>0</v>
      </c>
      <c r="S33" s="377"/>
      <c r="T33" s="377"/>
    </row>
    <row r="34" spans="1:20" s="4" customFormat="1" ht="12.75" customHeight="1" x14ac:dyDescent="0.25">
      <c r="A34" s="10"/>
      <c r="B34" s="10"/>
      <c r="C34" s="375" t="s">
        <v>29</v>
      </c>
      <c r="D34" s="375"/>
      <c r="E34" s="375"/>
      <c r="F34" s="375"/>
      <c r="G34" s="375"/>
      <c r="H34" s="375"/>
      <c r="I34" s="375"/>
      <c r="J34" s="375"/>
      <c r="K34" s="12"/>
      <c r="L34" s="12"/>
      <c r="M34" s="11" t="s">
        <v>16</v>
      </c>
      <c r="N34" s="376">
        <v>74</v>
      </c>
      <c r="O34" s="376"/>
      <c r="P34" s="380"/>
      <c r="Q34" s="380"/>
      <c r="R34" s="377">
        <f t="shared" si="4"/>
        <v>0</v>
      </c>
      <c r="S34" s="377"/>
      <c r="T34" s="377"/>
    </row>
    <row r="35" spans="1:20" s="4" customFormat="1" ht="23.25" customHeight="1" x14ac:dyDescent="0.25">
      <c r="A35" s="10"/>
      <c r="B35" s="10"/>
      <c r="C35" s="134"/>
      <c r="D35" s="134"/>
      <c r="E35" s="134"/>
      <c r="F35" s="134"/>
      <c r="G35" s="134"/>
      <c r="H35" s="134"/>
      <c r="I35" s="134"/>
      <c r="J35" s="134"/>
      <c r="K35" s="12"/>
      <c r="L35" s="12"/>
      <c r="M35" s="11"/>
      <c r="N35" s="294"/>
      <c r="O35" s="294"/>
      <c r="P35" s="307"/>
      <c r="Q35" s="307"/>
      <c r="R35" s="306"/>
      <c r="S35" s="306"/>
      <c r="T35" s="306"/>
    </row>
    <row r="36" spans="1:20" s="4" customFormat="1" ht="75" customHeight="1" x14ac:dyDescent="0.25">
      <c r="A36" s="10">
        <v>1</v>
      </c>
      <c r="B36" s="10" t="s">
        <v>30</v>
      </c>
      <c r="C36" s="375" t="s">
        <v>31</v>
      </c>
      <c r="D36" s="375"/>
      <c r="E36" s="375"/>
      <c r="F36" s="375"/>
      <c r="G36" s="375"/>
      <c r="H36" s="375"/>
      <c r="I36" s="375"/>
      <c r="J36" s="375"/>
      <c r="K36" s="375"/>
      <c r="L36" s="375"/>
      <c r="M36" s="11"/>
      <c r="N36" s="294"/>
      <c r="O36" s="294"/>
      <c r="P36" s="307"/>
      <c r="Q36" s="307"/>
      <c r="R36" s="306"/>
      <c r="S36" s="306"/>
      <c r="T36" s="306"/>
    </row>
    <row r="37" spans="1:20" s="4" customFormat="1" ht="14.25" customHeight="1" x14ac:dyDescent="0.25">
      <c r="A37" s="10"/>
      <c r="B37" s="10"/>
      <c r="C37" s="375" t="s">
        <v>32</v>
      </c>
      <c r="D37" s="375"/>
      <c r="E37" s="375"/>
      <c r="F37" s="375"/>
      <c r="G37" s="375"/>
      <c r="H37" s="375"/>
      <c r="I37" s="375"/>
      <c r="J37" s="375"/>
      <c r="K37" s="375"/>
      <c r="L37" s="13"/>
      <c r="M37" s="11" t="s">
        <v>16</v>
      </c>
      <c r="N37" s="376">
        <v>2</v>
      </c>
      <c r="O37" s="376"/>
      <c r="P37" s="380"/>
      <c r="Q37" s="380"/>
      <c r="R37" s="377">
        <f>ROUND((N37*P37),2)</f>
        <v>0</v>
      </c>
      <c r="S37" s="377"/>
      <c r="T37" s="377"/>
    </row>
    <row r="38" spans="1:20" s="4" customFormat="1" ht="14.25" customHeight="1" x14ac:dyDescent="0.25">
      <c r="A38" s="10"/>
      <c r="B38" s="10"/>
      <c r="C38" s="134"/>
      <c r="D38" s="134"/>
      <c r="E38" s="134"/>
      <c r="F38" s="134"/>
      <c r="G38" s="134"/>
      <c r="H38" s="134"/>
      <c r="I38" s="134"/>
      <c r="J38" s="134"/>
      <c r="K38" s="134"/>
      <c r="L38" s="13"/>
      <c r="M38" s="11"/>
      <c r="N38" s="294"/>
      <c r="O38" s="294"/>
      <c r="P38" s="307"/>
      <c r="Q38" s="307"/>
      <c r="R38" s="306"/>
      <c r="S38" s="306"/>
      <c r="T38" s="306"/>
    </row>
    <row r="39" spans="1:20" s="4" customFormat="1" ht="69" customHeight="1" x14ac:dyDescent="0.25">
      <c r="A39" s="10">
        <v>1</v>
      </c>
      <c r="B39" s="10" t="s">
        <v>33</v>
      </c>
      <c r="C39" s="375" t="s">
        <v>34</v>
      </c>
      <c r="D39" s="375"/>
      <c r="E39" s="375"/>
      <c r="F39" s="375"/>
      <c r="G39" s="375"/>
      <c r="H39" s="375"/>
      <c r="I39" s="375"/>
      <c r="J39" s="375"/>
      <c r="K39" s="375"/>
      <c r="L39" s="375"/>
      <c r="M39" s="11" t="s">
        <v>12</v>
      </c>
      <c r="N39" s="376">
        <v>28</v>
      </c>
      <c r="O39" s="376"/>
      <c r="P39" s="380"/>
      <c r="Q39" s="380"/>
      <c r="R39" s="377">
        <f>ROUND((N39*P39),2)</f>
        <v>0</v>
      </c>
      <c r="S39" s="377"/>
      <c r="T39" s="377"/>
    </row>
    <row r="40" spans="1:20" s="4" customFormat="1" ht="14.25" customHeight="1" x14ac:dyDescent="0.25">
      <c r="A40" s="10"/>
      <c r="B40" s="10"/>
      <c r="C40" s="375"/>
      <c r="D40" s="375"/>
      <c r="E40" s="375"/>
      <c r="F40" s="375"/>
      <c r="G40" s="375"/>
      <c r="H40" s="375"/>
      <c r="I40" s="375"/>
      <c r="J40" s="375"/>
      <c r="K40" s="375"/>
      <c r="L40" s="13"/>
      <c r="M40" s="11"/>
      <c r="N40" s="376"/>
      <c r="O40" s="376"/>
      <c r="P40" s="381"/>
      <c r="Q40" s="381"/>
      <c r="R40" s="378"/>
      <c r="S40" s="378"/>
      <c r="T40" s="378"/>
    </row>
    <row r="41" spans="1:20" s="4" customFormat="1" ht="69.75" customHeight="1" x14ac:dyDescent="0.25">
      <c r="A41" s="10">
        <v>1</v>
      </c>
      <c r="B41" s="10" t="s">
        <v>35</v>
      </c>
      <c r="C41" s="375" t="s">
        <v>36</v>
      </c>
      <c r="D41" s="375"/>
      <c r="E41" s="375"/>
      <c r="F41" s="375"/>
      <c r="G41" s="375"/>
      <c r="H41" s="375"/>
      <c r="I41" s="375"/>
      <c r="J41" s="375"/>
      <c r="K41" s="375"/>
      <c r="L41" s="375"/>
      <c r="M41" s="11"/>
      <c r="N41" s="376"/>
      <c r="O41" s="376"/>
      <c r="P41" s="381"/>
      <c r="Q41" s="381"/>
      <c r="R41" s="378"/>
      <c r="S41" s="378"/>
      <c r="T41" s="378"/>
    </row>
    <row r="42" spans="1:20" s="4" customFormat="1" ht="14.25" customHeight="1" x14ac:dyDescent="0.25">
      <c r="A42" s="10"/>
      <c r="B42" s="10"/>
      <c r="C42" s="375" t="s">
        <v>37</v>
      </c>
      <c r="D42" s="375"/>
      <c r="E42" s="375"/>
      <c r="F42" s="375"/>
      <c r="G42" s="375"/>
      <c r="H42" s="375"/>
      <c r="I42" s="375"/>
      <c r="J42" s="375"/>
      <c r="K42" s="375"/>
      <c r="L42" s="13"/>
      <c r="M42" s="11" t="s">
        <v>5</v>
      </c>
      <c r="N42" s="376">
        <v>1</v>
      </c>
      <c r="O42" s="376"/>
      <c r="P42" s="380"/>
      <c r="Q42" s="380"/>
      <c r="R42" s="377">
        <f t="shared" ref="R42:R43" si="5">ROUND((N42*P42),2)</f>
        <v>0</v>
      </c>
      <c r="S42" s="377"/>
      <c r="T42" s="377"/>
    </row>
    <row r="43" spans="1:20" s="4" customFormat="1" ht="14.25" customHeight="1" x14ac:dyDescent="0.25">
      <c r="A43" s="10"/>
      <c r="B43" s="10"/>
      <c r="C43" s="375" t="s">
        <v>38</v>
      </c>
      <c r="D43" s="375"/>
      <c r="E43" s="375"/>
      <c r="F43" s="375"/>
      <c r="G43" s="375"/>
      <c r="H43" s="375"/>
      <c r="I43" s="375"/>
      <c r="J43" s="375"/>
      <c r="K43" s="375"/>
      <c r="L43" s="13"/>
      <c r="M43" s="11" t="s">
        <v>5</v>
      </c>
      <c r="N43" s="376">
        <v>2</v>
      </c>
      <c r="O43" s="376"/>
      <c r="P43" s="380"/>
      <c r="Q43" s="380"/>
      <c r="R43" s="377">
        <f t="shared" si="5"/>
        <v>0</v>
      </c>
      <c r="S43" s="377"/>
      <c r="T43" s="377"/>
    </row>
    <row r="44" spans="1:20" s="4" customFormat="1" ht="12.75" customHeight="1" x14ac:dyDescent="0.25">
      <c r="A44" s="10"/>
      <c r="B44" s="10"/>
      <c r="C44" s="12"/>
      <c r="D44" s="12"/>
      <c r="E44" s="12"/>
      <c r="F44" s="12"/>
      <c r="G44" s="12"/>
      <c r="H44" s="12"/>
      <c r="I44" s="12"/>
      <c r="J44" s="12"/>
      <c r="K44" s="12"/>
      <c r="L44" s="12"/>
      <c r="M44" s="11"/>
      <c r="N44" s="294"/>
      <c r="O44" s="294"/>
      <c r="P44" s="307"/>
      <c r="Q44" s="307"/>
      <c r="R44" s="306"/>
      <c r="S44" s="306"/>
      <c r="T44" s="306"/>
    </row>
    <row r="45" spans="1:20" s="4" customFormat="1" ht="99.75" customHeight="1" x14ac:dyDescent="0.25">
      <c r="A45" s="10">
        <v>1</v>
      </c>
      <c r="B45" s="10" t="s">
        <v>39</v>
      </c>
      <c r="C45" s="375" t="s">
        <v>40</v>
      </c>
      <c r="D45" s="375"/>
      <c r="E45" s="375"/>
      <c r="F45" s="375"/>
      <c r="G45" s="375"/>
      <c r="H45" s="375"/>
      <c r="I45" s="375"/>
      <c r="J45" s="375"/>
      <c r="K45" s="375"/>
      <c r="L45" s="375"/>
      <c r="M45" s="11"/>
      <c r="N45" s="376"/>
      <c r="O45" s="376"/>
      <c r="P45" s="381"/>
      <c r="Q45" s="381"/>
      <c r="R45" s="378"/>
      <c r="S45" s="378"/>
      <c r="T45" s="378"/>
    </row>
    <row r="46" spans="1:20" s="4" customFormat="1" ht="14.25" customHeight="1" x14ac:dyDescent="0.25">
      <c r="A46" s="10"/>
      <c r="B46" s="10"/>
      <c r="C46" s="375" t="s">
        <v>41</v>
      </c>
      <c r="D46" s="375"/>
      <c r="E46" s="375"/>
      <c r="F46" s="375"/>
      <c r="G46" s="375"/>
      <c r="H46" s="375"/>
      <c r="I46" s="375"/>
      <c r="J46" s="375"/>
      <c r="K46" s="375"/>
      <c r="L46" s="13"/>
      <c r="M46" s="11" t="s">
        <v>5</v>
      </c>
      <c r="N46" s="376">
        <v>2</v>
      </c>
      <c r="O46" s="376"/>
      <c r="P46" s="380"/>
      <c r="Q46" s="380"/>
      <c r="R46" s="377">
        <f t="shared" ref="R46:R47" si="6">ROUND((N46*P46),2)</f>
        <v>0</v>
      </c>
      <c r="S46" s="377"/>
      <c r="T46" s="377"/>
    </row>
    <row r="47" spans="1:20" s="4" customFormat="1" ht="14.25" customHeight="1" x14ac:dyDescent="0.25">
      <c r="A47" s="10"/>
      <c r="B47" s="10"/>
      <c r="C47" s="375" t="s">
        <v>42</v>
      </c>
      <c r="D47" s="375"/>
      <c r="E47" s="375"/>
      <c r="F47" s="375"/>
      <c r="G47" s="375"/>
      <c r="H47" s="375"/>
      <c r="I47" s="375"/>
      <c r="J47" s="375"/>
      <c r="K47" s="375"/>
      <c r="L47" s="13"/>
      <c r="M47" s="11" t="s">
        <v>43</v>
      </c>
      <c r="N47" s="376">
        <v>32</v>
      </c>
      <c r="O47" s="376"/>
      <c r="P47" s="380"/>
      <c r="Q47" s="380"/>
      <c r="R47" s="377">
        <f t="shared" si="6"/>
        <v>0</v>
      </c>
      <c r="S47" s="377"/>
      <c r="T47" s="377"/>
    </row>
    <row r="48" spans="1:20" s="4" customFormat="1" ht="12.75" customHeight="1" x14ac:dyDescent="0.25">
      <c r="A48" s="10"/>
      <c r="B48" s="10"/>
      <c r="C48" s="12"/>
      <c r="D48" s="12"/>
      <c r="E48" s="12"/>
      <c r="F48" s="12"/>
      <c r="G48" s="12"/>
      <c r="H48" s="12"/>
      <c r="I48" s="12"/>
      <c r="J48" s="12"/>
      <c r="K48" s="12"/>
      <c r="L48" s="12"/>
      <c r="M48" s="11"/>
      <c r="N48" s="294"/>
      <c r="O48" s="294"/>
      <c r="P48" s="307"/>
      <c r="Q48" s="307"/>
      <c r="R48" s="306"/>
      <c r="S48" s="306"/>
      <c r="T48" s="306"/>
    </row>
    <row r="49" spans="1:20" s="4" customFormat="1" ht="96" customHeight="1" x14ac:dyDescent="0.25">
      <c r="A49" s="10">
        <v>1</v>
      </c>
      <c r="B49" s="10" t="s">
        <v>44</v>
      </c>
      <c r="C49" s="375" t="s">
        <v>45</v>
      </c>
      <c r="D49" s="375"/>
      <c r="E49" s="375"/>
      <c r="F49" s="375"/>
      <c r="G49" s="375"/>
      <c r="H49" s="375"/>
      <c r="I49" s="375"/>
      <c r="J49" s="375"/>
      <c r="K49" s="375"/>
      <c r="L49" s="375"/>
      <c r="M49" s="11"/>
      <c r="N49" s="294"/>
      <c r="O49" s="294"/>
      <c r="P49" s="307"/>
      <c r="Q49" s="307"/>
      <c r="R49" s="306"/>
      <c r="S49" s="306"/>
      <c r="T49" s="306"/>
    </row>
    <row r="50" spans="1:20" s="4" customFormat="1" ht="14.25" customHeight="1" x14ac:dyDescent="0.25">
      <c r="A50" s="10"/>
      <c r="B50" s="10"/>
      <c r="C50" s="375" t="s">
        <v>46</v>
      </c>
      <c r="D50" s="375"/>
      <c r="E50" s="375"/>
      <c r="F50" s="375"/>
      <c r="G50" s="375"/>
      <c r="H50" s="375"/>
      <c r="I50" s="375"/>
      <c r="J50" s="375"/>
      <c r="K50" s="375"/>
      <c r="L50" s="13"/>
      <c r="M50" s="11" t="s">
        <v>5</v>
      </c>
      <c r="N50" s="376">
        <v>1</v>
      </c>
      <c r="O50" s="376"/>
      <c r="P50" s="380"/>
      <c r="Q50" s="380"/>
      <c r="R50" s="377">
        <f t="shared" ref="R50:R51" si="7">ROUND((N50*P50),2)</f>
        <v>0</v>
      </c>
      <c r="S50" s="377"/>
      <c r="T50" s="377"/>
    </row>
    <row r="51" spans="1:20" s="4" customFormat="1" ht="14.25" customHeight="1" x14ac:dyDescent="0.25">
      <c r="A51" s="10"/>
      <c r="B51" s="10"/>
      <c r="C51" s="375" t="s">
        <v>47</v>
      </c>
      <c r="D51" s="375"/>
      <c r="E51" s="375"/>
      <c r="F51" s="375"/>
      <c r="G51" s="375"/>
      <c r="H51" s="375"/>
      <c r="I51" s="375"/>
      <c r="J51" s="375"/>
      <c r="K51" s="375"/>
      <c r="L51" s="13"/>
      <c r="M51" s="11" t="s">
        <v>5</v>
      </c>
      <c r="N51" s="376">
        <v>1</v>
      </c>
      <c r="O51" s="376"/>
      <c r="P51" s="380"/>
      <c r="Q51" s="380"/>
      <c r="R51" s="377">
        <f t="shared" si="7"/>
        <v>0</v>
      </c>
      <c r="S51" s="377"/>
      <c r="T51" s="377"/>
    </row>
    <row r="52" spans="1:20" s="4" customFormat="1" ht="14.25" customHeight="1" x14ac:dyDescent="0.25">
      <c r="A52" s="10"/>
      <c r="B52" s="10"/>
      <c r="C52" s="134"/>
      <c r="D52" s="134"/>
      <c r="E52" s="134"/>
      <c r="F52" s="134"/>
      <c r="G52" s="134"/>
      <c r="H52" s="134"/>
      <c r="I52" s="134"/>
      <c r="J52" s="134"/>
      <c r="K52" s="134"/>
      <c r="L52" s="13"/>
      <c r="M52" s="11"/>
      <c r="N52" s="294"/>
      <c r="O52" s="294"/>
      <c r="P52" s="307"/>
      <c r="Q52" s="307"/>
      <c r="R52" s="306"/>
      <c r="S52" s="306"/>
      <c r="T52" s="306"/>
    </row>
    <row r="53" spans="1:20" s="4" customFormat="1" ht="67.5" customHeight="1" x14ac:dyDescent="0.25">
      <c r="A53" s="10">
        <v>1</v>
      </c>
      <c r="B53" s="10" t="s">
        <v>48</v>
      </c>
      <c r="C53" s="375" t="s">
        <v>49</v>
      </c>
      <c r="D53" s="375"/>
      <c r="E53" s="375"/>
      <c r="F53" s="375"/>
      <c r="G53" s="375"/>
      <c r="H53" s="375"/>
      <c r="I53" s="375"/>
      <c r="J53" s="375"/>
      <c r="K53" s="375"/>
      <c r="L53" s="375"/>
      <c r="M53" s="11"/>
      <c r="N53" s="294"/>
      <c r="O53" s="294"/>
      <c r="P53" s="307"/>
      <c r="Q53" s="307"/>
      <c r="R53" s="306"/>
      <c r="S53" s="306"/>
      <c r="T53" s="306"/>
    </row>
    <row r="54" spans="1:20" s="4" customFormat="1" ht="14.25" customHeight="1" x14ac:dyDescent="0.25">
      <c r="A54" s="10"/>
      <c r="B54" s="10"/>
      <c r="C54" s="375" t="s">
        <v>50</v>
      </c>
      <c r="D54" s="375"/>
      <c r="E54" s="375"/>
      <c r="F54" s="375"/>
      <c r="G54" s="375"/>
      <c r="H54" s="375"/>
      <c r="I54" s="375"/>
      <c r="J54" s="375"/>
      <c r="K54" s="375"/>
      <c r="L54" s="13"/>
      <c r="M54" s="11" t="s">
        <v>5</v>
      </c>
      <c r="N54" s="376">
        <v>1</v>
      </c>
      <c r="O54" s="376"/>
      <c r="P54" s="380"/>
      <c r="Q54" s="380"/>
      <c r="R54" s="377">
        <f>ROUND((N54*P54),2)</f>
        <v>0</v>
      </c>
      <c r="S54" s="377"/>
      <c r="T54" s="377"/>
    </row>
    <row r="55" spans="1:20" s="4" customFormat="1" ht="14.25" customHeight="1" x14ac:dyDescent="0.25">
      <c r="A55" s="10"/>
      <c r="B55" s="10"/>
      <c r="C55" s="134"/>
      <c r="D55" s="134"/>
      <c r="E55" s="134"/>
      <c r="F55" s="134"/>
      <c r="G55" s="134"/>
      <c r="H55" s="134"/>
      <c r="I55" s="134"/>
      <c r="J55" s="134"/>
      <c r="K55" s="134"/>
      <c r="L55" s="13"/>
      <c r="M55" s="11"/>
      <c r="N55" s="294"/>
      <c r="O55" s="294"/>
      <c r="P55" s="307"/>
      <c r="Q55" s="307"/>
      <c r="R55" s="306"/>
      <c r="S55" s="306"/>
      <c r="T55" s="306"/>
    </row>
    <row r="56" spans="1:20" s="143" customFormat="1" ht="81" customHeight="1" x14ac:dyDescent="0.25">
      <c r="A56" s="10">
        <v>1</v>
      </c>
      <c r="B56" s="10" t="s">
        <v>51</v>
      </c>
      <c r="C56" s="386" t="s">
        <v>52</v>
      </c>
      <c r="D56" s="375"/>
      <c r="E56" s="375"/>
      <c r="F56" s="375"/>
      <c r="G56" s="375"/>
      <c r="H56" s="375"/>
      <c r="I56" s="375"/>
      <c r="J56" s="375"/>
      <c r="K56" s="375"/>
      <c r="L56" s="375"/>
      <c r="M56" s="11" t="s">
        <v>12</v>
      </c>
      <c r="N56" s="376">
        <v>50</v>
      </c>
      <c r="O56" s="376"/>
      <c r="P56" s="380"/>
      <c r="Q56" s="380"/>
      <c r="R56" s="377">
        <f>ROUND((N56*P56),2)</f>
        <v>0</v>
      </c>
      <c r="S56" s="377"/>
      <c r="T56" s="377"/>
    </row>
    <row r="57" spans="1:20" s="143" customFormat="1" ht="13.5" customHeight="1" x14ac:dyDescent="0.25">
      <c r="A57" s="10"/>
      <c r="B57" s="10"/>
      <c r="C57" s="135"/>
      <c r="D57" s="134"/>
      <c r="E57" s="134"/>
      <c r="F57" s="134"/>
      <c r="G57" s="134"/>
      <c r="H57" s="134"/>
      <c r="I57" s="134"/>
      <c r="J57" s="134"/>
      <c r="K57" s="134"/>
      <c r="L57" s="134"/>
      <c r="M57" s="11"/>
      <c r="N57" s="294"/>
      <c r="O57" s="294"/>
      <c r="P57" s="307"/>
      <c r="Q57" s="307"/>
      <c r="R57" s="306"/>
      <c r="S57" s="306"/>
      <c r="T57" s="306"/>
    </row>
    <row r="58" spans="1:20" s="143" customFormat="1" ht="84" customHeight="1" x14ac:dyDescent="0.25">
      <c r="A58" s="10">
        <v>1</v>
      </c>
      <c r="B58" s="10" t="s">
        <v>53</v>
      </c>
      <c r="C58" s="386" t="s">
        <v>54</v>
      </c>
      <c r="D58" s="375"/>
      <c r="E58" s="375"/>
      <c r="F58" s="375"/>
      <c r="G58" s="375"/>
      <c r="H58" s="375"/>
      <c r="I58" s="375"/>
      <c r="J58" s="375"/>
      <c r="K58" s="375"/>
      <c r="L58" s="375"/>
      <c r="M58" s="11" t="s">
        <v>12</v>
      </c>
      <c r="N58" s="376">
        <v>25</v>
      </c>
      <c r="O58" s="376"/>
      <c r="P58" s="380"/>
      <c r="Q58" s="380"/>
      <c r="R58" s="377">
        <f>ROUND((N58*P58),2)</f>
        <v>0</v>
      </c>
      <c r="S58" s="377"/>
      <c r="T58" s="377"/>
    </row>
    <row r="59" spans="1:20" s="143" customFormat="1" ht="15" customHeight="1" x14ac:dyDescent="0.25">
      <c r="A59" s="10"/>
      <c r="B59" s="10"/>
      <c r="C59" s="135"/>
      <c r="D59" s="134"/>
      <c r="E59" s="134"/>
      <c r="F59" s="134"/>
      <c r="G59" s="134"/>
      <c r="H59" s="134"/>
      <c r="I59" s="134"/>
      <c r="J59" s="134"/>
      <c r="K59" s="134"/>
      <c r="L59" s="134"/>
      <c r="M59" s="11"/>
      <c r="N59" s="294"/>
      <c r="O59" s="294"/>
      <c r="P59" s="307"/>
      <c r="Q59" s="307"/>
      <c r="R59" s="306"/>
      <c r="S59" s="306"/>
      <c r="T59" s="306"/>
    </row>
    <row r="60" spans="1:20" s="143" customFormat="1" ht="67.5" customHeight="1" x14ac:dyDescent="0.25">
      <c r="A60" s="10">
        <v>1</v>
      </c>
      <c r="B60" s="10" t="s">
        <v>55</v>
      </c>
      <c r="C60" s="386" t="s">
        <v>56</v>
      </c>
      <c r="D60" s="375"/>
      <c r="E60" s="375"/>
      <c r="F60" s="375"/>
      <c r="G60" s="375"/>
      <c r="H60" s="375"/>
      <c r="I60" s="375"/>
      <c r="J60" s="375"/>
      <c r="K60" s="375"/>
      <c r="L60" s="375"/>
      <c r="M60" s="11" t="s">
        <v>12</v>
      </c>
      <c r="N60" s="376">
        <v>25</v>
      </c>
      <c r="O60" s="376"/>
      <c r="P60" s="380"/>
      <c r="Q60" s="380"/>
      <c r="R60" s="377">
        <f>ROUND((N60*P60),2)</f>
        <v>0</v>
      </c>
      <c r="S60" s="377"/>
      <c r="T60" s="377"/>
    </row>
    <row r="61" spans="1:20" s="143" customFormat="1" ht="19.5" customHeight="1" x14ac:dyDescent="0.25">
      <c r="A61" s="10"/>
      <c r="B61" s="10"/>
      <c r="C61" s="135"/>
      <c r="D61" s="134"/>
      <c r="E61" s="134"/>
      <c r="F61" s="134"/>
      <c r="G61" s="134"/>
      <c r="H61" s="134"/>
      <c r="I61" s="134"/>
      <c r="J61" s="134"/>
      <c r="K61" s="134"/>
      <c r="L61" s="134"/>
      <c r="M61" s="11"/>
      <c r="N61" s="294"/>
      <c r="O61" s="294"/>
      <c r="P61" s="307"/>
      <c r="Q61" s="307"/>
      <c r="R61" s="306"/>
      <c r="S61" s="306"/>
      <c r="T61" s="306"/>
    </row>
    <row r="62" spans="1:20" s="143" customFormat="1" ht="67.5" customHeight="1" x14ac:dyDescent="0.25">
      <c r="A62" s="10">
        <v>1</v>
      </c>
      <c r="B62" s="10" t="s">
        <v>57</v>
      </c>
      <c r="C62" s="386" t="s">
        <v>58</v>
      </c>
      <c r="D62" s="375"/>
      <c r="E62" s="375"/>
      <c r="F62" s="375"/>
      <c r="G62" s="375"/>
      <c r="H62" s="375"/>
      <c r="I62" s="375"/>
      <c r="J62" s="375"/>
      <c r="K62" s="375"/>
      <c r="L62" s="375"/>
      <c r="M62" s="11" t="s">
        <v>59</v>
      </c>
      <c r="N62" s="376">
        <v>15</v>
      </c>
      <c r="O62" s="376"/>
      <c r="P62" s="380"/>
      <c r="Q62" s="380"/>
      <c r="R62" s="377">
        <f>ROUND((N62*P62),2)</f>
        <v>0</v>
      </c>
      <c r="S62" s="377"/>
      <c r="T62" s="377"/>
    </row>
    <row r="63" spans="1:20" s="4" customFormat="1" ht="15" customHeight="1" x14ac:dyDescent="0.25">
      <c r="A63" s="10"/>
      <c r="B63" s="10"/>
      <c r="C63" s="135"/>
      <c r="D63" s="134"/>
      <c r="E63" s="134"/>
      <c r="F63" s="134"/>
      <c r="G63" s="134"/>
      <c r="H63" s="134"/>
      <c r="I63" s="134"/>
      <c r="J63" s="134"/>
      <c r="K63" s="134"/>
      <c r="L63" s="134"/>
      <c r="M63" s="11"/>
      <c r="N63" s="294"/>
      <c r="O63" s="294"/>
      <c r="P63" s="307"/>
      <c r="Q63" s="307"/>
      <c r="R63" s="306"/>
      <c r="S63" s="306"/>
      <c r="T63" s="306"/>
    </row>
    <row r="64" spans="1:20" s="4" customFormat="1" ht="57" customHeight="1" x14ac:dyDescent="0.25">
      <c r="A64" s="10">
        <v>1</v>
      </c>
      <c r="B64" s="10" t="s">
        <v>60</v>
      </c>
      <c r="C64" s="375" t="s">
        <v>61</v>
      </c>
      <c r="D64" s="375"/>
      <c r="E64" s="375"/>
      <c r="F64" s="375"/>
      <c r="G64" s="375"/>
      <c r="H64" s="375"/>
      <c r="I64" s="375"/>
      <c r="J64" s="375"/>
      <c r="K64" s="375"/>
      <c r="L64" s="375"/>
      <c r="M64" s="11" t="s">
        <v>5</v>
      </c>
      <c r="N64" s="376">
        <v>6</v>
      </c>
      <c r="O64" s="376"/>
      <c r="P64" s="380"/>
      <c r="Q64" s="380"/>
      <c r="R64" s="377">
        <f>ROUND((N64*P64),2)</f>
        <v>0</v>
      </c>
      <c r="S64" s="377"/>
      <c r="T64" s="377"/>
    </row>
    <row r="65" spans="1:64" s="4" customFormat="1" ht="13.2" x14ac:dyDescent="0.25">
      <c r="A65" s="10"/>
      <c r="B65" s="10"/>
      <c r="C65" s="12"/>
      <c r="D65" s="12"/>
      <c r="E65" s="12"/>
      <c r="F65" s="12"/>
      <c r="G65" s="12"/>
      <c r="H65" s="12"/>
      <c r="I65" s="12"/>
      <c r="J65" s="12"/>
      <c r="K65" s="12"/>
      <c r="L65" s="12"/>
      <c r="M65" s="11"/>
      <c r="N65" s="294"/>
      <c r="O65" s="294"/>
      <c r="P65" s="307"/>
      <c r="Q65" s="307"/>
      <c r="R65" s="306"/>
      <c r="S65" s="306"/>
      <c r="T65" s="306"/>
    </row>
    <row r="66" spans="1:64" s="4" customFormat="1" ht="97.5" customHeight="1" x14ac:dyDescent="0.25">
      <c r="A66" s="10">
        <v>1</v>
      </c>
      <c r="B66" s="10" t="s">
        <v>62</v>
      </c>
      <c r="C66" s="386" t="s">
        <v>63</v>
      </c>
      <c r="D66" s="375"/>
      <c r="E66" s="375"/>
      <c r="F66" s="375"/>
      <c r="G66" s="375"/>
      <c r="H66" s="375"/>
      <c r="I66" s="375"/>
      <c r="J66" s="375"/>
      <c r="K66" s="375"/>
      <c r="L66" s="375"/>
      <c r="M66" s="11" t="s">
        <v>59</v>
      </c>
      <c r="N66" s="376">
        <v>205</v>
      </c>
      <c r="O66" s="376"/>
      <c r="P66" s="380"/>
      <c r="Q66" s="380"/>
      <c r="R66" s="377">
        <f>ROUND((N66*P66),2)</f>
        <v>0</v>
      </c>
      <c r="S66" s="377"/>
      <c r="T66" s="377"/>
    </row>
    <row r="67" spans="1:64" s="4" customFormat="1" ht="12.75" customHeight="1" x14ac:dyDescent="0.25">
      <c r="A67" s="10"/>
      <c r="B67" s="10"/>
      <c r="C67" s="135"/>
      <c r="D67" s="134"/>
      <c r="E67" s="134"/>
      <c r="F67" s="134"/>
      <c r="G67" s="134"/>
      <c r="H67" s="134"/>
      <c r="I67" s="134"/>
      <c r="J67" s="134"/>
      <c r="K67" s="134"/>
      <c r="L67" s="134"/>
      <c r="M67" s="11"/>
      <c r="N67" s="294"/>
      <c r="O67" s="294"/>
      <c r="P67" s="307"/>
      <c r="Q67" s="307"/>
      <c r="R67" s="306"/>
      <c r="S67" s="306"/>
      <c r="T67" s="306"/>
    </row>
    <row r="68" spans="1:64" s="4" customFormat="1" ht="85.5" customHeight="1" x14ac:dyDescent="0.25">
      <c r="A68" s="10">
        <v>1</v>
      </c>
      <c r="B68" s="10" t="s">
        <v>64</v>
      </c>
      <c r="C68" s="386" t="s">
        <v>65</v>
      </c>
      <c r="D68" s="375"/>
      <c r="E68" s="375"/>
      <c r="F68" s="375"/>
      <c r="G68" s="375"/>
      <c r="H68" s="375"/>
      <c r="I68" s="375"/>
      <c r="J68" s="375"/>
      <c r="K68" s="375"/>
      <c r="L68" s="375"/>
      <c r="M68" s="11" t="s">
        <v>59</v>
      </c>
      <c r="N68" s="376">
        <v>37.5</v>
      </c>
      <c r="O68" s="376"/>
      <c r="P68" s="380"/>
      <c r="Q68" s="380"/>
      <c r="R68" s="377">
        <f>ROUND((N68*P68),2)</f>
        <v>0</v>
      </c>
      <c r="S68" s="377"/>
      <c r="T68" s="377"/>
    </row>
    <row r="69" spans="1:64" s="4" customFormat="1" ht="12.75" customHeight="1" x14ac:dyDescent="0.25">
      <c r="A69" s="10"/>
      <c r="B69" s="10"/>
      <c r="C69" s="135"/>
      <c r="D69" s="134"/>
      <c r="E69" s="134"/>
      <c r="F69" s="134"/>
      <c r="G69" s="134"/>
      <c r="H69" s="134"/>
      <c r="I69" s="134"/>
      <c r="J69" s="134"/>
      <c r="K69" s="134"/>
      <c r="L69" s="134"/>
      <c r="M69" s="11"/>
      <c r="N69" s="294"/>
      <c r="O69" s="294"/>
      <c r="P69" s="307"/>
      <c r="Q69" s="307"/>
      <c r="R69" s="306"/>
      <c r="S69" s="306"/>
      <c r="T69" s="306"/>
    </row>
    <row r="70" spans="1:64" s="4" customFormat="1" ht="85.5" customHeight="1" x14ac:dyDescent="0.25">
      <c r="A70" s="10">
        <v>1</v>
      </c>
      <c r="B70" s="10" t="s">
        <v>66</v>
      </c>
      <c r="C70" s="386" t="s">
        <v>67</v>
      </c>
      <c r="D70" s="375"/>
      <c r="E70" s="375"/>
      <c r="F70" s="375"/>
      <c r="G70" s="375"/>
      <c r="H70" s="375"/>
      <c r="I70" s="375"/>
      <c r="J70" s="375"/>
      <c r="K70" s="375"/>
      <c r="L70" s="375"/>
      <c r="M70" s="11" t="s">
        <v>59</v>
      </c>
      <c r="N70" s="376">
        <v>28</v>
      </c>
      <c r="O70" s="376"/>
      <c r="P70" s="380"/>
      <c r="Q70" s="380"/>
      <c r="R70" s="377">
        <f>ROUND((N70*P70),2)</f>
        <v>0</v>
      </c>
      <c r="S70" s="377"/>
      <c r="T70" s="377"/>
    </row>
    <row r="71" spans="1:64" s="4" customFormat="1" ht="12.75" customHeight="1" x14ac:dyDescent="0.25">
      <c r="A71" s="10"/>
      <c r="B71" s="10"/>
      <c r="C71" s="135"/>
      <c r="D71" s="134"/>
      <c r="E71" s="134"/>
      <c r="F71" s="134"/>
      <c r="G71" s="134"/>
      <c r="H71" s="134"/>
      <c r="I71" s="134"/>
      <c r="J71" s="134"/>
      <c r="K71" s="134"/>
      <c r="L71" s="134"/>
      <c r="M71" s="11"/>
      <c r="N71" s="294"/>
      <c r="O71" s="294"/>
      <c r="P71" s="307"/>
      <c r="Q71" s="307"/>
      <c r="R71" s="306"/>
      <c r="S71" s="306"/>
      <c r="T71" s="306"/>
    </row>
    <row r="72" spans="1:64" s="4" customFormat="1" ht="85.5" customHeight="1" x14ac:dyDescent="0.25">
      <c r="A72" s="10">
        <v>1</v>
      </c>
      <c r="B72" s="10" t="s">
        <v>68</v>
      </c>
      <c r="C72" s="386" t="s">
        <v>69</v>
      </c>
      <c r="D72" s="375"/>
      <c r="E72" s="375"/>
      <c r="F72" s="375"/>
      <c r="G72" s="375"/>
      <c r="H72" s="375"/>
      <c r="I72" s="375"/>
      <c r="J72" s="375"/>
      <c r="K72" s="375"/>
      <c r="L72" s="375"/>
      <c r="M72" s="11" t="s">
        <v>12</v>
      </c>
      <c r="N72" s="376">
        <v>1820</v>
      </c>
      <c r="O72" s="376"/>
      <c r="P72" s="380"/>
      <c r="Q72" s="380"/>
      <c r="R72" s="377">
        <f>ROUND((N72*P72),2)</f>
        <v>0</v>
      </c>
      <c r="S72" s="377"/>
      <c r="T72" s="377"/>
    </row>
    <row r="73" spans="1:64" s="4" customFormat="1" ht="13.2" x14ac:dyDescent="0.25">
      <c r="A73" s="10"/>
      <c r="B73" s="10"/>
      <c r="C73" s="12"/>
      <c r="D73" s="12"/>
      <c r="E73" s="12"/>
      <c r="F73" s="12"/>
      <c r="G73" s="12"/>
      <c r="H73" s="12"/>
      <c r="I73" s="12"/>
      <c r="J73" s="12"/>
      <c r="K73" s="12"/>
      <c r="L73" s="12"/>
      <c r="M73" s="11"/>
      <c r="N73" s="294"/>
      <c r="O73" s="294"/>
      <c r="P73" s="306"/>
      <c r="Q73" s="306"/>
      <c r="R73" s="306"/>
      <c r="S73" s="306"/>
      <c r="T73" s="306"/>
    </row>
    <row r="74" spans="1:64" s="15" customFormat="1" ht="24" customHeight="1" x14ac:dyDescent="0.25">
      <c r="A74" s="5" t="s">
        <v>1</v>
      </c>
      <c r="B74" s="6"/>
      <c r="C74" s="7" t="s">
        <v>70</v>
      </c>
      <c r="D74" s="8"/>
      <c r="E74" s="8"/>
      <c r="F74" s="8"/>
      <c r="G74" s="8"/>
      <c r="H74" s="8"/>
      <c r="I74" s="8"/>
      <c r="J74" s="8"/>
      <c r="K74" s="8"/>
      <c r="L74" s="8"/>
      <c r="M74" s="8"/>
      <c r="N74" s="293"/>
      <c r="O74" s="293"/>
      <c r="P74" s="305"/>
      <c r="Q74" s="305"/>
      <c r="R74" s="374">
        <f>ROUND(SUM(R7:T72),2)</f>
        <v>0</v>
      </c>
      <c r="S74" s="374"/>
      <c r="T74" s="37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row>
    <row r="75" spans="1:64" s="4" customFormat="1" ht="13.2" x14ac:dyDescent="0.25">
      <c r="A75" s="10"/>
      <c r="B75" s="10"/>
      <c r="C75" s="12"/>
      <c r="D75" s="12"/>
      <c r="E75" s="12"/>
      <c r="F75" s="12"/>
      <c r="G75" s="12"/>
      <c r="H75" s="12"/>
      <c r="I75" s="12"/>
      <c r="J75" s="12"/>
      <c r="K75" s="12"/>
      <c r="L75" s="12"/>
      <c r="M75" s="11"/>
      <c r="N75" s="294"/>
      <c r="O75" s="294"/>
      <c r="P75" s="306"/>
      <c r="Q75" s="306"/>
      <c r="R75" s="306"/>
      <c r="S75" s="306"/>
      <c r="T75" s="306"/>
    </row>
    <row r="76" spans="1:64" s="17" customFormat="1" ht="24" customHeight="1" x14ac:dyDescent="0.3">
      <c r="A76" s="16" t="s">
        <v>71</v>
      </c>
      <c r="B76" s="24"/>
      <c r="C76" s="7" t="s">
        <v>72</v>
      </c>
      <c r="D76" s="8"/>
      <c r="E76" s="24"/>
      <c r="F76" s="24"/>
      <c r="G76" s="24"/>
      <c r="H76" s="24"/>
      <c r="I76" s="24"/>
      <c r="J76" s="24"/>
      <c r="K76" s="24"/>
      <c r="L76" s="24"/>
      <c r="M76" s="24"/>
      <c r="N76" s="295"/>
      <c r="O76" s="295"/>
      <c r="P76" s="308"/>
      <c r="Q76" s="308"/>
      <c r="R76" s="392"/>
      <c r="S76" s="392"/>
      <c r="T76" s="392"/>
    </row>
    <row r="77" spans="1:64" s="17" customFormat="1" ht="15" customHeight="1" x14ac:dyDescent="0.3">
      <c r="A77" s="18"/>
      <c r="B77" s="25"/>
      <c r="C77" s="26"/>
      <c r="D77" s="25"/>
      <c r="E77" s="25"/>
      <c r="F77" s="25"/>
      <c r="G77" s="25"/>
      <c r="H77" s="25"/>
      <c r="I77" s="25"/>
      <c r="J77" s="25"/>
      <c r="K77" s="25"/>
      <c r="L77" s="25"/>
      <c r="M77" s="25"/>
      <c r="N77" s="296"/>
      <c r="O77" s="296"/>
      <c r="P77" s="309"/>
      <c r="Q77" s="309"/>
      <c r="R77" s="310"/>
      <c r="S77" s="310"/>
      <c r="T77" s="310"/>
    </row>
    <row r="78" spans="1:64" s="17" customFormat="1" ht="59.25" customHeight="1" x14ac:dyDescent="0.25">
      <c r="A78" s="10" t="s">
        <v>71</v>
      </c>
      <c r="B78" s="10">
        <v>1</v>
      </c>
      <c r="C78" s="386" t="s">
        <v>691</v>
      </c>
      <c r="D78" s="375"/>
      <c r="E78" s="375"/>
      <c r="F78" s="375"/>
      <c r="G78" s="375"/>
      <c r="H78" s="375"/>
      <c r="I78" s="375"/>
      <c r="J78" s="375"/>
      <c r="K78" s="375"/>
      <c r="L78" s="375"/>
      <c r="M78" s="19"/>
      <c r="N78" s="376"/>
      <c r="O78" s="376"/>
      <c r="P78" s="381"/>
      <c r="Q78" s="381"/>
      <c r="R78" s="378"/>
      <c r="S78" s="378"/>
      <c r="T78" s="378"/>
    </row>
    <row r="79" spans="1:64" s="4" customFormat="1" ht="14.25" customHeight="1" x14ac:dyDescent="0.25">
      <c r="A79" s="10"/>
      <c r="B79" s="10"/>
      <c r="C79" s="375" t="s">
        <v>73</v>
      </c>
      <c r="D79" s="375"/>
      <c r="E79" s="375"/>
      <c r="F79" s="375"/>
      <c r="G79" s="375"/>
      <c r="H79" s="375"/>
      <c r="I79" s="375"/>
      <c r="J79" s="375"/>
      <c r="K79" s="375"/>
      <c r="L79" s="13"/>
      <c r="M79" s="11" t="s">
        <v>16</v>
      </c>
      <c r="N79" s="376">
        <v>63.5</v>
      </c>
      <c r="O79" s="376"/>
      <c r="P79" s="380"/>
      <c r="Q79" s="380"/>
      <c r="R79" s="377">
        <f t="shared" ref="R79:R81" si="8">ROUND((N79*P79),2)</f>
        <v>0</v>
      </c>
      <c r="S79" s="377"/>
      <c r="T79" s="377"/>
    </row>
    <row r="80" spans="1:64" s="4" customFormat="1" ht="14.25" customHeight="1" x14ac:dyDescent="0.25">
      <c r="A80" s="10"/>
      <c r="B80" s="10"/>
      <c r="C80" s="375" t="s">
        <v>692</v>
      </c>
      <c r="D80" s="375"/>
      <c r="E80" s="375"/>
      <c r="F80" s="375"/>
      <c r="G80" s="375"/>
      <c r="H80" s="375"/>
      <c r="I80" s="375"/>
      <c r="J80" s="375"/>
      <c r="K80" s="375"/>
      <c r="L80" s="13"/>
      <c r="M80" s="11" t="s">
        <v>16</v>
      </c>
      <c r="N80" s="376">
        <v>10</v>
      </c>
      <c r="O80" s="376"/>
      <c r="P80" s="380"/>
      <c r="Q80" s="380"/>
      <c r="R80" s="377">
        <f t="shared" si="8"/>
        <v>0</v>
      </c>
      <c r="S80" s="377"/>
      <c r="T80" s="377"/>
    </row>
    <row r="81" spans="1:20" s="4" customFormat="1" ht="15" customHeight="1" x14ac:dyDescent="0.25">
      <c r="A81" s="10"/>
      <c r="B81" s="10"/>
      <c r="C81" s="375" t="s">
        <v>74</v>
      </c>
      <c r="D81" s="375"/>
      <c r="E81" s="375"/>
      <c r="F81" s="375"/>
      <c r="G81" s="375"/>
      <c r="H81" s="375"/>
      <c r="I81" s="375"/>
      <c r="J81" s="375"/>
      <c r="K81" s="375"/>
      <c r="L81" s="13"/>
      <c r="M81" s="11" t="s">
        <v>75</v>
      </c>
      <c r="N81" s="376">
        <v>1200</v>
      </c>
      <c r="O81" s="376"/>
      <c r="P81" s="380"/>
      <c r="Q81" s="380"/>
      <c r="R81" s="377">
        <f t="shared" si="8"/>
        <v>0</v>
      </c>
      <c r="S81" s="377"/>
      <c r="T81" s="377"/>
    </row>
    <row r="82" spans="1:20" s="4" customFormat="1" ht="15" customHeight="1" x14ac:dyDescent="0.25">
      <c r="A82" s="10"/>
      <c r="B82" s="10"/>
      <c r="C82" s="134"/>
      <c r="D82" s="134"/>
      <c r="E82" s="134"/>
      <c r="F82" s="134"/>
      <c r="G82" s="134"/>
      <c r="H82" s="134"/>
      <c r="I82" s="134"/>
      <c r="J82" s="134"/>
      <c r="K82" s="134"/>
      <c r="L82" s="13"/>
      <c r="M82" s="11"/>
      <c r="N82" s="294"/>
      <c r="O82" s="294"/>
      <c r="P82" s="307"/>
      <c r="Q82" s="307"/>
      <c r="R82" s="306"/>
      <c r="S82" s="306"/>
      <c r="T82" s="306"/>
    </row>
    <row r="83" spans="1:20" s="17" customFormat="1" ht="59.25" customHeight="1" x14ac:dyDescent="0.25">
      <c r="A83" s="10" t="s">
        <v>71</v>
      </c>
      <c r="B83" s="10">
        <v>2</v>
      </c>
      <c r="C83" s="386" t="s">
        <v>693</v>
      </c>
      <c r="D83" s="375"/>
      <c r="E83" s="375"/>
      <c r="F83" s="375"/>
      <c r="G83" s="375"/>
      <c r="H83" s="375"/>
      <c r="I83" s="375"/>
      <c r="J83" s="375"/>
      <c r="K83" s="375"/>
      <c r="L83" s="375"/>
      <c r="M83" s="19"/>
      <c r="N83" s="376"/>
      <c r="O83" s="376"/>
      <c r="P83" s="381"/>
      <c r="Q83" s="381"/>
      <c r="R83" s="378"/>
      <c r="S83" s="378"/>
      <c r="T83" s="378"/>
    </row>
    <row r="84" spans="1:20" s="4" customFormat="1" ht="14.25" customHeight="1" x14ac:dyDescent="0.25">
      <c r="A84" s="10"/>
      <c r="B84" s="10"/>
      <c r="C84" s="375" t="s">
        <v>692</v>
      </c>
      <c r="D84" s="375"/>
      <c r="E84" s="375"/>
      <c r="F84" s="375"/>
      <c r="G84" s="375"/>
      <c r="H84" s="375"/>
      <c r="I84" s="375"/>
      <c r="J84" s="375"/>
      <c r="K84" s="375"/>
      <c r="L84" s="13"/>
      <c r="M84" s="11" t="s">
        <v>16</v>
      </c>
      <c r="N84" s="376">
        <v>3.6</v>
      </c>
      <c r="O84" s="376"/>
      <c r="P84" s="380"/>
      <c r="Q84" s="380"/>
      <c r="R84" s="377">
        <f t="shared" ref="R84:R86" si="9">ROUND((N84*P84),2)</f>
        <v>0</v>
      </c>
      <c r="S84" s="377"/>
      <c r="T84" s="377"/>
    </row>
    <row r="85" spans="1:20" s="4" customFormat="1" ht="14.25" customHeight="1" x14ac:dyDescent="0.25">
      <c r="A85" s="10"/>
      <c r="B85" s="10"/>
      <c r="C85" s="375" t="s">
        <v>76</v>
      </c>
      <c r="D85" s="375"/>
      <c r="E85" s="375"/>
      <c r="F85" s="375"/>
      <c r="G85" s="375"/>
      <c r="H85" s="375"/>
      <c r="I85" s="375"/>
      <c r="J85" s="375"/>
      <c r="K85" s="375"/>
      <c r="L85" s="13"/>
      <c r="M85" s="11" t="s">
        <v>16</v>
      </c>
      <c r="N85" s="376">
        <v>3</v>
      </c>
      <c r="O85" s="376"/>
      <c r="P85" s="380"/>
      <c r="Q85" s="380"/>
      <c r="R85" s="377">
        <f t="shared" si="9"/>
        <v>0</v>
      </c>
      <c r="S85" s="377"/>
      <c r="T85" s="377"/>
    </row>
    <row r="86" spans="1:20" s="4" customFormat="1" ht="15" customHeight="1" x14ac:dyDescent="0.25">
      <c r="A86" s="10"/>
      <c r="B86" s="10"/>
      <c r="C86" s="375" t="s">
        <v>77</v>
      </c>
      <c r="D86" s="375"/>
      <c r="E86" s="375"/>
      <c r="F86" s="375"/>
      <c r="G86" s="375"/>
      <c r="H86" s="375"/>
      <c r="I86" s="375"/>
      <c r="J86" s="375"/>
      <c r="K86" s="375"/>
      <c r="L86" s="13"/>
      <c r="M86" s="11" t="s">
        <v>75</v>
      </c>
      <c r="N86" s="376">
        <v>430</v>
      </c>
      <c r="O86" s="376"/>
      <c r="P86" s="380"/>
      <c r="Q86" s="380"/>
      <c r="R86" s="377">
        <f t="shared" si="9"/>
        <v>0</v>
      </c>
      <c r="S86" s="377"/>
      <c r="T86" s="377"/>
    </row>
    <row r="87" spans="1:20" s="4" customFormat="1" ht="14.25" customHeight="1" x14ac:dyDescent="0.25">
      <c r="A87" s="10"/>
      <c r="B87" s="10"/>
      <c r="C87" s="134"/>
      <c r="D87" s="375"/>
      <c r="E87" s="393"/>
      <c r="F87" s="393"/>
      <c r="G87" s="393"/>
      <c r="H87" s="393"/>
      <c r="I87" s="393"/>
      <c r="J87" s="393"/>
      <c r="K87" s="393"/>
      <c r="L87" s="13"/>
      <c r="M87" s="11"/>
      <c r="N87" s="376"/>
      <c r="O87" s="376"/>
      <c r="P87" s="381"/>
      <c r="Q87" s="381"/>
      <c r="R87" s="378"/>
      <c r="S87" s="378"/>
      <c r="T87" s="378"/>
    </row>
    <row r="88" spans="1:20" s="17" customFormat="1" ht="60.75" customHeight="1" x14ac:dyDescent="0.25">
      <c r="A88" s="20" t="s">
        <v>71</v>
      </c>
      <c r="B88" s="10">
        <v>3</v>
      </c>
      <c r="C88" s="386" t="s">
        <v>78</v>
      </c>
      <c r="D88" s="385"/>
      <c r="E88" s="385"/>
      <c r="F88" s="385"/>
      <c r="G88" s="385"/>
      <c r="H88" s="385"/>
      <c r="I88" s="385"/>
      <c r="J88" s="385"/>
      <c r="K88" s="385"/>
      <c r="L88" s="385"/>
      <c r="M88" s="19" t="s">
        <v>5</v>
      </c>
      <c r="N88" s="376">
        <v>2</v>
      </c>
      <c r="O88" s="376"/>
      <c r="P88" s="380"/>
      <c r="Q88" s="380"/>
      <c r="R88" s="377">
        <f>ROUND((N88*P88),2)</f>
        <v>0</v>
      </c>
      <c r="S88" s="377"/>
      <c r="T88" s="377"/>
    </row>
    <row r="89" spans="1:20" s="17" customFormat="1" ht="15.6" x14ac:dyDescent="0.3">
      <c r="A89" s="21"/>
      <c r="B89" s="22"/>
      <c r="C89" s="26"/>
      <c r="D89" s="25"/>
      <c r="E89" s="25"/>
      <c r="F89" s="25"/>
      <c r="G89" s="25"/>
      <c r="H89" s="25"/>
      <c r="I89" s="25"/>
      <c r="J89" s="25"/>
      <c r="K89" s="25"/>
      <c r="L89" s="25"/>
      <c r="M89" s="25"/>
      <c r="N89" s="296"/>
      <c r="O89" s="296"/>
      <c r="P89" s="309"/>
      <c r="Q89" s="309"/>
      <c r="R89" s="310"/>
      <c r="S89" s="310"/>
      <c r="T89" s="310"/>
    </row>
    <row r="90" spans="1:20" s="17" customFormat="1" ht="45.75" customHeight="1" x14ac:dyDescent="0.25">
      <c r="A90" s="20" t="s">
        <v>71</v>
      </c>
      <c r="B90" s="10" t="s">
        <v>17</v>
      </c>
      <c r="C90" s="386" t="s">
        <v>79</v>
      </c>
      <c r="D90" s="385"/>
      <c r="E90" s="385"/>
      <c r="F90" s="385"/>
      <c r="G90" s="385"/>
      <c r="H90" s="385"/>
      <c r="I90" s="385"/>
      <c r="J90" s="385"/>
      <c r="K90" s="385"/>
      <c r="L90" s="385"/>
      <c r="M90" s="19" t="s">
        <v>80</v>
      </c>
      <c r="N90" s="376">
        <v>2</v>
      </c>
      <c r="O90" s="376"/>
      <c r="P90" s="380"/>
      <c r="Q90" s="380"/>
      <c r="R90" s="377">
        <f>ROUND((N90*P90),2)</f>
        <v>0</v>
      </c>
      <c r="S90" s="377"/>
      <c r="T90" s="377"/>
    </row>
    <row r="91" spans="1:20" s="17" customFormat="1" ht="15.6" x14ac:dyDescent="0.3">
      <c r="A91" s="21"/>
      <c r="B91" s="22"/>
      <c r="C91" s="26"/>
      <c r="D91" s="25"/>
      <c r="E91" s="25"/>
      <c r="F91" s="25"/>
      <c r="G91" s="25"/>
      <c r="H91" s="25"/>
      <c r="I91" s="25"/>
      <c r="J91" s="25"/>
      <c r="K91" s="25"/>
      <c r="L91" s="25"/>
      <c r="M91" s="25"/>
      <c r="N91" s="296"/>
      <c r="O91" s="296"/>
      <c r="P91" s="309"/>
      <c r="Q91" s="309"/>
      <c r="R91" s="310"/>
      <c r="S91" s="310"/>
      <c r="T91" s="310"/>
    </row>
    <row r="92" spans="1:20" s="17" customFormat="1" ht="48" customHeight="1" x14ac:dyDescent="0.25">
      <c r="A92" s="20" t="s">
        <v>71</v>
      </c>
      <c r="B92" s="10" t="s">
        <v>81</v>
      </c>
      <c r="C92" s="386" t="s">
        <v>82</v>
      </c>
      <c r="D92" s="385"/>
      <c r="E92" s="385"/>
      <c r="F92" s="385"/>
      <c r="G92" s="385"/>
      <c r="H92" s="385"/>
      <c r="I92" s="385"/>
      <c r="J92" s="385"/>
      <c r="K92" s="385"/>
      <c r="L92" s="385"/>
      <c r="M92" s="19" t="s">
        <v>83</v>
      </c>
      <c r="N92" s="376">
        <v>0.1</v>
      </c>
      <c r="O92" s="376"/>
      <c r="P92" s="380"/>
      <c r="Q92" s="380"/>
      <c r="R92" s="377">
        <f>ROUND((N92*P92),2)</f>
        <v>0</v>
      </c>
      <c r="S92" s="377"/>
      <c r="T92" s="377"/>
    </row>
    <row r="93" spans="1:20" s="17" customFormat="1" ht="21.75" customHeight="1" x14ac:dyDescent="0.25">
      <c r="A93" s="20"/>
      <c r="B93" s="10"/>
      <c r="C93" s="135"/>
      <c r="D93" s="136"/>
      <c r="E93" s="136"/>
      <c r="F93" s="136"/>
      <c r="G93" s="136"/>
      <c r="H93" s="136"/>
      <c r="I93" s="136"/>
      <c r="J93" s="136"/>
      <c r="K93" s="136"/>
      <c r="L93" s="136"/>
      <c r="M93" s="19"/>
      <c r="N93" s="294"/>
      <c r="O93" s="294"/>
      <c r="P93" s="307"/>
      <c r="Q93" s="307"/>
      <c r="R93" s="306"/>
      <c r="S93" s="306"/>
      <c r="T93" s="306"/>
    </row>
    <row r="94" spans="1:20" s="17" customFormat="1" ht="71.25" customHeight="1" x14ac:dyDescent="0.25">
      <c r="A94" s="20" t="s">
        <v>71</v>
      </c>
      <c r="B94" s="10" t="s">
        <v>84</v>
      </c>
      <c r="C94" s="386" t="s">
        <v>85</v>
      </c>
      <c r="D94" s="385"/>
      <c r="E94" s="385"/>
      <c r="F94" s="385"/>
      <c r="G94" s="385"/>
      <c r="H94" s="385"/>
      <c r="I94" s="385"/>
      <c r="J94" s="385"/>
      <c r="K94" s="385"/>
      <c r="L94" s="385"/>
      <c r="M94" s="19" t="s">
        <v>80</v>
      </c>
      <c r="N94" s="376">
        <v>15</v>
      </c>
      <c r="O94" s="376"/>
      <c r="P94" s="380"/>
      <c r="Q94" s="380"/>
      <c r="R94" s="377">
        <f>ROUND((N94*P94),2)</f>
        <v>0</v>
      </c>
      <c r="S94" s="377"/>
      <c r="T94" s="377"/>
    </row>
    <row r="95" spans="1:20" s="17" customFormat="1" ht="22.5" customHeight="1" x14ac:dyDescent="0.25">
      <c r="A95" s="20"/>
      <c r="B95" s="10"/>
      <c r="C95" s="135"/>
      <c r="D95" s="136"/>
      <c r="E95" s="136"/>
      <c r="F95" s="136"/>
      <c r="G95" s="136"/>
      <c r="H95" s="136"/>
      <c r="I95" s="136"/>
      <c r="J95" s="136"/>
      <c r="K95" s="136"/>
      <c r="L95" s="136"/>
      <c r="M95" s="19"/>
      <c r="N95" s="294"/>
      <c r="O95" s="294"/>
      <c r="P95" s="307"/>
      <c r="Q95" s="307"/>
      <c r="R95" s="306"/>
      <c r="S95" s="306"/>
      <c r="T95" s="306"/>
    </row>
    <row r="96" spans="1:20" s="17" customFormat="1" ht="142.5" customHeight="1" x14ac:dyDescent="0.25">
      <c r="A96" s="20" t="s">
        <v>71</v>
      </c>
      <c r="B96" s="10" t="s">
        <v>26</v>
      </c>
      <c r="C96" s="386" t="s">
        <v>86</v>
      </c>
      <c r="D96" s="385"/>
      <c r="E96" s="385"/>
      <c r="F96" s="385"/>
      <c r="G96" s="385"/>
      <c r="H96" s="385"/>
      <c r="I96" s="385"/>
      <c r="J96" s="385"/>
      <c r="K96" s="385"/>
      <c r="L96" s="385"/>
      <c r="M96" s="19" t="s">
        <v>80</v>
      </c>
      <c r="N96" s="376">
        <v>50</v>
      </c>
      <c r="O96" s="376"/>
      <c r="P96" s="380"/>
      <c r="Q96" s="380"/>
      <c r="R96" s="377">
        <f>ROUND((N96*P96),2)</f>
        <v>0</v>
      </c>
      <c r="S96" s="377"/>
      <c r="T96" s="377"/>
    </row>
    <row r="97" spans="1:20" s="17" customFormat="1" ht="15.6" x14ac:dyDescent="0.3">
      <c r="A97" s="21"/>
      <c r="B97" s="22"/>
      <c r="C97" s="26"/>
      <c r="D97" s="25"/>
      <c r="E97" s="25"/>
      <c r="F97" s="25"/>
      <c r="G97" s="25"/>
      <c r="H97" s="25"/>
      <c r="I97" s="25"/>
      <c r="J97" s="25"/>
      <c r="K97" s="25"/>
      <c r="L97" s="25"/>
      <c r="M97" s="25"/>
      <c r="N97" s="296"/>
      <c r="O97" s="296"/>
      <c r="P97" s="309"/>
      <c r="Q97" s="309"/>
      <c r="R97" s="310"/>
      <c r="S97" s="310"/>
      <c r="T97" s="310"/>
    </row>
    <row r="98" spans="1:20" s="17" customFormat="1" ht="69.75" customHeight="1" x14ac:dyDescent="0.25">
      <c r="A98" s="20" t="s">
        <v>71</v>
      </c>
      <c r="B98" s="10">
        <v>8</v>
      </c>
      <c r="C98" s="386" t="s">
        <v>87</v>
      </c>
      <c r="D98" s="385"/>
      <c r="E98" s="385"/>
      <c r="F98" s="385"/>
      <c r="G98" s="385"/>
      <c r="H98" s="385"/>
      <c r="I98" s="385"/>
      <c r="J98" s="385"/>
      <c r="K98" s="385"/>
      <c r="L98" s="385"/>
      <c r="M98" s="19" t="s">
        <v>88</v>
      </c>
      <c r="N98" s="376">
        <v>11</v>
      </c>
      <c r="O98" s="376"/>
      <c r="P98" s="380"/>
      <c r="Q98" s="380"/>
      <c r="R98" s="377">
        <f>ROUND((N98*P98),2)</f>
        <v>0</v>
      </c>
      <c r="S98" s="377"/>
      <c r="T98" s="377"/>
    </row>
    <row r="99" spans="1:20" s="17" customFormat="1" ht="15.75" customHeight="1" x14ac:dyDescent="0.25">
      <c r="A99" s="20"/>
      <c r="B99" s="10"/>
      <c r="C99" s="135"/>
      <c r="D99" s="136"/>
      <c r="E99" s="136"/>
      <c r="F99" s="136"/>
      <c r="G99" s="136"/>
      <c r="H99" s="136"/>
      <c r="I99" s="136"/>
      <c r="J99" s="136"/>
      <c r="K99" s="136"/>
      <c r="L99" s="136"/>
      <c r="M99" s="19"/>
      <c r="N99" s="294"/>
      <c r="O99" s="294"/>
      <c r="P99" s="307"/>
      <c r="Q99" s="307"/>
      <c r="R99" s="306"/>
      <c r="S99" s="306"/>
      <c r="T99" s="306"/>
    </row>
    <row r="100" spans="1:20" s="17" customFormat="1" ht="139.5" customHeight="1" x14ac:dyDescent="0.25">
      <c r="A100" s="20" t="s">
        <v>71</v>
      </c>
      <c r="B100" s="10">
        <v>9</v>
      </c>
      <c r="C100" s="386" t="s">
        <v>89</v>
      </c>
      <c r="D100" s="385"/>
      <c r="E100" s="385"/>
      <c r="F100" s="385"/>
      <c r="G100" s="385"/>
      <c r="H100" s="385"/>
      <c r="I100" s="385"/>
      <c r="J100" s="385"/>
      <c r="K100" s="385"/>
      <c r="L100" s="385"/>
      <c r="M100" s="19" t="s">
        <v>88</v>
      </c>
      <c r="N100" s="376">
        <v>15</v>
      </c>
      <c r="O100" s="376"/>
      <c r="P100" s="380"/>
      <c r="Q100" s="380"/>
      <c r="R100" s="377">
        <f>ROUND((N100*P100),2)</f>
        <v>0</v>
      </c>
      <c r="S100" s="377"/>
      <c r="T100" s="377"/>
    </row>
    <row r="101" spans="1:20" s="17" customFormat="1" ht="15.6" x14ac:dyDescent="0.3">
      <c r="A101" s="21"/>
      <c r="B101" s="22"/>
      <c r="C101" s="26"/>
      <c r="D101" s="25"/>
      <c r="E101" s="25"/>
      <c r="F101" s="25"/>
      <c r="G101" s="25"/>
      <c r="H101" s="25"/>
      <c r="I101" s="25"/>
      <c r="J101" s="25"/>
      <c r="K101" s="25"/>
      <c r="L101" s="25"/>
      <c r="M101" s="25"/>
      <c r="N101" s="296"/>
      <c r="O101" s="296"/>
      <c r="P101" s="309"/>
      <c r="Q101" s="309"/>
      <c r="R101" s="310"/>
      <c r="S101" s="310"/>
      <c r="T101" s="310"/>
    </row>
    <row r="102" spans="1:20" s="17" customFormat="1" ht="24" customHeight="1" x14ac:dyDescent="0.25">
      <c r="A102" s="16" t="s">
        <v>71</v>
      </c>
      <c r="B102" s="24"/>
      <c r="C102" s="7" t="s">
        <v>90</v>
      </c>
      <c r="D102" s="24"/>
      <c r="E102" s="24"/>
      <c r="F102" s="24"/>
      <c r="G102" s="24"/>
      <c r="H102" s="24"/>
      <c r="I102" s="24"/>
      <c r="J102" s="24"/>
      <c r="K102" s="24"/>
      <c r="L102" s="24"/>
      <c r="M102" s="24"/>
      <c r="N102" s="295"/>
      <c r="O102" s="295"/>
      <c r="P102" s="308"/>
      <c r="Q102" s="308"/>
      <c r="R102" s="374">
        <f>ROUND(SUM(R78:T100),2)</f>
        <v>0</v>
      </c>
      <c r="S102" s="374"/>
      <c r="T102" s="374"/>
    </row>
    <row r="103" spans="1:20" s="4" customFormat="1" ht="32.25" customHeight="1" x14ac:dyDescent="0.25">
      <c r="A103" s="10"/>
      <c r="B103" s="10"/>
      <c r="C103" s="12"/>
      <c r="D103" s="12"/>
      <c r="E103" s="12"/>
      <c r="F103" s="12"/>
      <c r="G103" s="12"/>
      <c r="H103" s="12"/>
      <c r="I103" s="12"/>
      <c r="J103" s="12"/>
      <c r="K103" s="12"/>
      <c r="L103" s="12"/>
      <c r="M103" s="11"/>
      <c r="N103" s="294"/>
      <c r="O103" s="294"/>
      <c r="P103" s="306"/>
      <c r="Q103" s="306"/>
      <c r="R103" s="306"/>
      <c r="S103" s="306"/>
      <c r="T103" s="306"/>
    </row>
    <row r="104" spans="1:20" s="17" customFormat="1" ht="24" customHeight="1" x14ac:dyDescent="0.3">
      <c r="A104" s="16" t="s">
        <v>91</v>
      </c>
      <c r="B104" s="24"/>
      <c r="C104" s="7" t="s">
        <v>92</v>
      </c>
      <c r="D104" s="8"/>
      <c r="E104" s="24"/>
      <c r="F104" s="24"/>
      <c r="G104" s="24"/>
      <c r="H104" s="24"/>
      <c r="I104" s="24"/>
      <c r="J104" s="24"/>
      <c r="K104" s="24"/>
      <c r="L104" s="24"/>
      <c r="M104" s="24"/>
      <c r="N104" s="295"/>
      <c r="O104" s="295"/>
      <c r="P104" s="308"/>
      <c r="Q104" s="308"/>
      <c r="R104" s="392"/>
      <c r="S104" s="392"/>
      <c r="T104" s="392"/>
    </row>
    <row r="105" spans="1:20" s="17" customFormat="1" ht="15" customHeight="1" x14ac:dyDescent="0.3">
      <c r="A105" s="18"/>
      <c r="B105" s="25"/>
      <c r="C105" s="26"/>
      <c r="D105" s="25"/>
      <c r="E105" s="25"/>
      <c r="F105" s="25"/>
      <c r="G105" s="25"/>
      <c r="H105" s="25"/>
      <c r="I105" s="25"/>
      <c r="J105" s="25"/>
      <c r="K105" s="25"/>
      <c r="L105" s="25"/>
      <c r="M105" s="25"/>
      <c r="N105" s="296"/>
      <c r="O105" s="296"/>
      <c r="P105" s="309"/>
      <c r="Q105" s="309"/>
      <c r="R105" s="310"/>
      <c r="S105" s="310"/>
      <c r="T105" s="310"/>
    </row>
    <row r="106" spans="1:20" s="17" customFormat="1" ht="111.75" customHeight="1" x14ac:dyDescent="0.25">
      <c r="A106" s="10" t="s">
        <v>91</v>
      </c>
      <c r="B106" s="10">
        <v>1</v>
      </c>
      <c r="C106" s="386" t="s">
        <v>93</v>
      </c>
      <c r="D106" s="385"/>
      <c r="E106" s="385"/>
      <c r="F106" s="385"/>
      <c r="G106" s="385"/>
      <c r="H106" s="385"/>
      <c r="I106" s="385"/>
      <c r="J106" s="385"/>
      <c r="K106" s="385"/>
      <c r="L106" s="385"/>
      <c r="M106" s="19"/>
      <c r="N106" s="376"/>
      <c r="O106" s="376"/>
      <c r="P106" s="381"/>
      <c r="Q106" s="381"/>
      <c r="R106" s="378"/>
      <c r="S106" s="378"/>
      <c r="T106" s="378"/>
    </row>
    <row r="107" spans="1:20" s="17" customFormat="1" ht="31.2" customHeight="1" x14ac:dyDescent="0.25">
      <c r="A107" s="10"/>
      <c r="B107" s="10"/>
      <c r="C107" s="375" t="s">
        <v>654</v>
      </c>
      <c r="D107" s="386"/>
      <c r="E107" s="386"/>
      <c r="F107" s="386"/>
      <c r="G107" s="386"/>
      <c r="H107" s="386"/>
      <c r="I107" s="386"/>
      <c r="J107" s="386"/>
      <c r="K107" s="386"/>
      <c r="L107" s="386"/>
      <c r="M107" s="19" t="s">
        <v>75</v>
      </c>
      <c r="N107" s="376">
        <v>535</v>
      </c>
      <c r="O107" s="376"/>
      <c r="P107" s="380"/>
      <c r="Q107" s="380"/>
      <c r="R107" s="377">
        <f t="shared" ref="R107:R108" si="10">ROUND((N107*P107),2)</f>
        <v>0</v>
      </c>
      <c r="S107" s="377"/>
      <c r="T107" s="377"/>
    </row>
    <row r="108" spans="1:20" s="17" customFormat="1" ht="19.5" customHeight="1" x14ac:dyDescent="0.25">
      <c r="A108" s="10"/>
      <c r="B108" s="10"/>
      <c r="C108" s="375" t="s">
        <v>94</v>
      </c>
      <c r="D108" s="386"/>
      <c r="E108" s="386"/>
      <c r="F108" s="386"/>
      <c r="G108" s="386"/>
      <c r="H108" s="386"/>
      <c r="I108" s="386"/>
      <c r="J108" s="386"/>
      <c r="K108" s="386"/>
      <c r="L108" s="386"/>
      <c r="M108" s="19" t="s">
        <v>80</v>
      </c>
      <c r="N108" s="376">
        <v>385</v>
      </c>
      <c r="O108" s="376"/>
      <c r="P108" s="380"/>
      <c r="Q108" s="380"/>
      <c r="R108" s="377">
        <f t="shared" si="10"/>
        <v>0</v>
      </c>
      <c r="S108" s="377"/>
      <c r="T108" s="377"/>
    </row>
    <row r="109" spans="1:20" s="17" customFormat="1" ht="15" customHeight="1" x14ac:dyDescent="0.3">
      <c r="A109" s="18"/>
      <c r="B109" s="25"/>
      <c r="C109" s="26"/>
      <c r="D109" s="25"/>
      <c r="E109" s="25"/>
      <c r="F109" s="25"/>
      <c r="G109" s="25"/>
      <c r="H109" s="25"/>
      <c r="I109" s="25"/>
      <c r="J109" s="25"/>
      <c r="K109" s="25"/>
      <c r="L109" s="25"/>
      <c r="M109" s="25"/>
      <c r="N109" s="296"/>
      <c r="O109" s="296"/>
      <c r="P109" s="309"/>
      <c r="Q109" s="309"/>
      <c r="R109" s="310"/>
      <c r="S109" s="310"/>
      <c r="T109" s="310"/>
    </row>
    <row r="110" spans="1:20" s="17" customFormat="1" ht="124.5" customHeight="1" x14ac:dyDescent="0.25">
      <c r="A110" s="10" t="s">
        <v>91</v>
      </c>
      <c r="B110" s="10" t="s">
        <v>71</v>
      </c>
      <c r="C110" s="386" t="s">
        <v>95</v>
      </c>
      <c r="D110" s="385"/>
      <c r="E110" s="385"/>
      <c r="F110" s="385"/>
      <c r="G110" s="385"/>
      <c r="H110" s="385"/>
      <c r="I110" s="385"/>
      <c r="J110" s="385"/>
      <c r="K110" s="385"/>
      <c r="L110" s="385"/>
      <c r="M110" s="19"/>
      <c r="N110" s="376"/>
      <c r="O110" s="376"/>
      <c r="P110" s="381"/>
      <c r="Q110" s="381"/>
      <c r="R110" s="378"/>
      <c r="S110" s="378"/>
      <c r="T110" s="378"/>
    </row>
    <row r="111" spans="1:20" s="17" customFormat="1" ht="19.5" customHeight="1" x14ac:dyDescent="0.25">
      <c r="A111" s="10"/>
      <c r="B111" s="10"/>
      <c r="C111" s="375" t="s">
        <v>96</v>
      </c>
      <c r="D111" s="386"/>
      <c r="E111" s="386"/>
      <c r="F111" s="386"/>
      <c r="G111" s="386"/>
      <c r="H111" s="386"/>
      <c r="I111" s="386"/>
      <c r="J111" s="386"/>
      <c r="K111" s="386"/>
      <c r="L111" s="386"/>
      <c r="M111" s="19" t="s">
        <v>80</v>
      </c>
      <c r="N111" s="376">
        <v>13.2</v>
      </c>
      <c r="O111" s="376"/>
      <c r="P111" s="380"/>
      <c r="Q111" s="380"/>
      <c r="R111" s="377">
        <f t="shared" ref="R111:R112" si="11">ROUND((N111*P111),2)</f>
        <v>0</v>
      </c>
      <c r="S111" s="377"/>
      <c r="T111" s="377"/>
    </row>
    <row r="112" spans="1:20" s="17" customFormat="1" ht="17.25" customHeight="1" x14ac:dyDescent="0.25">
      <c r="A112" s="10"/>
      <c r="B112" s="10"/>
      <c r="C112" s="375" t="s">
        <v>97</v>
      </c>
      <c r="D112" s="386"/>
      <c r="E112" s="386"/>
      <c r="F112" s="386"/>
      <c r="G112" s="386"/>
      <c r="H112" s="386"/>
      <c r="I112" s="386"/>
      <c r="J112" s="386"/>
      <c r="K112" s="386"/>
      <c r="L112" s="386"/>
      <c r="M112" s="19" t="s">
        <v>80</v>
      </c>
      <c r="N112" s="376">
        <v>50</v>
      </c>
      <c r="O112" s="376"/>
      <c r="P112" s="380"/>
      <c r="Q112" s="380"/>
      <c r="R112" s="377">
        <f t="shared" si="11"/>
        <v>0</v>
      </c>
      <c r="S112" s="377"/>
      <c r="T112" s="377"/>
    </row>
    <row r="113" spans="1:24" s="4" customFormat="1" ht="13.2" x14ac:dyDescent="0.25">
      <c r="A113" s="10"/>
      <c r="B113" s="10"/>
      <c r="C113" s="12"/>
      <c r="D113" s="12"/>
      <c r="E113" s="12"/>
      <c r="F113" s="12"/>
      <c r="G113" s="12"/>
      <c r="H113" s="12"/>
      <c r="I113" s="12"/>
      <c r="J113" s="12"/>
      <c r="K113" s="12"/>
      <c r="L113" s="12"/>
      <c r="M113" s="11"/>
      <c r="N113" s="294"/>
      <c r="O113" s="294"/>
      <c r="P113" s="306"/>
      <c r="Q113" s="306"/>
      <c r="R113" s="306"/>
      <c r="S113" s="306"/>
      <c r="T113" s="306"/>
    </row>
    <row r="114" spans="1:24" s="4" customFormat="1" ht="24" customHeight="1" x14ac:dyDescent="0.25">
      <c r="A114" s="16" t="s">
        <v>91</v>
      </c>
      <c r="B114" s="24"/>
      <c r="C114" s="7" t="s">
        <v>98</v>
      </c>
      <c r="D114" s="24"/>
      <c r="E114" s="24"/>
      <c r="F114" s="24"/>
      <c r="G114" s="24"/>
      <c r="H114" s="24"/>
      <c r="I114" s="24"/>
      <c r="J114" s="24"/>
      <c r="K114" s="24"/>
      <c r="L114" s="24"/>
      <c r="M114" s="24"/>
      <c r="N114" s="295"/>
      <c r="O114" s="295"/>
      <c r="P114" s="308"/>
      <c r="Q114" s="308"/>
      <c r="R114" s="374">
        <f>ROUND(SUM(R106:T113),2)</f>
        <v>0</v>
      </c>
      <c r="S114" s="374"/>
      <c r="T114" s="374"/>
    </row>
    <row r="115" spans="1:24" s="4" customFormat="1" ht="32.25" customHeight="1" x14ac:dyDescent="0.25">
      <c r="A115" s="10"/>
      <c r="B115" s="10"/>
      <c r="C115" s="12"/>
      <c r="D115" s="12"/>
      <c r="E115" s="12"/>
      <c r="F115" s="12"/>
      <c r="G115" s="12"/>
      <c r="H115" s="12"/>
      <c r="I115" s="12"/>
      <c r="J115" s="12"/>
      <c r="K115" s="12"/>
      <c r="L115" s="12"/>
      <c r="M115" s="11"/>
      <c r="N115" s="294"/>
      <c r="O115" s="294"/>
      <c r="P115" s="306"/>
      <c r="Q115" s="306"/>
      <c r="R115" s="306"/>
      <c r="S115" s="306"/>
      <c r="T115" s="306"/>
    </row>
    <row r="116" spans="1:24" s="17" customFormat="1" ht="24" customHeight="1" x14ac:dyDescent="0.3">
      <c r="A116" s="16" t="s">
        <v>17</v>
      </c>
      <c r="B116" s="24"/>
      <c r="C116" s="7" t="s">
        <v>99</v>
      </c>
      <c r="D116" s="8"/>
      <c r="E116" s="24"/>
      <c r="F116" s="24"/>
      <c r="G116" s="24"/>
      <c r="H116" s="24"/>
      <c r="I116" s="24"/>
      <c r="J116" s="24"/>
      <c r="K116" s="24"/>
      <c r="L116" s="24"/>
      <c r="M116" s="24"/>
      <c r="N116" s="295"/>
      <c r="O116" s="295"/>
      <c r="P116" s="308"/>
      <c r="Q116" s="308"/>
      <c r="R116" s="392"/>
      <c r="S116" s="392"/>
      <c r="T116" s="392"/>
    </row>
    <row r="117" spans="1:24" s="17" customFormat="1" ht="15" customHeight="1" x14ac:dyDescent="0.3">
      <c r="A117" s="18"/>
      <c r="B117" s="25"/>
      <c r="C117" s="26"/>
      <c r="D117" s="25"/>
      <c r="E117" s="25"/>
      <c r="F117" s="25"/>
      <c r="G117" s="25"/>
      <c r="H117" s="25"/>
      <c r="I117" s="25"/>
      <c r="J117" s="25"/>
      <c r="K117" s="25"/>
      <c r="L117" s="25"/>
      <c r="M117" s="25"/>
      <c r="N117" s="296"/>
      <c r="O117" s="296"/>
      <c r="P117" s="309"/>
      <c r="Q117" s="309"/>
      <c r="R117" s="310"/>
      <c r="S117" s="310"/>
      <c r="T117" s="310"/>
    </row>
    <row r="118" spans="1:24" s="17" customFormat="1" ht="194.25" customHeight="1" x14ac:dyDescent="0.25">
      <c r="A118" s="10" t="s">
        <v>17</v>
      </c>
      <c r="B118" s="10">
        <v>1</v>
      </c>
      <c r="C118" s="386" t="s">
        <v>100</v>
      </c>
      <c r="D118" s="375"/>
      <c r="E118" s="375"/>
      <c r="F118" s="375"/>
      <c r="G118" s="375"/>
      <c r="H118" s="375"/>
      <c r="I118" s="375"/>
      <c r="J118" s="375"/>
      <c r="K118" s="375"/>
      <c r="L118" s="375"/>
      <c r="M118" s="19" t="s">
        <v>80</v>
      </c>
      <c r="N118" s="376">
        <v>105</v>
      </c>
      <c r="O118" s="376"/>
      <c r="P118" s="380"/>
      <c r="Q118" s="380"/>
      <c r="R118" s="377">
        <f t="shared" ref="R118" si="12">ROUND((N118*P118),2)</f>
        <v>0</v>
      </c>
      <c r="S118" s="377"/>
      <c r="T118" s="377"/>
      <c r="X118" s="23"/>
    </row>
    <row r="119" spans="1:24" s="17" customFormat="1" ht="17.25" customHeight="1" x14ac:dyDescent="0.25">
      <c r="A119" s="10"/>
      <c r="B119" s="10"/>
      <c r="C119" s="135"/>
      <c r="D119" s="134"/>
      <c r="E119" s="134"/>
      <c r="F119" s="134"/>
      <c r="G119" s="134"/>
      <c r="H119" s="134"/>
      <c r="I119" s="134"/>
      <c r="J119" s="134"/>
      <c r="K119" s="134"/>
      <c r="L119" s="134"/>
      <c r="M119" s="19"/>
      <c r="N119" s="294"/>
      <c r="O119" s="294"/>
      <c r="P119" s="307"/>
      <c r="Q119" s="307"/>
      <c r="R119" s="306"/>
      <c r="S119" s="306"/>
      <c r="T119" s="306"/>
    </row>
    <row r="120" spans="1:24" s="17" customFormat="1" ht="175.5" customHeight="1" x14ac:dyDescent="0.25">
      <c r="A120" s="10" t="s">
        <v>17</v>
      </c>
      <c r="B120" s="10">
        <v>2</v>
      </c>
      <c r="C120" s="375" t="s">
        <v>101</v>
      </c>
      <c r="D120" s="375"/>
      <c r="E120" s="375"/>
      <c r="F120" s="375"/>
      <c r="G120" s="375"/>
      <c r="H120" s="375"/>
      <c r="I120" s="375"/>
      <c r="J120" s="375"/>
      <c r="K120" s="375"/>
      <c r="L120" s="375"/>
      <c r="M120" s="19" t="s">
        <v>80</v>
      </c>
      <c r="N120" s="376">
        <v>59</v>
      </c>
      <c r="O120" s="376"/>
      <c r="P120" s="380"/>
      <c r="Q120" s="380"/>
      <c r="R120" s="377">
        <f t="shared" ref="R120" si="13">ROUND((N120*P120),2)</f>
        <v>0</v>
      </c>
      <c r="S120" s="377"/>
      <c r="T120" s="377"/>
    </row>
    <row r="121" spans="1:24" s="17" customFormat="1" ht="17.25" customHeight="1" x14ac:dyDescent="0.25">
      <c r="A121" s="10"/>
      <c r="B121" s="10"/>
      <c r="C121" s="135"/>
      <c r="D121" s="134"/>
      <c r="E121" s="134"/>
      <c r="F121" s="134"/>
      <c r="G121" s="134"/>
      <c r="H121" s="134"/>
      <c r="I121" s="134"/>
      <c r="J121" s="134"/>
      <c r="K121" s="134"/>
      <c r="L121" s="134"/>
      <c r="M121" s="19"/>
      <c r="N121" s="294"/>
      <c r="O121" s="294"/>
      <c r="P121" s="307"/>
      <c r="Q121" s="307"/>
      <c r="R121" s="306"/>
      <c r="S121" s="306"/>
      <c r="T121" s="306"/>
    </row>
    <row r="122" spans="1:24" s="17" customFormat="1" ht="180" customHeight="1" x14ac:dyDescent="0.25">
      <c r="A122" s="10" t="s">
        <v>17</v>
      </c>
      <c r="B122" s="10" t="s">
        <v>91</v>
      </c>
      <c r="C122" s="375" t="s">
        <v>651</v>
      </c>
      <c r="D122" s="386"/>
      <c r="E122" s="386"/>
      <c r="F122" s="386"/>
      <c r="G122" s="386"/>
      <c r="H122" s="386"/>
      <c r="I122" s="386"/>
      <c r="J122" s="386"/>
      <c r="K122" s="386"/>
      <c r="L122" s="386"/>
      <c r="M122" s="19" t="s">
        <v>80</v>
      </c>
      <c r="N122" s="376">
        <v>135.5</v>
      </c>
      <c r="O122" s="376"/>
      <c r="P122" s="380"/>
      <c r="Q122" s="380"/>
      <c r="R122" s="377">
        <f t="shared" ref="R122" si="14">ROUND((N122*P122),2)</f>
        <v>0</v>
      </c>
      <c r="S122" s="377"/>
      <c r="T122" s="377"/>
    </row>
    <row r="123" spans="1:24" s="17" customFormat="1" ht="17.25" customHeight="1" x14ac:dyDescent="0.25">
      <c r="A123" s="10"/>
      <c r="B123" s="10"/>
      <c r="C123" s="135"/>
      <c r="D123" s="134"/>
      <c r="E123" s="134"/>
      <c r="F123" s="134"/>
      <c r="G123" s="134"/>
      <c r="H123" s="134"/>
      <c r="I123" s="134"/>
      <c r="J123" s="134"/>
      <c r="K123" s="134"/>
      <c r="L123" s="134"/>
      <c r="M123" s="19"/>
      <c r="N123" s="294"/>
      <c r="O123" s="294"/>
      <c r="P123" s="307"/>
      <c r="Q123" s="307"/>
      <c r="R123" s="306"/>
      <c r="S123" s="306"/>
      <c r="T123" s="306"/>
    </row>
    <row r="124" spans="1:24" s="17" customFormat="1" ht="15.6" x14ac:dyDescent="0.25">
      <c r="A124" s="10" t="s">
        <v>17</v>
      </c>
      <c r="B124" s="10" t="s">
        <v>17</v>
      </c>
      <c r="C124" s="386" t="s">
        <v>563</v>
      </c>
      <c r="D124" s="375"/>
      <c r="E124" s="375"/>
      <c r="F124" s="375"/>
      <c r="G124" s="375"/>
      <c r="H124" s="375"/>
      <c r="I124" s="375"/>
      <c r="J124" s="375"/>
      <c r="K124" s="375"/>
      <c r="L124" s="375"/>
      <c r="M124" s="19" t="s">
        <v>80</v>
      </c>
      <c r="N124" s="376">
        <v>33</v>
      </c>
      <c r="O124" s="376"/>
      <c r="P124" s="380"/>
      <c r="Q124" s="380"/>
      <c r="R124" s="377">
        <f t="shared" ref="R124" si="15">ROUND((N124*P124),2)</f>
        <v>0</v>
      </c>
      <c r="S124" s="377"/>
      <c r="T124" s="377"/>
    </row>
    <row r="125" spans="1:24" s="17" customFormat="1" ht="23.25" customHeight="1" x14ac:dyDescent="0.25">
      <c r="A125" s="10"/>
      <c r="B125" s="10"/>
      <c r="C125" s="135"/>
      <c r="D125" s="134"/>
      <c r="E125" s="134"/>
      <c r="F125" s="134"/>
      <c r="G125" s="134"/>
      <c r="H125" s="134"/>
      <c r="I125" s="134"/>
      <c r="J125" s="134"/>
      <c r="K125" s="134"/>
      <c r="L125" s="134"/>
      <c r="M125" s="19"/>
      <c r="N125" s="294"/>
      <c r="O125" s="294"/>
      <c r="P125" s="307"/>
      <c r="Q125" s="307"/>
      <c r="R125" s="306"/>
      <c r="S125" s="306"/>
      <c r="T125" s="306"/>
    </row>
    <row r="126" spans="1:24" s="17" customFormat="1" ht="163.5" customHeight="1" x14ac:dyDescent="0.25">
      <c r="A126" s="10" t="s">
        <v>17</v>
      </c>
      <c r="B126" s="10" t="s">
        <v>81</v>
      </c>
      <c r="C126" s="386" t="s">
        <v>652</v>
      </c>
      <c r="D126" s="375"/>
      <c r="E126" s="375"/>
      <c r="F126" s="375"/>
      <c r="G126" s="375"/>
      <c r="H126" s="375"/>
      <c r="I126" s="375"/>
      <c r="J126" s="375"/>
      <c r="K126" s="375"/>
      <c r="L126" s="375"/>
      <c r="M126" s="19" t="s">
        <v>80</v>
      </c>
      <c r="N126" s="376">
        <v>220</v>
      </c>
      <c r="O126" s="376"/>
      <c r="P126" s="380"/>
      <c r="Q126" s="380"/>
      <c r="R126" s="377">
        <f t="shared" ref="R126" si="16">ROUND((N126*P126),2)</f>
        <v>0</v>
      </c>
      <c r="S126" s="377"/>
      <c r="T126" s="377"/>
    </row>
    <row r="127" spans="1:24" s="17" customFormat="1" ht="23.25" customHeight="1" x14ac:dyDescent="0.25">
      <c r="A127" s="10"/>
      <c r="B127" s="10"/>
      <c r="C127" s="135"/>
      <c r="D127" s="134"/>
      <c r="E127" s="134"/>
      <c r="F127" s="134"/>
      <c r="G127" s="134"/>
      <c r="H127" s="134"/>
      <c r="I127" s="134"/>
      <c r="J127" s="134"/>
      <c r="K127" s="134"/>
      <c r="L127" s="134"/>
      <c r="M127" s="19"/>
      <c r="N127" s="294"/>
      <c r="O127" s="294"/>
      <c r="P127" s="307"/>
      <c r="Q127" s="307"/>
      <c r="R127" s="306"/>
      <c r="S127" s="306"/>
      <c r="T127" s="306"/>
    </row>
    <row r="128" spans="1:24" s="17" customFormat="1" ht="197.25" customHeight="1" x14ac:dyDescent="0.25">
      <c r="A128" s="10" t="s">
        <v>17</v>
      </c>
      <c r="B128" s="10" t="s">
        <v>84</v>
      </c>
      <c r="C128" s="375" t="s">
        <v>653</v>
      </c>
      <c r="D128" s="375"/>
      <c r="E128" s="375"/>
      <c r="F128" s="375"/>
      <c r="G128" s="375"/>
      <c r="H128" s="375"/>
      <c r="I128" s="375"/>
      <c r="J128" s="375"/>
      <c r="K128" s="375"/>
      <c r="L128" s="375"/>
      <c r="M128" s="19" t="s">
        <v>80</v>
      </c>
      <c r="N128" s="376">
        <v>115</v>
      </c>
      <c r="O128" s="376"/>
      <c r="P128" s="380"/>
      <c r="Q128" s="380"/>
      <c r="R128" s="377">
        <f t="shared" ref="R128" si="17">ROUND((N128*P128),2)</f>
        <v>0</v>
      </c>
      <c r="S128" s="377"/>
      <c r="T128" s="377"/>
    </row>
    <row r="129" spans="1:25" s="17" customFormat="1" ht="15" customHeight="1" x14ac:dyDescent="0.3">
      <c r="A129" s="18"/>
      <c r="B129" s="25"/>
      <c r="C129" s="26"/>
      <c r="D129" s="25"/>
      <c r="E129" s="25"/>
      <c r="F129" s="25"/>
      <c r="G129" s="25"/>
      <c r="H129" s="25"/>
      <c r="I129" s="25"/>
      <c r="J129" s="25"/>
      <c r="K129" s="25"/>
      <c r="L129" s="25"/>
      <c r="M129" s="25"/>
      <c r="N129" s="296"/>
      <c r="O129" s="296"/>
      <c r="P129" s="309"/>
      <c r="Q129" s="309"/>
      <c r="R129" s="310"/>
      <c r="S129" s="310"/>
      <c r="T129" s="310"/>
    </row>
    <row r="130" spans="1:25" s="4" customFormat="1" ht="24" customHeight="1" x14ac:dyDescent="0.25">
      <c r="A130" s="16" t="s">
        <v>17</v>
      </c>
      <c r="B130" s="24"/>
      <c r="C130" s="7" t="s">
        <v>102</v>
      </c>
      <c r="D130" s="24"/>
      <c r="E130" s="24"/>
      <c r="F130" s="24"/>
      <c r="G130" s="24"/>
      <c r="H130" s="24"/>
      <c r="I130" s="24"/>
      <c r="J130" s="24"/>
      <c r="K130" s="24"/>
      <c r="L130" s="24"/>
      <c r="M130" s="24"/>
      <c r="N130" s="295"/>
      <c r="O130" s="295"/>
      <c r="P130" s="308"/>
      <c r="Q130" s="308"/>
      <c r="R130" s="374">
        <f>ROUND(SUM(R118:T129),2)</f>
        <v>0</v>
      </c>
      <c r="S130" s="374"/>
      <c r="T130" s="374"/>
    </row>
    <row r="131" spans="1:25" s="4" customFormat="1" ht="13.2" x14ac:dyDescent="0.25">
      <c r="A131" s="10"/>
      <c r="B131" s="10"/>
      <c r="C131" s="12"/>
      <c r="D131" s="12"/>
      <c r="E131" s="12"/>
      <c r="F131" s="12"/>
      <c r="G131" s="12"/>
      <c r="H131" s="12"/>
      <c r="I131" s="12"/>
      <c r="J131" s="12"/>
      <c r="K131" s="12"/>
      <c r="L131" s="12"/>
      <c r="M131" s="11"/>
      <c r="N131" s="294"/>
      <c r="O131" s="294"/>
      <c r="P131" s="306"/>
      <c r="Q131" s="306"/>
      <c r="R131" s="306"/>
      <c r="S131" s="306"/>
      <c r="T131" s="306"/>
    </row>
    <row r="132" spans="1:25" s="25" customFormat="1" ht="24" customHeight="1" x14ac:dyDescent="0.25">
      <c r="A132" s="7" t="s">
        <v>81</v>
      </c>
      <c r="B132" s="8"/>
      <c r="C132" s="7" t="s">
        <v>103</v>
      </c>
      <c r="D132" s="8"/>
      <c r="E132" s="8"/>
      <c r="F132" s="8"/>
      <c r="G132" s="8"/>
      <c r="H132" s="24"/>
      <c r="I132" s="24"/>
      <c r="J132" s="24"/>
      <c r="K132" s="24"/>
      <c r="L132" s="24"/>
      <c r="M132" s="24"/>
      <c r="N132" s="295"/>
      <c r="O132" s="295"/>
      <c r="P132" s="308"/>
      <c r="Q132" s="308"/>
      <c r="R132" s="383"/>
      <c r="S132" s="383"/>
      <c r="T132" s="383"/>
      <c r="W132" s="144"/>
      <c r="X132" s="144"/>
      <c r="Y132" s="144"/>
    </row>
    <row r="133" spans="1:25" s="23" customFormat="1" ht="12" customHeight="1" x14ac:dyDescent="0.3">
      <c r="A133" s="26"/>
      <c r="C133" s="26"/>
      <c r="N133" s="297"/>
      <c r="O133" s="297"/>
      <c r="P133" s="311"/>
      <c r="Q133" s="311"/>
      <c r="R133" s="310"/>
      <c r="S133" s="310"/>
      <c r="T133" s="310"/>
    </row>
    <row r="134" spans="1:25" s="23" customFormat="1" ht="129.75" customHeight="1" x14ac:dyDescent="0.25">
      <c r="A134" s="27" t="str">
        <f>A132</f>
        <v>5.</v>
      </c>
      <c r="B134" s="10">
        <v>1</v>
      </c>
      <c r="C134" s="386" t="s">
        <v>104</v>
      </c>
      <c r="D134" s="386"/>
      <c r="E134" s="386"/>
      <c r="F134" s="386"/>
      <c r="G134" s="386"/>
      <c r="H134" s="386"/>
      <c r="I134" s="386"/>
      <c r="J134" s="386"/>
      <c r="K134" s="386"/>
      <c r="L134" s="386"/>
      <c r="N134" s="297"/>
      <c r="O134" s="297"/>
      <c r="P134" s="311"/>
      <c r="Q134" s="311"/>
      <c r="R134" s="311"/>
      <c r="S134" s="311"/>
      <c r="T134" s="311"/>
    </row>
    <row r="135" spans="1:25" s="4" customFormat="1" ht="27" customHeight="1" x14ac:dyDescent="0.25">
      <c r="A135" s="17"/>
      <c r="B135" s="28"/>
      <c r="C135" s="390" t="s">
        <v>105</v>
      </c>
      <c r="D135" s="391"/>
      <c r="E135" s="391"/>
      <c r="F135" s="391"/>
      <c r="G135" s="391"/>
      <c r="H135" s="391"/>
      <c r="I135" s="391"/>
      <c r="J135" s="391"/>
      <c r="K135" s="391"/>
      <c r="L135" s="391"/>
      <c r="M135" s="19" t="s">
        <v>5</v>
      </c>
      <c r="N135" s="376">
        <v>9</v>
      </c>
      <c r="O135" s="376"/>
      <c r="P135" s="380"/>
      <c r="Q135" s="380"/>
      <c r="R135" s="377">
        <f t="shared" ref="R135:R143" si="18">ROUND((N135*P135),2)</f>
        <v>0</v>
      </c>
      <c r="S135" s="377"/>
      <c r="T135" s="377"/>
    </row>
    <row r="136" spans="1:25" s="4" customFormat="1" ht="27" customHeight="1" x14ac:dyDescent="0.25">
      <c r="A136" s="17"/>
      <c r="B136" s="28"/>
      <c r="C136" s="390" t="s">
        <v>106</v>
      </c>
      <c r="D136" s="391"/>
      <c r="E136" s="391"/>
      <c r="F136" s="391"/>
      <c r="G136" s="391"/>
      <c r="H136" s="391"/>
      <c r="I136" s="391"/>
      <c r="J136" s="391"/>
      <c r="K136" s="391"/>
      <c r="L136" s="391"/>
      <c r="M136" s="19" t="s">
        <v>5</v>
      </c>
      <c r="N136" s="376">
        <v>2</v>
      </c>
      <c r="O136" s="376"/>
      <c r="P136" s="380"/>
      <c r="Q136" s="380"/>
      <c r="R136" s="377">
        <f t="shared" si="18"/>
        <v>0</v>
      </c>
      <c r="S136" s="377"/>
      <c r="T136" s="377"/>
    </row>
    <row r="137" spans="1:25" s="4" customFormat="1" ht="27" customHeight="1" x14ac:dyDescent="0.25">
      <c r="A137" s="17"/>
      <c r="B137" s="28"/>
      <c r="C137" s="390" t="s">
        <v>107</v>
      </c>
      <c r="D137" s="391"/>
      <c r="E137" s="391"/>
      <c r="F137" s="391"/>
      <c r="G137" s="391"/>
      <c r="H137" s="391"/>
      <c r="I137" s="391"/>
      <c r="J137" s="391"/>
      <c r="K137" s="391"/>
      <c r="L137" s="391"/>
      <c r="M137" s="19" t="s">
        <v>5</v>
      </c>
      <c r="N137" s="376">
        <v>1</v>
      </c>
      <c r="O137" s="376"/>
      <c r="P137" s="380"/>
      <c r="Q137" s="380"/>
      <c r="R137" s="377">
        <f t="shared" si="18"/>
        <v>0</v>
      </c>
      <c r="S137" s="377"/>
      <c r="T137" s="377"/>
    </row>
    <row r="138" spans="1:25" s="4" customFormat="1" ht="27" customHeight="1" x14ac:dyDescent="0.25">
      <c r="A138" s="17"/>
      <c r="B138" s="28"/>
      <c r="C138" s="390" t="s">
        <v>108</v>
      </c>
      <c r="D138" s="391"/>
      <c r="E138" s="391"/>
      <c r="F138" s="391"/>
      <c r="G138" s="391"/>
      <c r="H138" s="391"/>
      <c r="I138" s="391"/>
      <c r="J138" s="391"/>
      <c r="K138" s="391"/>
      <c r="L138" s="391"/>
      <c r="M138" s="19" t="s">
        <v>5</v>
      </c>
      <c r="N138" s="376">
        <v>1</v>
      </c>
      <c r="O138" s="376"/>
      <c r="P138" s="380"/>
      <c r="Q138" s="380"/>
      <c r="R138" s="377">
        <f t="shared" si="18"/>
        <v>0</v>
      </c>
      <c r="S138" s="377"/>
      <c r="T138" s="377"/>
    </row>
    <row r="139" spans="1:25" s="4" customFormat="1" ht="27" customHeight="1" x14ac:dyDescent="0.25">
      <c r="A139" s="17"/>
      <c r="B139" s="28"/>
      <c r="C139" s="390" t="s">
        <v>109</v>
      </c>
      <c r="D139" s="391"/>
      <c r="E139" s="391"/>
      <c r="F139" s="391"/>
      <c r="G139" s="391"/>
      <c r="H139" s="391"/>
      <c r="I139" s="391"/>
      <c r="J139" s="391"/>
      <c r="K139" s="391"/>
      <c r="L139" s="391"/>
      <c r="M139" s="19" t="s">
        <v>5</v>
      </c>
      <c r="N139" s="376">
        <v>1</v>
      </c>
      <c r="O139" s="376"/>
      <c r="P139" s="380"/>
      <c r="Q139" s="380"/>
      <c r="R139" s="377">
        <f t="shared" si="18"/>
        <v>0</v>
      </c>
      <c r="S139" s="377"/>
      <c r="T139" s="377"/>
    </row>
    <row r="140" spans="1:25" s="4" customFormat="1" ht="27" customHeight="1" x14ac:dyDescent="0.25">
      <c r="A140" s="17"/>
      <c r="B140" s="28"/>
      <c r="C140" s="390" t="s">
        <v>110</v>
      </c>
      <c r="D140" s="391"/>
      <c r="E140" s="391"/>
      <c r="F140" s="391"/>
      <c r="G140" s="391"/>
      <c r="H140" s="391"/>
      <c r="I140" s="391"/>
      <c r="J140" s="391"/>
      <c r="K140" s="391"/>
      <c r="L140" s="391"/>
      <c r="M140" s="19" t="s">
        <v>5</v>
      </c>
      <c r="N140" s="376">
        <v>1</v>
      </c>
      <c r="O140" s="376"/>
      <c r="P140" s="380"/>
      <c r="Q140" s="380"/>
      <c r="R140" s="377">
        <f t="shared" si="18"/>
        <v>0</v>
      </c>
      <c r="S140" s="377"/>
      <c r="T140" s="377"/>
    </row>
    <row r="141" spans="1:25" s="4" customFormat="1" ht="27" customHeight="1" x14ac:dyDescent="0.25">
      <c r="A141" s="17"/>
      <c r="B141" s="28"/>
      <c r="C141" s="390" t="s">
        <v>111</v>
      </c>
      <c r="D141" s="391"/>
      <c r="E141" s="391"/>
      <c r="F141" s="391"/>
      <c r="G141" s="391"/>
      <c r="H141" s="391"/>
      <c r="I141" s="391"/>
      <c r="J141" s="391"/>
      <c r="K141" s="391"/>
      <c r="L141" s="391"/>
      <c r="M141" s="19" t="s">
        <v>5</v>
      </c>
      <c r="N141" s="376">
        <v>2</v>
      </c>
      <c r="O141" s="376"/>
      <c r="P141" s="380"/>
      <c r="Q141" s="380"/>
      <c r="R141" s="377">
        <f t="shared" si="18"/>
        <v>0</v>
      </c>
      <c r="S141" s="377"/>
      <c r="T141" s="377"/>
    </row>
    <row r="142" spans="1:25" s="4" customFormat="1" ht="27" customHeight="1" x14ac:dyDescent="0.25">
      <c r="A142" s="17"/>
      <c r="B142" s="28"/>
      <c r="C142" s="390" t="s">
        <v>112</v>
      </c>
      <c r="D142" s="391"/>
      <c r="E142" s="391"/>
      <c r="F142" s="391"/>
      <c r="G142" s="391"/>
      <c r="H142" s="391"/>
      <c r="I142" s="391"/>
      <c r="J142" s="391"/>
      <c r="K142" s="391"/>
      <c r="L142" s="391"/>
      <c r="M142" s="19" t="s">
        <v>5</v>
      </c>
      <c r="N142" s="376">
        <v>1</v>
      </c>
      <c r="O142" s="376"/>
      <c r="P142" s="380"/>
      <c r="Q142" s="380"/>
      <c r="R142" s="377">
        <f t="shared" si="18"/>
        <v>0</v>
      </c>
      <c r="S142" s="377"/>
      <c r="T142" s="377"/>
    </row>
    <row r="143" spans="1:25" s="4" customFormat="1" ht="27" customHeight="1" x14ac:dyDescent="0.25">
      <c r="A143" s="17"/>
      <c r="B143" s="28"/>
      <c r="C143" s="390" t="s">
        <v>113</v>
      </c>
      <c r="D143" s="391"/>
      <c r="E143" s="391"/>
      <c r="F143" s="391"/>
      <c r="G143" s="391"/>
      <c r="H143" s="391"/>
      <c r="I143" s="391"/>
      <c r="J143" s="391"/>
      <c r="K143" s="391"/>
      <c r="L143" s="391"/>
      <c r="M143" s="19" t="s">
        <v>5</v>
      </c>
      <c r="N143" s="376">
        <v>2</v>
      </c>
      <c r="O143" s="376"/>
      <c r="P143" s="380"/>
      <c r="Q143" s="380"/>
      <c r="R143" s="377">
        <f t="shared" si="18"/>
        <v>0</v>
      </c>
      <c r="S143" s="377"/>
      <c r="T143" s="377"/>
    </row>
    <row r="144" spans="1:25" s="4" customFormat="1" ht="22.5" customHeight="1" x14ac:dyDescent="0.25">
      <c r="A144" s="17"/>
      <c r="B144" s="28"/>
      <c r="C144" s="38"/>
      <c r="D144" s="38"/>
      <c r="E144" s="38"/>
      <c r="F144" s="38"/>
      <c r="G144" s="38"/>
      <c r="H144" s="38"/>
      <c r="I144" s="38"/>
      <c r="J144" s="38"/>
      <c r="K144" s="38"/>
      <c r="L144" s="38"/>
      <c r="M144" s="19"/>
      <c r="N144" s="294"/>
      <c r="O144" s="294"/>
      <c r="P144" s="307"/>
      <c r="Q144" s="307"/>
      <c r="R144" s="306"/>
      <c r="S144" s="306"/>
      <c r="T144" s="306"/>
    </row>
    <row r="145" spans="1:25" s="23" customFormat="1" ht="60" customHeight="1" x14ac:dyDescent="0.25">
      <c r="A145" s="27" t="str">
        <f>A134</f>
        <v>5.</v>
      </c>
      <c r="B145" s="10">
        <v>2</v>
      </c>
      <c r="C145" s="386" t="s">
        <v>114</v>
      </c>
      <c r="D145" s="386"/>
      <c r="E145" s="386"/>
      <c r="F145" s="386"/>
      <c r="G145" s="386"/>
      <c r="H145" s="386"/>
      <c r="I145" s="386"/>
      <c r="J145" s="386"/>
      <c r="K145" s="386"/>
      <c r="L145" s="386"/>
      <c r="M145" s="19"/>
      <c r="N145" s="376"/>
      <c r="O145" s="376"/>
      <c r="P145" s="381"/>
      <c r="Q145" s="381"/>
      <c r="R145" s="378"/>
      <c r="S145" s="378"/>
      <c r="T145" s="378"/>
    </row>
    <row r="146" spans="1:25" s="4" customFormat="1" ht="23.25" customHeight="1" x14ac:dyDescent="0.25">
      <c r="A146" s="17"/>
      <c r="B146" s="28"/>
      <c r="C146" s="390" t="s">
        <v>115</v>
      </c>
      <c r="D146" s="391"/>
      <c r="E146" s="391"/>
      <c r="F146" s="391"/>
      <c r="G146" s="391"/>
      <c r="H146" s="391"/>
      <c r="I146" s="391"/>
      <c r="J146" s="391"/>
      <c r="K146" s="391"/>
      <c r="L146" s="391"/>
      <c r="M146" s="19" t="s">
        <v>5</v>
      </c>
      <c r="N146" s="376">
        <v>2</v>
      </c>
      <c r="O146" s="376"/>
      <c r="P146" s="380"/>
      <c r="Q146" s="380"/>
      <c r="R146" s="377">
        <f t="shared" ref="R146" si="19">ROUND((N146*P146),2)</f>
        <v>0</v>
      </c>
      <c r="S146" s="377"/>
      <c r="T146" s="377"/>
    </row>
    <row r="147" spans="1:25" s="23" customFormat="1" ht="24" customHeight="1" x14ac:dyDescent="0.25">
      <c r="A147" s="27"/>
      <c r="B147" s="10"/>
      <c r="C147" s="135"/>
      <c r="D147" s="135"/>
      <c r="E147" s="135"/>
      <c r="F147" s="135"/>
      <c r="G147" s="135"/>
      <c r="H147" s="135"/>
      <c r="I147" s="135"/>
      <c r="J147" s="135"/>
      <c r="K147" s="135"/>
      <c r="L147" s="135"/>
      <c r="M147" s="19"/>
      <c r="N147" s="294"/>
      <c r="O147" s="294"/>
      <c r="P147" s="307"/>
      <c r="Q147" s="307"/>
      <c r="R147" s="306"/>
      <c r="S147" s="306"/>
      <c r="T147" s="306"/>
    </row>
    <row r="148" spans="1:25" s="23" customFormat="1" ht="54" customHeight="1" x14ac:dyDescent="0.25">
      <c r="A148" s="27" t="str">
        <f>A145</f>
        <v>5.</v>
      </c>
      <c r="B148" s="10" t="s">
        <v>91</v>
      </c>
      <c r="C148" s="386" t="s">
        <v>116</v>
      </c>
      <c r="D148" s="386"/>
      <c r="E148" s="386"/>
      <c r="F148" s="386"/>
      <c r="G148" s="386"/>
      <c r="H148" s="386"/>
      <c r="I148" s="386"/>
      <c r="J148" s="386"/>
      <c r="K148" s="386"/>
      <c r="L148" s="386"/>
      <c r="N148" s="297"/>
      <c r="O148" s="297"/>
      <c r="P148" s="311"/>
      <c r="Q148" s="311"/>
      <c r="R148" s="311"/>
      <c r="S148" s="311"/>
      <c r="T148" s="311"/>
    </row>
    <row r="149" spans="1:25" s="4" customFormat="1" ht="27" customHeight="1" x14ac:dyDescent="0.25">
      <c r="A149" s="17"/>
      <c r="B149" s="28"/>
      <c r="C149" s="390" t="s">
        <v>117</v>
      </c>
      <c r="D149" s="391"/>
      <c r="E149" s="391"/>
      <c r="F149" s="391"/>
      <c r="G149" s="391"/>
      <c r="H149" s="391"/>
      <c r="I149" s="391"/>
      <c r="J149" s="391"/>
      <c r="K149" s="391"/>
      <c r="L149" s="391"/>
      <c r="M149" s="19" t="s">
        <v>5</v>
      </c>
      <c r="N149" s="376">
        <v>8</v>
      </c>
      <c r="O149" s="376"/>
      <c r="P149" s="380"/>
      <c r="Q149" s="380"/>
      <c r="R149" s="377">
        <f t="shared" ref="R149:R156" si="20">ROUND((N149*P149),2)</f>
        <v>0</v>
      </c>
      <c r="S149" s="377"/>
      <c r="T149" s="377"/>
    </row>
    <row r="150" spans="1:25" s="4" customFormat="1" ht="21.75" customHeight="1" x14ac:dyDescent="0.25">
      <c r="A150" s="17"/>
      <c r="B150" s="28"/>
      <c r="C150" s="390" t="s">
        <v>118</v>
      </c>
      <c r="D150" s="391"/>
      <c r="E150" s="391"/>
      <c r="F150" s="391"/>
      <c r="G150" s="391"/>
      <c r="H150" s="391"/>
      <c r="I150" s="391"/>
      <c r="J150" s="391"/>
      <c r="K150" s="391"/>
      <c r="L150" s="391"/>
      <c r="M150" s="19" t="s">
        <v>5</v>
      </c>
      <c r="N150" s="376">
        <v>1</v>
      </c>
      <c r="O150" s="376"/>
      <c r="P150" s="380"/>
      <c r="Q150" s="380"/>
      <c r="R150" s="377">
        <f t="shared" si="20"/>
        <v>0</v>
      </c>
      <c r="S150" s="377"/>
      <c r="T150" s="377"/>
    </row>
    <row r="151" spans="1:25" s="4" customFormat="1" ht="21.75" customHeight="1" x14ac:dyDescent="0.25">
      <c r="A151" s="17"/>
      <c r="B151" s="28"/>
      <c r="C151" s="390" t="s">
        <v>119</v>
      </c>
      <c r="D151" s="391"/>
      <c r="E151" s="391"/>
      <c r="F151" s="391"/>
      <c r="G151" s="391"/>
      <c r="H151" s="391"/>
      <c r="I151" s="391"/>
      <c r="J151" s="391"/>
      <c r="K151" s="391"/>
      <c r="L151" s="391"/>
      <c r="M151" s="19" t="s">
        <v>5</v>
      </c>
      <c r="N151" s="376">
        <v>1</v>
      </c>
      <c r="O151" s="376"/>
      <c r="P151" s="380"/>
      <c r="Q151" s="380"/>
      <c r="R151" s="377">
        <f t="shared" si="20"/>
        <v>0</v>
      </c>
      <c r="S151" s="377"/>
      <c r="T151" s="377"/>
    </row>
    <row r="152" spans="1:25" s="4" customFormat="1" ht="21.75" customHeight="1" x14ac:dyDescent="0.25">
      <c r="A152" s="17"/>
      <c r="B152" s="28"/>
      <c r="C152" s="390" t="s">
        <v>120</v>
      </c>
      <c r="D152" s="391"/>
      <c r="E152" s="391"/>
      <c r="F152" s="391"/>
      <c r="G152" s="391"/>
      <c r="H152" s="391"/>
      <c r="I152" s="391"/>
      <c r="J152" s="391"/>
      <c r="K152" s="391"/>
      <c r="L152" s="391"/>
      <c r="M152" s="19" t="s">
        <v>5</v>
      </c>
      <c r="N152" s="376">
        <v>1</v>
      </c>
      <c r="O152" s="376"/>
      <c r="P152" s="380"/>
      <c r="Q152" s="380"/>
      <c r="R152" s="377">
        <f t="shared" si="20"/>
        <v>0</v>
      </c>
      <c r="S152" s="377"/>
      <c r="T152" s="377"/>
    </row>
    <row r="153" spans="1:25" s="4" customFormat="1" ht="21.75" customHeight="1" x14ac:dyDescent="0.25">
      <c r="A153" s="17"/>
      <c r="B153" s="28"/>
      <c r="C153" s="390" t="s">
        <v>121</v>
      </c>
      <c r="D153" s="391"/>
      <c r="E153" s="391"/>
      <c r="F153" s="391"/>
      <c r="G153" s="391"/>
      <c r="H153" s="391"/>
      <c r="I153" s="391"/>
      <c r="J153" s="391"/>
      <c r="K153" s="391"/>
      <c r="L153" s="391"/>
      <c r="M153" s="19" t="s">
        <v>5</v>
      </c>
      <c r="N153" s="376">
        <v>1</v>
      </c>
      <c r="O153" s="376"/>
      <c r="P153" s="380"/>
      <c r="Q153" s="380"/>
      <c r="R153" s="377">
        <f t="shared" si="20"/>
        <v>0</v>
      </c>
      <c r="S153" s="377"/>
      <c r="T153" s="377"/>
    </row>
    <row r="154" spans="1:25" s="4" customFormat="1" ht="20.25" customHeight="1" x14ac:dyDescent="0.25">
      <c r="A154" s="17"/>
      <c r="B154" s="28"/>
      <c r="C154" s="390" t="s">
        <v>122</v>
      </c>
      <c r="D154" s="391"/>
      <c r="E154" s="391"/>
      <c r="F154" s="391"/>
      <c r="G154" s="391"/>
      <c r="H154" s="391"/>
      <c r="I154" s="391"/>
      <c r="J154" s="391"/>
      <c r="K154" s="391"/>
      <c r="L154" s="391"/>
      <c r="M154" s="19" t="s">
        <v>5</v>
      </c>
      <c r="N154" s="376">
        <v>2</v>
      </c>
      <c r="O154" s="376"/>
      <c r="P154" s="380"/>
      <c r="Q154" s="380"/>
      <c r="R154" s="377">
        <f t="shared" si="20"/>
        <v>0</v>
      </c>
      <c r="S154" s="377"/>
      <c r="T154" s="377"/>
    </row>
    <row r="155" spans="1:25" s="4" customFormat="1" ht="20.25" customHeight="1" x14ac:dyDescent="0.25">
      <c r="A155" s="17"/>
      <c r="B155" s="28"/>
      <c r="C155" s="390" t="s">
        <v>123</v>
      </c>
      <c r="D155" s="391"/>
      <c r="E155" s="391"/>
      <c r="F155" s="391"/>
      <c r="G155" s="391"/>
      <c r="H155" s="391"/>
      <c r="I155" s="391"/>
      <c r="J155" s="391"/>
      <c r="K155" s="391"/>
      <c r="L155" s="391"/>
      <c r="M155" s="19" t="s">
        <v>5</v>
      </c>
      <c r="N155" s="376">
        <v>1</v>
      </c>
      <c r="O155" s="376"/>
      <c r="P155" s="380"/>
      <c r="Q155" s="380"/>
      <c r="R155" s="377">
        <f t="shared" si="20"/>
        <v>0</v>
      </c>
      <c r="S155" s="377"/>
      <c r="T155" s="377"/>
      <c r="Y155" s="4" t="s">
        <v>124</v>
      </c>
    </row>
    <row r="156" spans="1:25" s="4" customFormat="1" ht="20.25" customHeight="1" x14ac:dyDescent="0.25">
      <c r="A156" s="17"/>
      <c r="B156" s="28"/>
      <c r="C156" s="390" t="s">
        <v>125</v>
      </c>
      <c r="D156" s="391"/>
      <c r="E156" s="391"/>
      <c r="F156" s="391"/>
      <c r="G156" s="391"/>
      <c r="H156" s="391"/>
      <c r="I156" s="391"/>
      <c r="J156" s="391"/>
      <c r="K156" s="391"/>
      <c r="L156" s="391"/>
      <c r="M156" s="19" t="s">
        <v>5</v>
      </c>
      <c r="N156" s="376">
        <v>1</v>
      </c>
      <c r="O156" s="376"/>
      <c r="P156" s="380"/>
      <c r="Q156" s="380"/>
      <c r="R156" s="377">
        <f t="shared" si="20"/>
        <v>0</v>
      </c>
      <c r="S156" s="377"/>
      <c r="T156" s="377"/>
    </row>
    <row r="157" spans="1:25" s="23" customFormat="1" ht="12" customHeight="1" x14ac:dyDescent="0.25">
      <c r="A157" s="17"/>
      <c r="B157" s="28"/>
      <c r="C157" s="38"/>
      <c r="D157" s="38"/>
      <c r="E157" s="38"/>
      <c r="F157" s="38"/>
      <c r="G157" s="38"/>
      <c r="H157" s="38"/>
      <c r="I157" s="38"/>
      <c r="J157" s="38"/>
      <c r="K157" s="38"/>
      <c r="L157" s="38"/>
      <c r="M157" s="19"/>
      <c r="N157" s="294"/>
      <c r="O157" s="294"/>
      <c r="P157" s="307"/>
      <c r="Q157" s="307"/>
      <c r="R157" s="306"/>
      <c r="S157" s="306"/>
      <c r="T157" s="306"/>
    </row>
    <row r="158" spans="1:25" s="23" customFormat="1" ht="24" customHeight="1" x14ac:dyDescent="0.25">
      <c r="A158" s="7" t="s">
        <v>81</v>
      </c>
      <c r="B158" s="8"/>
      <c r="C158" s="7" t="s">
        <v>126</v>
      </c>
      <c r="D158" s="8"/>
      <c r="E158" s="8"/>
      <c r="F158" s="8"/>
      <c r="G158" s="8"/>
      <c r="H158" s="8"/>
      <c r="I158" s="8"/>
      <c r="J158" s="8"/>
      <c r="K158" s="8"/>
      <c r="L158" s="8"/>
      <c r="M158" s="8"/>
      <c r="N158" s="293"/>
      <c r="O158" s="293"/>
      <c r="P158" s="312"/>
      <c r="Q158" s="312"/>
      <c r="R158" s="374">
        <f>ROUND(SUM(R134:T156),2)</f>
        <v>0</v>
      </c>
      <c r="S158" s="374"/>
      <c r="T158" s="374"/>
    </row>
    <row r="159" spans="1:25" s="4" customFormat="1" ht="13.2" x14ac:dyDescent="0.25">
      <c r="A159" s="10"/>
      <c r="B159" s="10"/>
      <c r="C159" s="12"/>
      <c r="D159" s="12"/>
      <c r="E159" s="12"/>
      <c r="F159" s="12"/>
      <c r="G159" s="12"/>
      <c r="H159" s="12"/>
      <c r="I159" s="12"/>
      <c r="J159" s="12"/>
      <c r="K159" s="12"/>
      <c r="L159" s="12"/>
      <c r="M159" s="11"/>
      <c r="N159" s="294"/>
      <c r="O159" s="294"/>
      <c r="P159" s="306"/>
      <c r="Q159" s="306"/>
      <c r="R159" s="306"/>
      <c r="S159" s="306"/>
      <c r="T159" s="306"/>
    </row>
    <row r="160" spans="1:25" s="25" customFormat="1" ht="24" customHeight="1" x14ac:dyDescent="0.25">
      <c r="A160" s="7" t="s">
        <v>84</v>
      </c>
      <c r="B160" s="8"/>
      <c r="C160" s="7" t="s">
        <v>127</v>
      </c>
      <c r="D160" s="8"/>
      <c r="E160" s="8"/>
      <c r="F160" s="8"/>
      <c r="G160" s="8"/>
      <c r="H160" s="24"/>
      <c r="I160" s="24"/>
      <c r="J160" s="24"/>
      <c r="K160" s="24"/>
      <c r="L160" s="24"/>
      <c r="M160" s="24"/>
      <c r="N160" s="295"/>
      <c r="O160" s="295"/>
      <c r="P160" s="308"/>
      <c r="Q160" s="308"/>
      <c r="R160" s="383"/>
      <c r="S160" s="383"/>
      <c r="T160" s="383"/>
    </row>
    <row r="161" spans="1:26" s="23" customFormat="1" ht="12" customHeight="1" x14ac:dyDescent="0.3">
      <c r="A161" s="26"/>
      <c r="C161" s="26"/>
      <c r="N161" s="297"/>
      <c r="O161" s="297"/>
      <c r="P161" s="311"/>
      <c r="Q161" s="311"/>
      <c r="R161" s="310"/>
      <c r="S161" s="310"/>
      <c r="T161" s="310"/>
    </row>
    <row r="162" spans="1:26" s="23" customFormat="1" ht="121.5" customHeight="1" x14ac:dyDescent="0.25">
      <c r="A162" s="27" t="str">
        <f>A160</f>
        <v>6.</v>
      </c>
      <c r="B162" s="10">
        <v>1</v>
      </c>
      <c r="C162" s="386" t="s">
        <v>128</v>
      </c>
      <c r="D162" s="386"/>
      <c r="E162" s="386"/>
      <c r="F162" s="386"/>
      <c r="G162" s="386"/>
      <c r="H162" s="386"/>
      <c r="I162" s="386"/>
      <c r="J162" s="386"/>
      <c r="K162" s="386"/>
      <c r="L162" s="386"/>
      <c r="N162" s="297"/>
      <c r="O162" s="297"/>
      <c r="P162" s="311"/>
      <c r="Q162" s="311"/>
      <c r="R162" s="311"/>
      <c r="S162" s="311"/>
      <c r="T162" s="311"/>
    </row>
    <row r="163" spans="1:26" s="4" customFormat="1" ht="17.25" customHeight="1" x14ac:dyDescent="0.25">
      <c r="A163" s="17"/>
      <c r="B163" s="28"/>
      <c r="C163" s="390" t="s">
        <v>129</v>
      </c>
      <c r="D163" s="391"/>
      <c r="E163" s="391"/>
      <c r="F163" s="391"/>
      <c r="G163" s="391"/>
      <c r="H163" s="391"/>
      <c r="I163" s="391"/>
      <c r="J163" s="391"/>
      <c r="K163" s="391"/>
      <c r="L163" s="391"/>
      <c r="M163" s="19" t="s">
        <v>5</v>
      </c>
      <c r="N163" s="376">
        <v>2</v>
      </c>
      <c r="O163" s="376"/>
      <c r="P163" s="380"/>
      <c r="Q163" s="380"/>
      <c r="R163" s="377">
        <f t="shared" ref="R163:R164" si="21">ROUND((N163*P163),2)</f>
        <v>0</v>
      </c>
      <c r="S163" s="377"/>
      <c r="T163" s="377"/>
      <c r="Z163" s="143"/>
    </row>
    <row r="164" spans="1:26" s="4" customFormat="1" ht="17.25" customHeight="1" x14ac:dyDescent="0.25">
      <c r="A164" s="17"/>
      <c r="B164" s="28"/>
      <c r="C164" s="390" t="s">
        <v>130</v>
      </c>
      <c r="D164" s="391"/>
      <c r="E164" s="391"/>
      <c r="F164" s="391"/>
      <c r="G164" s="391"/>
      <c r="H164" s="391"/>
      <c r="I164" s="391"/>
      <c r="J164" s="391"/>
      <c r="K164" s="391"/>
      <c r="L164" s="391"/>
      <c r="M164" s="19" t="s">
        <v>5</v>
      </c>
      <c r="N164" s="376">
        <v>2</v>
      </c>
      <c r="O164" s="376"/>
      <c r="P164" s="380"/>
      <c r="Q164" s="380"/>
      <c r="R164" s="377">
        <f t="shared" si="21"/>
        <v>0</v>
      </c>
      <c r="S164" s="377"/>
      <c r="T164" s="377"/>
      <c r="Z164" s="143"/>
    </row>
    <row r="165" spans="1:26" s="23" customFormat="1" ht="12" customHeight="1" x14ac:dyDescent="0.25">
      <c r="A165" s="17"/>
      <c r="B165" s="28"/>
      <c r="C165" s="38"/>
      <c r="D165" s="38"/>
      <c r="E165" s="38"/>
      <c r="F165" s="38"/>
      <c r="G165" s="38"/>
      <c r="H165" s="38"/>
      <c r="I165" s="38"/>
      <c r="J165" s="38"/>
      <c r="K165" s="38"/>
      <c r="L165" s="38"/>
      <c r="M165" s="19"/>
      <c r="N165" s="294"/>
      <c r="O165" s="294"/>
      <c r="P165" s="307"/>
      <c r="Q165" s="307"/>
      <c r="R165" s="306"/>
      <c r="S165" s="306"/>
      <c r="T165" s="306"/>
    </row>
    <row r="166" spans="1:26" s="23" customFormat="1" ht="24" customHeight="1" x14ac:dyDescent="0.25">
      <c r="A166" s="7" t="s">
        <v>84</v>
      </c>
      <c r="B166" s="8"/>
      <c r="C166" s="7" t="s">
        <v>131</v>
      </c>
      <c r="D166" s="8"/>
      <c r="E166" s="8"/>
      <c r="F166" s="8"/>
      <c r="G166" s="8"/>
      <c r="H166" s="8"/>
      <c r="I166" s="8"/>
      <c r="J166" s="8"/>
      <c r="K166" s="8"/>
      <c r="L166" s="8"/>
      <c r="M166" s="8"/>
      <c r="N166" s="293"/>
      <c r="O166" s="293"/>
      <c r="P166" s="312"/>
      <c r="Q166" s="312"/>
      <c r="R166" s="374">
        <f>ROUND(SUM(R162:T164),2)</f>
        <v>0</v>
      </c>
      <c r="S166" s="374"/>
      <c r="T166" s="374"/>
    </row>
    <row r="167" spans="1:26" s="4" customFormat="1" ht="13.2" x14ac:dyDescent="0.25">
      <c r="A167" s="10"/>
      <c r="B167" s="10"/>
      <c r="C167" s="12"/>
      <c r="D167" s="12"/>
      <c r="E167" s="12"/>
      <c r="F167" s="12"/>
      <c r="G167" s="12"/>
      <c r="H167" s="12"/>
      <c r="I167" s="12"/>
      <c r="J167" s="12"/>
      <c r="K167" s="12"/>
      <c r="L167" s="12"/>
      <c r="M167" s="11"/>
      <c r="N167" s="294"/>
      <c r="O167" s="294"/>
      <c r="P167" s="306"/>
      <c r="Q167" s="306"/>
      <c r="R167" s="306"/>
      <c r="S167" s="306"/>
      <c r="T167" s="306"/>
    </row>
    <row r="168" spans="1:26" s="4" customFormat="1" ht="13.2" x14ac:dyDescent="0.25">
      <c r="A168" s="10"/>
      <c r="B168" s="10"/>
      <c r="C168" s="12"/>
      <c r="D168" s="12"/>
      <c r="E168" s="12"/>
      <c r="F168" s="12"/>
      <c r="G168" s="12"/>
      <c r="H168" s="12"/>
      <c r="I168" s="12"/>
      <c r="J168" s="12"/>
      <c r="K168" s="12"/>
      <c r="L168" s="12"/>
      <c r="M168" s="11"/>
      <c r="N168" s="294"/>
      <c r="O168" s="294"/>
      <c r="P168" s="306"/>
      <c r="Q168" s="306"/>
      <c r="R168" s="306"/>
      <c r="S168" s="306"/>
      <c r="T168" s="306"/>
    </row>
    <row r="169" spans="1:26" s="25" customFormat="1" ht="24" customHeight="1" x14ac:dyDescent="0.25">
      <c r="A169" s="7" t="s">
        <v>26</v>
      </c>
      <c r="B169" s="8"/>
      <c r="C169" s="7" t="s">
        <v>132</v>
      </c>
      <c r="D169" s="8"/>
      <c r="E169" s="8"/>
      <c r="F169" s="8"/>
      <c r="G169" s="8"/>
      <c r="H169" s="24"/>
      <c r="I169" s="24"/>
      <c r="J169" s="24"/>
      <c r="K169" s="24"/>
      <c r="L169" s="24"/>
      <c r="M169" s="24"/>
      <c r="N169" s="295"/>
      <c r="O169" s="295"/>
      <c r="P169" s="308"/>
      <c r="Q169" s="308"/>
      <c r="R169" s="383"/>
      <c r="S169" s="383"/>
      <c r="T169" s="383"/>
    </row>
    <row r="170" spans="1:26" s="23" customFormat="1" ht="12" customHeight="1" x14ac:dyDescent="0.3">
      <c r="A170" s="26"/>
      <c r="C170" s="26"/>
      <c r="N170" s="297"/>
      <c r="O170" s="297"/>
      <c r="P170" s="311"/>
      <c r="Q170" s="311"/>
      <c r="R170" s="310"/>
      <c r="S170" s="310"/>
      <c r="T170" s="310"/>
    </row>
    <row r="171" spans="1:26" s="23" customFormat="1" ht="120.75" customHeight="1" x14ac:dyDescent="0.25">
      <c r="A171" s="27" t="str">
        <f>A169</f>
        <v>7.</v>
      </c>
      <c r="B171" s="10">
        <v>1</v>
      </c>
      <c r="C171" s="386" t="s">
        <v>564</v>
      </c>
      <c r="D171" s="386"/>
      <c r="E171" s="386"/>
      <c r="F171" s="386"/>
      <c r="G171" s="386"/>
      <c r="H171" s="386"/>
      <c r="I171" s="386"/>
      <c r="J171" s="386"/>
      <c r="K171" s="386"/>
      <c r="L171" s="386"/>
      <c r="M171" s="29" t="s">
        <v>133</v>
      </c>
      <c r="N171" s="376">
        <v>1391</v>
      </c>
      <c r="O171" s="376"/>
      <c r="P171" s="380"/>
      <c r="Q171" s="380"/>
      <c r="R171" s="377">
        <f t="shared" ref="R171" si="22">ROUND((N171*P171),2)</f>
        <v>0</v>
      </c>
      <c r="S171" s="377"/>
      <c r="T171" s="377"/>
    </row>
    <row r="172" spans="1:26" s="23" customFormat="1" ht="16.5" customHeight="1" x14ac:dyDescent="0.25">
      <c r="A172" s="27"/>
      <c r="B172" s="10"/>
      <c r="C172" s="135"/>
      <c r="D172" s="135"/>
      <c r="E172" s="135"/>
      <c r="F172" s="135"/>
      <c r="G172" s="135"/>
      <c r="H172" s="135"/>
      <c r="I172" s="135"/>
      <c r="J172" s="135"/>
      <c r="K172" s="135"/>
      <c r="L172" s="135"/>
      <c r="M172" s="29"/>
      <c r="N172" s="294"/>
      <c r="O172" s="294"/>
      <c r="P172" s="307"/>
      <c r="Q172" s="307"/>
      <c r="R172" s="306"/>
      <c r="S172" s="306"/>
      <c r="T172" s="306"/>
    </row>
    <row r="173" spans="1:26" s="23" customFormat="1" ht="60.75" customHeight="1" x14ac:dyDescent="0.25">
      <c r="A173" s="27" t="str">
        <f>A171</f>
        <v>7.</v>
      </c>
      <c r="B173" s="10" t="s">
        <v>71</v>
      </c>
      <c r="C173" s="386" t="s">
        <v>134</v>
      </c>
      <c r="D173" s="386"/>
      <c r="E173" s="386"/>
      <c r="F173" s="386"/>
      <c r="G173" s="386"/>
      <c r="H173" s="386"/>
      <c r="I173" s="386"/>
      <c r="J173" s="386"/>
      <c r="K173" s="386"/>
      <c r="L173" s="386"/>
      <c r="M173" s="29" t="s">
        <v>135</v>
      </c>
      <c r="N173" s="376">
        <v>500</v>
      </c>
      <c r="O173" s="376"/>
      <c r="P173" s="380"/>
      <c r="Q173" s="380"/>
      <c r="R173" s="377">
        <f t="shared" ref="R173" si="23">ROUND((N173*P173),2)</f>
        <v>0</v>
      </c>
      <c r="S173" s="377"/>
      <c r="T173" s="377"/>
    </row>
    <row r="174" spans="1:26" s="4" customFormat="1" ht="15" customHeight="1" x14ac:dyDescent="0.25">
      <c r="A174" s="17"/>
      <c r="B174" s="28"/>
      <c r="C174" s="138"/>
      <c r="D174" s="138"/>
      <c r="E174" s="138"/>
      <c r="F174" s="138"/>
      <c r="G174" s="138"/>
      <c r="H174" s="138"/>
      <c r="I174" s="138"/>
      <c r="J174" s="138"/>
      <c r="K174" s="138"/>
      <c r="L174" s="138"/>
      <c r="M174" s="29"/>
      <c r="N174" s="294"/>
      <c r="O174" s="294"/>
      <c r="P174" s="307"/>
      <c r="Q174" s="307"/>
      <c r="R174" s="306"/>
      <c r="S174" s="306"/>
      <c r="T174" s="306"/>
    </row>
    <row r="175" spans="1:26" s="23" customFormat="1" ht="12" customHeight="1" x14ac:dyDescent="0.3">
      <c r="A175" s="26"/>
      <c r="C175" s="26"/>
      <c r="N175" s="297"/>
      <c r="O175" s="297"/>
      <c r="P175" s="311"/>
      <c r="Q175" s="311"/>
      <c r="R175" s="310"/>
      <c r="S175" s="310"/>
      <c r="T175" s="310"/>
    </row>
    <row r="176" spans="1:26" s="23" customFormat="1" ht="24" customHeight="1" x14ac:dyDescent="0.25">
      <c r="A176" s="7" t="s">
        <v>26</v>
      </c>
      <c r="B176" s="8"/>
      <c r="C176" s="7" t="s">
        <v>136</v>
      </c>
      <c r="D176" s="8"/>
      <c r="E176" s="8"/>
      <c r="F176" s="8"/>
      <c r="G176" s="8"/>
      <c r="H176" s="8"/>
      <c r="I176" s="8"/>
      <c r="J176" s="8"/>
      <c r="K176" s="8"/>
      <c r="L176" s="8"/>
      <c r="M176" s="8"/>
      <c r="N176" s="293"/>
      <c r="O176" s="293"/>
      <c r="P176" s="312"/>
      <c r="Q176" s="312"/>
      <c r="R176" s="374">
        <f>ROUND(SUM(R171:T174),2)</f>
        <v>0</v>
      </c>
      <c r="S176" s="374"/>
      <c r="T176" s="374"/>
    </row>
    <row r="177" spans="1:22" s="4" customFormat="1" ht="13.2" x14ac:dyDescent="0.25">
      <c r="A177" s="10"/>
      <c r="B177" s="10"/>
      <c r="C177" s="12"/>
      <c r="D177" s="12"/>
      <c r="E177" s="12"/>
      <c r="F177" s="12"/>
      <c r="G177" s="12"/>
      <c r="H177" s="12"/>
      <c r="I177" s="12"/>
      <c r="J177" s="12"/>
      <c r="K177" s="12"/>
      <c r="L177" s="12"/>
      <c r="M177" s="11"/>
      <c r="N177" s="294"/>
      <c r="O177" s="294"/>
      <c r="P177" s="306"/>
      <c r="Q177" s="306"/>
      <c r="R177" s="306"/>
      <c r="S177" s="306"/>
      <c r="T177" s="306"/>
    </row>
    <row r="178" spans="1:22" s="25" customFormat="1" ht="24" customHeight="1" x14ac:dyDescent="0.25">
      <c r="A178" s="7" t="s">
        <v>30</v>
      </c>
      <c r="B178" s="8"/>
      <c r="C178" s="7" t="s">
        <v>137</v>
      </c>
      <c r="D178" s="8"/>
      <c r="E178" s="8"/>
      <c r="F178" s="8"/>
      <c r="G178" s="8"/>
      <c r="H178" s="24"/>
      <c r="I178" s="24"/>
      <c r="J178" s="24"/>
      <c r="K178" s="24"/>
      <c r="L178" s="24"/>
      <c r="M178" s="24"/>
      <c r="N178" s="295"/>
      <c r="O178" s="295"/>
      <c r="P178" s="308"/>
      <c r="Q178" s="308"/>
      <c r="R178" s="383"/>
      <c r="S178" s="383"/>
      <c r="T178" s="383"/>
    </row>
    <row r="179" spans="1:22" s="23" customFormat="1" ht="12" customHeight="1" x14ac:dyDescent="0.3">
      <c r="A179" s="26"/>
      <c r="C179" s="26"/>
      <c r="N179" s="297"/>
      <c r="O179" s="297"/>
      <c r="P179" s="311"/>
      <c r="Q179" s="311"/>
      <c r="R179" s="310"/>
      <c r="S179" s="310"/>
      <c r="T179" s="310"/>
    </row>
    <row r="180" spans="1:22" s="23" customFormat="1" ht="139.5" customHeight="1" x14ac:dyDescent="0.25">
      <c r="A180" s="27" t="str">
        <f>A178</f>
        <v>8.</v>
      </c>
      <c r="B180" s="10">
        <v>1</v>
      </c>
      <c r="C180" s="386" t="s">
        <v>138</v>
      </c>
      <c r="D180" s="386"/>
      <c r="E180" s="386"/>
      <c r="F180" s="386"/>
      <c r="G180" s="386"/>
      <c r="H180" s="386"/>
      <c r="I180" s="386"/>
      <c r="J180" s="386"/>
      <c r="K180" s="386"/>
      <c r="L180" s="386"/>
      <c r="M180" s="29" t="s">
        <v>133</v>
      </c>
      <c r="N180" s="376">
        <v>45</v>
      </c>
      <c r="O180" s="376"/>
      <c r="P180" s="380"/>
      <c r="Q180" s="380"/>
      <c r="R180" s="377">
        <f t="shared" ref="R180" si="24">ROUND((N180*P180),2)</f>
        <v>0</v>
      </c>
      <c r="S180" s="377"/>
      <c r="T180" s="377"/>
    </row>
    <row r="181" spans="1:22" s="23" customFormat="1" ht="18.75" customHeight="1" x14ac:dyDescent="0.3">
      <c r="A181" s="26"/>
      <c r="C181" s="26"/>
      <c r="N181" s="297"/>
      <c r="O181" s="297"/>
      <c r="P181" s="311"/>
      <c r="Q181" s="311"/>
      <c r="R181" s="310"/>
      <c r="S181" s="310"/>
      <c r="T181" s="310"/>
    </row>
    <row r="182" spans="1:22" s="17" customFormat="1" ht="133.5" customHeight="1" x14ac:dyDescent="0.25">
      <c r="A182" s="27" t="str">
        <f>A178</f>
        <v>8.</v>
      </c>
      <c r="B182" s="10">
        <f>B180+1</f>
        <v>2</v>
      </c>
      <c r="C182" s="386" t="s">
        <v>139</v>
      </c>
      <c r="D182" s="375"/>
      <c r="E182" s="375"/>
      <c r="F182" s="375"/>
      <c r="G182" s="375"/>
      <c r="H182" s="375"/>
      <c r="I182" s="375"/>
      <c r="J182" s="375"/>
      <c r="K182" s="375"/>
      <c r="L182" s="375"/>
      <c r="M182" s="29" t="s">
        <v>133</v>
      </c>
      <c r="N182" s="376">
        <v>180</v>
      </c>
      <c r="O182" s="376"/>
      <c r="P182" s="380"/>
      <c r="Q182" s="380"/>
      <c r="R182" s="377">
        <f t="shared" ref="R182" si="25">ROUND((N182*P182),2)</f>
        <v>0</v>
      </c>
      <c r="S182" s="377"/>
      <c r="T182" s="377"/>
      <c r="U182" s="145"/>
      <c r="V182" s="145"/>
    </row>
    <row r="183" spans="1:22" s="23" customFormat="1" ht="12" customHeight="1" x14ac:dyDescent="0.3">
      <c r="A183" s="26"/>
      <c r="C183" s="26"/>
      <c r="N183" s="297"/>
      <c r="O183" s="297"/>
      <c r="P183" s="311"/>
      <c r="Q183" s="311"/>
      <c r="R183" s="310"/>
      <c r="S183" s="310"/>
      <c r="T183" s="310"/>
    </row>
    <row r="184" spans="1:22" s="23" customFormat="1" ht="24" customHeight="1" x14ac:dyDescent="0.25">
      <c r="A184" s="7" t="s">
        <v>30</v>
      </c>
      <c r="B184" s="8"/>
      <c r="C184" s="7" t="s">
        <v>140</v>
      </c>
      <c r="D184" s="8"/>
      <c r="E184" s="8"/>
      <c r="F184" s="8"/>
      <c r="G184" s="8"/>
      <c r="H184" s="8"/>
      <c r="I184" s="8"/>
      <c r="J184" s="8"/>
      <c r="K184" s="8"/>
      <c r="L184" s="8"/>
      <c r="M184" s="8"/>
      <c r="N184" s="293"/>
      <c r="O184" s="293"/>
      <c r="P184" s="312"/>
      <c r="Q184" s="312"/>
      <c r="R184" s="374">
        <f>ROUND(SUM(R180:T182),2)</f>
        <v>0</v>
      </c>
      <c r="S184" s="374"/>
      <c r="T184" s="374"/>
    </row>
    <row r="185" spans="1:22" s="4" customFormat="1" ht="13.2" x14ac:dyDescent="0.25">
      <c r="A185" s="10"/>
      <c r="B185" s="10"/>
      <c r="C185" s="12"/>
      <c r="D185" s="12"/>
      <c r="E185" s="12"/>
      <c r="F185" s="12"/>
      <c r="G185" s="12"/>
      <c r="H185" s="12"/>
      <c r="I185" s="12"/>
      <c r="J185" s="12"/>
      <c r="K185" s="12"/>
      <c r="L185" s="12"/>
      <c r="M185" s="11"/>
      <c r="N185" s="294"/>
      <c r="O185" s="294"/>
      <c r="P185" s="306"/>
      <c r="Q185" s="306"/>
      <c r="R185" s="306"/>
      <c r="S185" s="306"/>
      <c r="T185" s="306"/>
    </row>
    <row r="186" spans="1:22" s="4" customFormat="1" ht="13.2" x14ac:dyDescent="0.25">
      <c r="A186" s="10"/>
      <c r="B186" s="10"/>
      <c r="C186" s="12"/>
      <c r="D186" s="12"/>
      <c r="E186" s="12"/>
      <c r="F186" s="12"/>
      <c r="G186" s="12"/>
      <c r="H186" s="12"/>
      <c r="I186" s="12"/>
      <c r="J186" s="12"/>
      <c r="K186" s="12"/>
      <c r="L186" s="12"/>
      <c r="M186" s="11"/>
      <c r="N186" s="294"/>
      <c r="O186" s="294"/>
      <c r="P186" s="306"/>
      <c r="Q186" s="306"/>
      <c r="R186" s="306"/>
      <c r="S186" s="306"/>
      <c r="T186" s="306"/>
    </row>
    <row r="187" spans="1:22" s="25" customFormat="1" ht="24" customHeight="1" x14ac:dyDescent="0.25">
      <c r="A187" s="7" t="s">
        <v>33</v>
      </c>
      <c r="B187" s="8"/>
      <c r="C187" s="7" t="s">
        <v>141</v>
      </c>
      <c r="D187" s="8"/>
      <c r="E187" s="8"/>
      <c r="F187" s="8"/>
      <c r="G187" s="8"/>
      <c r="H187" s="24"/>
      <c r="I187" s="24"/>
      <c r="J187" s="24"/>
      <c r="K187" s="24"/>
      <c r="L187" s="24"/>
      <c r="M187" s="24"/>
      <c r="N187" s="295"/>
      <c r="O187" s="295"/>
      <c r="P187" s="308"/>
      <c r="Q187" s="308"/>
      <c r="R187" s="383"/>
      <c r="S187" s="383"/>
      <c r="T187" s="383"/>
    </row>
    <row r="188" spans="1:22" s="23" customFormat="1" ht="12" customHeight="1" x14ac:dyDescent="0.3">
      <c r="A188" s="26"/>
      <c r="C188" s="26"/>
      <c r="N188" s="297"/>
      <c r="O188" s="297"/>
      <c r="P188" s="311"/>
      <c r="Q188" s="311"/>
      <c r="R188" s="310"/>
      <c r="S188" s="310"/>
      <c r="T188" s="310"/>
    </row>
    <row r="189" spans="1:22" s="23" customFormat="1" ht="136.5" customHeight="1" x14ac:dyDescent="0.25">
      <c r="A189" s="27" t="str">
        <f>A187</f>
        <v>9.</v>
      </c>
      <c r="B189" s="10">
        <v>1</v>
      </c>
      <c r="C189" s="386" t="s">
        <v>142</v>
      </c>
      <c r="D189" s="386"/>
      <c r="E189" s="386"/>
      <c r="F189" s="386"/>
      <c r="G189" s="386"/>
      <c r="H189" s="386"/>
      <c r="I189" s="386"/>
      <c r="J189" s="386"/>
      <c r="K189" s="386"/>
      <c r="L189" s="386"/>
      <c r="N189" s="297"/>
      <c r="O189" s="297"/>
      <c r="P189" s="311"/>
      <c r="Q189" s="311"/>
      <c r="R189" s="311"/>
      <c r="S189" s="311"/>
      <c r="T189" s="311"/>
    </row>
    <row r="190" spans="1:22" s="4" customFormat="1" ht="15" customHeight="1" x14ac:dyDescent="0.3">
      <c r="A190" s="17"/>
      <c r="B190" s="28"/>
      <c r="C190" s="382" t="s">
        <v>143</v>
      </c>
      <c r="D190" s="382"/>
      <c r="E190" s="382"/>
      <c r="F190" s="382"/>
      <c r="G190" s="382"/>
      <c r="H190" s="382"/>
      <c r="I190" s="382"/>
      <c r="J190" s="382"/>
      <c r="K190" s="382"/>
      <c r="L190" s="382"/>
      <c r="M190" s="29" t="s">
        <v>133</v>
      </c>
      <c r="N190" s="376">
        <v>21</v>
      </c>
      <c r="O190" s="376"/>
      <c r="P190" s="380"/>
      <c r="Q190" s="389"/>
      <c r="R190" s="377">
        <f t="shared" ref="R190:R191" si="26">ROUND((N190*P190),2)</f>
        <v>0</v>
      </c>
      <c r="S190" s="377"/>
      <c r="T190" s="377"/>
    </row>
    <row r="191" spans="1:22" s="4" customFormat="1" ht="15" customHeight="1" x14ac:dyDescent="0.25">
      <c r="A191" s="17"/>
      <c r="B191" s="28"/>
      <c r="C191" s="382" t="s">
        <v>144</v>
      </c>
      <c r="D191" s="382"/>
      <c r="E191" s="382"/>
      <c r="F191" s="382"/>
      <c r="G191" s="382"/>
      <c r="H191" s="382"/>
      <c r="I191" s="382"/>
      <c r="J191" s="382"/>
      <c r="K191" s="382"/>
      <c r="L191" s="382"/>
      <c r="M191" s="29" t="s">
        <v>133</v>
      </c>
      <c r="N191" s="376">
        <v>25</v>
      </c>
      <c r="O191" s="376"/>
      <c r="P191" s="380"/>
      <c r="Q191" s="380"/>
      <c r="R191" s="377">
        <f t="shared" si="26"/>
        <v>0</v>
      </c>
      <c r="S191" s="377"/>
      <c r="T191" s="377"/>
    </row>
    <row r="192" spans="1:22" s="4" customFormat="1" ht="15" customHeight="1" x14ac:dyDescent="0.25">
      <c r="A192" s="17"/>
      <c r="B192" s="28"/>
      <c r="C192" s="138"/>
      <c r="D192" s="138"/>
      <c r="E192" s="138"/>
      <c r="F192" s="138"/>
      <c r="G192" s="138"/>
      <c r="H192" s="138"/>
      <c r="I192" s="138"/>
      <c r="J192" s="138"/>
      <c r="K192" s="138"/>
      <c r="L192" s="138"/>
      <c r="M192" s="29"/>
      <c r="N192" s="294"/>
      <c r="O192" s="294"/>
      <c r="P192" s="307"/>
      <c r="Q192" s="307"/>
      <c r="R192" s="306"/>
      <c r="S192" s="306"/>
      <c r="T192" s="306"/>
    </row>
    <row r="193" spans="1:27" s="23" customFormat="1" ht="83.25" customHeight="1" x14ac:dyDescent="0.25">
      <c r="A193" s="27">
        <v>9</v>
      </c>
      <c r="B193" s="10">
        <v>2</v>
      </c>
      <c r="C193" s="386" t="s">
        <v>145</v>
      </c>
      <c r="D193" s="386"/>
      <c r="E193" s="386"/>
      <c r="F193" s="386"/>
      <c r="G193" s="386"/>
      <c r="H193" s="386"/>
      <c r="I193" s="386"/>
      <c r="J193" s="386"/>
      <c r="K193" s="386"/>
      <c r="L193" s="386"/>
      <c r="N193" s="297"/>
      <c r="O193" s="297"/>
      <c r="P193" s="311"/>
      <c r="Q193" s="311"/>
      <c r="R193" s="311"/>
      <c r="S193" s="311"/>
      <c r="T193" s="311"/>
    </row>
    <row r="194" spans="1:27" s="4" customFormat="1" ht="15" customHeight="1" x14ac:dyDescent="0.3">
      <c r="A194" s="17"/>
      <c r="B194" s="28"/>
      <c r="C194" s="382" t="s">
        <v>146</v>
      </c>
      <c r="D194" s="382"/>
      <c r="E194" s="382"/>
      <c r="F194" s="382"/>
      <c r="G194" s="382"/>
      <c r="H194" s="382"/>
      <c r="I194" s="382"/>
      <c r="J194" s="382"/>
      <c r="K194" s="382"/>
      <c r="L194" s="382"/>
      <c r="M194" s="29" t="s">
        <v>133</v>
      </c>
      <c r="N194" s="376">
        <v>700</v>
      </c>
      <c r="O194" s="376"/>
      <c r="P194" s="380"/>
      <c r="Q194" s="380"/>
      <c r="R194" s="377">
        <f t="shared" ref="R194" si="27">ROUND((N194*P194),2)</f>
        <v>0</v>
      </c>
      <c r="S194" s="377"/>
      <c r="T194" s="377"/>
      <c r="V194" s="387"/>
      <c r="W194" s="388"/>
      <c r="X194" s="388"/>
      <c r="Y194" s="388"/>
      <c r="Z194" s="388"/>
      <c r="AA194" s="388"/>
    </row>
    <row r="195" spans="1:27" s="4" customFormat="1" ht="15" customHeight="1" x14ac:dyDescent="0.25">
      <c r="A195" s="17"/>
      <c r="B195" s="28"/>
      <c r="C195" s="138"/>
      <c r="D195" s="138"/>
      <c r="E195" s="138"/>
      <c r="F195" s="138"/>
      <c r="G195" s="138"/>
      <c r="H195" s="138"/>
      <c r="I195" s="138"/>
      <c r="J195" s="138"/>
      <c r="K195" s="138"/>
      <c r="L195" s="138"/>
      <c r="M195" s="29"/>
      <c r="N195" s="294"/>
      <c r="O195" s="294"/>
      <c r="P195" s="307"/>
      <c r="Q195" s="307"/>
      <c r="R195" s="306"/>
      <c r="S195" s="306"/>
      <c r="T195" s="306"/>
    </row>
    <row r="196" spans="1:27" s="23" customFormat="1" ht="83.25" customHeight="1" x14ac:dyDescent="0.25">
      <c r="A196" s="27">
        <v>9</v>
      </c>
      <c r="B196" s="10">
        <v>3</v>
      </c>
      <c r="C196" s="386" t="s">
        <v>147</v>
      </c>
      <c r="D196" s="386"/>
      <c r="E196" s="386"/>
      <c r="F196" s="386"/>
      <c r="G196" s="386"/>
      <c r="H196" s="386"/>
      <c r="I196" s="386"/>
      <c r="J196" s="386"/>
      <c r="K196" s="386"/>
      <c r="L196" s="386"/>
      <c r="M196" s="29" t="s">
        <v>133</v>
      </c>
      <c r="N196" s="376">
        <v>200</v>
      </c>
      <c r="O196" s="376"/>
      <c r="P196" s="380"/>
      <c r="Q196" s="380"/>
      <c r="R196" s="377">
        <f t="shared" ref="R196" si="28">ROUND((N196*P196),2)</f>
        <v>0</v>
      </c>
      <c r="S196" s="377"/>
      <c r="T196" s="377"/>
    </row>
    <row r="197" spans="1:27" s="4" customFormat="1" ht="15" customHeight="1" x14ac:dyDescent="0.25">
      <c r="A197" s="17"/>
      <c r="B197" s="28"/>
      <c r="C197" s="138"/>
      <c r="D197" s="138"/>
      <c r="E197" s="138"/>
      <c r="F197" s="138"/>
      <c r="G197" s="138"/>
      <c r="H197" s="138"/>
      <c r="I197" s="138"/>
      <c r="J197" s="138"/>
      <c r="K197" s="138"/>
      <c r="L197" s="138"/>
      <c r="M197" s="29"/>
      <c r="N197" s="294"/>
      <c r="O197" s="294"/>
      <c r="P197" s="307"/>
      <c r="Q197" s="307"/>
      <c r="R197" s="306"/>
      <c r="S197" s="306"/>
      <c r="T197" s="306"/>
    </row>
    <row r="198" spans="1:27" s="23" customFormat="1" ht="83.25" customHeight="1" x14ac:dyDescent="0.25">
      <c r="A198" s="27" t="s">
        <v>33</v>
      </c>
      <c r="B198" s="10" t="s">
        <v>17</v>
      </c>
      <c r="C198" s="386" t="s">
        <v>565</v>
      </c>
      <c r="D198" s="386"/>
      <c r="E198" s="386"/>
      <c r="F198" s="386"/>
      <c r="G198" s="386"/>
      <c r="H198" s="386"/>
      <c r="I198" s="386"/>
      <c r="J198" s="386"/>
      <c r="K198" s="386"/>
      <c r="L198" s="386"/>
      <c r="N198" s="297"/>
      <c r="O198" s="297"/>
      <c r="P198" s="311"/>
      <c r="Q198" s="311"/>
      <c r="R198" s="311"/>
      <c r="S198" s="311"/>
      <c r="T198" s="311"/>
    </row>
    <row r="199" spans="1:27" s="4" customFormat="1" ht="15" customHeight="1" x14ac:dyDescent="0.25">
      <c r="A199" s="17"/>
      <c r="B199" s="28"/>
      <c r="C199" s="382" t="s">
        <v>148</v>
      </c>
      <c r="D199" s="382"/>
      <c r="E199" s="382"/>
      <c r="F199" s="382"/>
      <c r="G199" s="382"/>
      <c r="H199" s="382"/>
      <c r="I199" s="382"/>
      <c r="J199" s="382"/>
      <c r="K199" s="382"/>
      <c r="L199" s="382"/>
      <c r="M199" s="29" t="s">
        <v>133</v>
      </c>
      <c r="N199" s="376">
        <v>166</v>
      </c>
      <c r="O199" s="376"/>
      <c r="P199" s="380"/>
      <c r="Q199" s="380"/>
      <c r="R199" s="377">
        <f t="shared" ref="R199:R200" si="29">ROUND((N199*P199),2)</f>
        <v>0</v>
      </c>
      <c r="S199" s="377"/>
      <c r="T199" s="377"/>
    </row>
    <row r="200" spans="1:27" s="4" customFormat="1" ht="15" customHeight="1" x14ac:dyDescent="0.25">
      <c r="A200" s="17"/>
      <c r="B200" s="28"/>
      <c r="C200" s="382" t="s">
        <v>149</v>
      </c>
      <c r="D200" s="382"/>
      <c r="E200" s="382"/>
      <c r="F200" s="382"/>
      <c r="G200" s="382"/>
      <c r="H200" s="382"/>
      <c r="I200" s="382"/>
      <c r="J200" s="382"/>
      <c r="K200" s="382"/>
      <c r="L200" s="382"/>
      <c r="M200" s="29" t="s">
        <v>133</v>
      </c>
      <c r="N200" s="376">
        <v>573</v>
      </c>
      <c r="O200" s="376"/>
      <c r="P200" s="380"/>
      <c r="Q200" s="380"/>
      <c r="R200" s="377">
        <f t="shared" si="29"/>
        <v>0</v>
      </c>
      <c r="S200" s="377"/>
      <c r="T200" s="377"/>
    </row>
    <row r="201" spans="1:27" s="23" customFormat="1" ht="12" customHeight="1" x14ac:dyDescent="0.3">
      <c r="A201" s="26"/>
      <c r="C201" s="26"/>
      <c r="N201" s="297"/>
      <c r="O201" s="297"/>
      <c r="P201" s="311"/>
      <c r="Q201" s="311"/>
      <c r="R201" s="310"/>
      <c r="S201" s="310"/>
      <c r="T201" s="310"/>
    </row>
    <row r="202" spans="1:27" s="23" customFormat="1" ht="24" customHeight="1" x14ac:dyDescent="0.25">
      <c r="A202" s="7" t="s">
        <v>33</v>
      </c>
      <c r="B202" s="8"/>
      <c r="C202" s="7" t="s">
        <v>150</v>
      </c>
      <c r="D202" s="8"/>
      <c r="E202" s="8"/>
      <c r="F202" s="8"/>
      <c r="G202" s="8"/>
      <c r="H202" s="8"/>
      <c r="I202" s="8"/>
      <c r="J202" s="8"/>
      <c r="K202" s="8"/>
      <c r="L202" s="8"/>
      <c r="M202" s="8"/>
      <c r="N202" s="293"/>
      <c r="O202" s="293"/>
      <c r="P202" s="312"/>
      <c r="Q202" s="312"/>
      <c r="R202" s="374">
        <f>ROUND(SUM(R189:T200),2)</f>
        <v>0</v>
      </c>
      <c r="S202" s="374"/>
      <c r="T202" s="374"/>
    </row>
    <row r="203" spans="1:27" s="4" customFormat="1" ht="13.2" x14ac:dyDescent="0.25">
      <c r="A203" s="10"/>
      <c r="B203" s="10"/>
      <c r="C203" s="12"/>
      <c r="D203" s="12"/>
      <c r="E203" s="12"/>
      <c r="F203" s="12"/>
      <c r="G203" s="12"/>
      <c r="H203" s="12"/>
      <c r="I203" s="12"/>
      <c r="J203" s="12"/>
      <c r="K203" s="12"/>
      <c r="L203" s="12"/>
      <c r="M203" s="11"/>
      <c r="N203" s="294"/>
      <c r="O203" s="294"/>
      <c r="P203" s="306"/>
      <c r="Q203" s="306"/>
      <c r="R203" s="306"/>
      <c r="S203" s="306"/>
      <c r="T203" s="306"/>
    </row>
    <row r="204" spans="1:27" s="25" customFormat="1" ht="24" customHeight="1" x14ac:dyDescent="0.25">
      <c r="A204" s="7" t="s">
        <v>35</v>
      </c>
      <c r="B204" s="8"/>
      <c r="C204" s="7" t="s">
        <v>151</v>
      </c>
      <c r="D204" s="8"/>
      <c r="E204" s="8"/>
      <c r="F204" s="8"/>
      <c r="G204" s="8"/>
      <c r="H204" s="24"/>
      <c r="I204" s="24"/>
      <c r="J204" s="24"/>
      <c r="K204" s="24"/>
      <c r="L204" s="24"/>
      <c r="M204" s="24"/>
      <c r="N204" s="295"/>
      <c r="O204" s="295"/>
      <c r="P204" s="308"/>
      <c r="Q204" s="308"/>
      <c r="R204" s="383"/>
      <c r="S204" s="383"/>
      <c r="T204" s="383"/>
    </row>
    <row r="205" spans="1:27" s="23" customFormat="1" ht="12" customHeight="1" x14ac:dyDescent="0.3">
      <c r="A205" s="26"/>
      <c r="C205" s="26"/>
      <c r="N205" s="297"/>
      <c r="O205" s="297"/>
      <c r="P205" s="311"/>
      <c r="Q205" s="311"/>
      <c r="R205" s="310"/>
      <c r="S205" s="310"/>
      <c r="T205" s="310"/>
    </row>
    <row r="206" spans="1:27" s="23" customFormat="1" ht="135" customHeight="1" x14ac:dyDescent="0.25">
      <c r="A206" s="27" t="str">
        <f>A204</f>
        <v>10.</v>
      </c>
      <c r="B206" s="10">
        <v>1</v>
      </c>
      <c r="C206" s="375" t="s">
        <v>152</v>
      </c>
      <c r="D206" s="386"/>
      <c r="E206" s="386"/>
      <c r="F206" s="386"/>
      <c r="G206" s="386"/>
      <c r="H206" s="386"/>
      <c r="I206" s="386"/>
      <c r="J206" s="386"/>
      <c r="K206" s="386"/>
      <c r="L206" s="386"/>
      <c r="N206" s="297"/>
      <c r="O206" s="297"/>
      <c r="P206" s="311"/>
      <c r="Q206" s="311"/>
      <c r="R206" s="311"/>
      <c r="S206" s="311"/>
      <c r="T206" s="311"/>
    </row>
    <row r="207" spans="1:27" s="4" customFormat="1" ht="15" customHeight="1" x14ac:dyDescent="0.25">
      <c r="A207" s="17"/>
      <c r="B207" s="28"/>
      <c r="C207" s="382" t="s">
        <v>153</v>
      </c>
      <c r="D207" s="382"/>
      <c r="E207" s="382"/>
      <c r="F207" s="382"/>
      <c r="G207" s="382"/>
      <c r="H207" s="382"/>
      <c r="I207" s="382"/>
      <c r="J207" s="382"/>
      <c r="K207" s="382"/>
      <c r="L207" s="382"/>
      <c r="M207" s="29" t="s">
        <v>133</v>
      </c>
      <c r="N207" s="376">
        <v>100</v>
      </c>
      <c r="O207" s="376"/>
      <c r="P207" s="380"/>
      <c r="Q207" s="380"/>
      <c r="R207" s="377">
        <f t="shared" ref="R207:R210" si="30">ROUND((N207*P207),2)</f>
        <v>0</v>
      </c>
      <c r="S207" s="377"/>
      <c r="T207" s="377"/>
    </row>
    <row r="208" spans="1:27" s="4" customFormat="1" ht="15" customHeight="1" x14ac:dyDescent="0.25">
      <c r="A208" s="17"/>
      <c r="B208" s="28"/>
      <c r="C208" s="382" t="s">
        <v>154</v>
      </c>
      <c r="D208" s="382"/>
      <c r="E208" s="382"/>
      <c r="F208" s="382"/>
      <c r="G208" s="382"/>
      <c r="H208" s="382"/>
      <c r="I208" s="382"/>
      <c r="J208" s="382"/>
      <c r="K208" s="382"/>
      <c r="L208" s="382"/>
      <c r="M208" s="29" t="s">
        <v>133</v>
      </c>
      <c r="N208" s="376">
        <v>32</v>
      </c>
      <c r="O208" s="376"/>
      <c r="P208" s="380"/>
      <c r="Q208" s="380"/>
      <c r="R208" s="377">
        <f t="shared" si="30"/>
        <v>0</v>
      </c>
      <c r="S208" s="377"/>
      <c r="T208" s="377"/>
    </row>
    <row r="209" spans="1:20" s="4" customFormat="1" ht="15" customHeight="1" x14ac:dyDescent="0.25">
      <c r="A209" s="17"/>
      <c r="B209" s="28"/>
      <c r="C209" s="382" t="s">
        <v>155</v>
      </c>
      <c r="D209" s="382"/>
      <c r="E209" s="382"/>
      <c r="F209" s="382"/>
      <c r="G209" s="382"/>
      <c r="H209" s="382"/>
      <c r="I209" s="382"/>
      <c r="J209" s="382"/>
      <c r="K209" s="382"/>
      <c r="L209" s="382"/>
      <c r="M209" s="29" t="s">
        <v>133</v>
      </c>
      <c r="N209" s="376">
        <v>92</v>
      </c>
      <c r="O209" s="376"/>
      <c r="P209" s="380"/>
      <c r="Q209" s="380"/>
      <c r="R209" s="377">
        <f t="shared" si="30"/>
        <v>0</v>
      </c>
      <c r="S209" s="377"/>
      <c r="T209" s="377"/>
    </row>
    <row r="210" spans="1:20" s="4" customFormat="1" ht="15" customHeight="1" x14ac:dyDescent="0.25">
      <c r="A210" s="17"/>
      <c r="B210" s="28"/>
      <c r="C210" s="382" t="s">
        <v>156</v>
      </c>
      <c r="D210" s="382"/>
      <c r="E210" s="382"/>
      <c r="F210" s="382"/>
      <c r="G210" s="382"/>
      <c r="H210" s="382"/>
      <c r="I210" s="382"/>
      <c r="J210" s="382"/>
      <c r="K210" s="382"/>
      <c r="L210" s="382"/>
      <c r="M210" s="29" t="s">
        <v>133</v>
      </c>
      <c r="N210" s="376">
        <v>173</v>
      </c>
      <c r="O210" s="376"/>
      <c r="P210" s="380"/>
      <c r="Q210" s="380"/>
      <c r="R210" s="377">
        <f t="shared" si="30"/>
        <v>0</v>
      </c>
      <c r="S210" s="377"/>
      <c r="T210" s="377"/>
    </row>
    <row r="211" spans="1:20" s="23" customFormat="1" ht="12" customHeight="1" x14ac:dyDescent="0.3">
      <c r="A211" s="26"/>
      <c r="C211" s="26"/>
      <c r="N211" s="297"/>
      <c r="O211" s="297"/>
      <c r="P211" s="311"/>
      <c r="Q211" s="311"/>
      <c r="R211" s="310"/>
      <c r="S211" s="310"/>
      <c r="T211" s="310"/>
    </row>
    <row r="212" spans="1:20" s="23" customFormat="1" ht="24" customHeight="1" x14ac:dyDescent="0.25">
      <c r="A212" s="7" t="s">
        <v>35</v>
      </c>
      <c r="B212" s="8"/>
      <c r="C212" s="7" t="s">
        <v>157</v>
      </c>
      <c r="D212" s="8"/>
      <c r="E212" s="8"/>
      <c r="F212" s="8"/>
      <c r="G212" s="8"/>
      <c r="H212" s="8"/>
      <c r="I212" s="8"/>
      <c r="J212" s="8"/>
      <c r="K212" s="8"/>
      <c r="L212" s="8"/>
      <c r="M212" s="8"/>
      <c r="N212" s="293"/>
      <c r="O212" s="293"/>
      <c r="P212" s="312"/>
      <c r="Q212" s="312"/>
      <c r="R212" s="374">
        <f>ROUND(SUM(R206:T210),2)</f>
        <v>0</v>
      </c>
      <c r="S212" s="374"/>
      <c r="T212" s="374"/>
    </row>
    <row r="213" spans="1:20" s="4" customFormat="1" ht="13.2" x14ac:dyDescent="0.25">
      <c r="A213" s="10"/>
      <c r="B213" s="10"/>
      <c r="C213" s="12"/>
      <c r="D213" s="12"/>
      <c r="E213" s="12"/>
      <c r="F213" s="12"/>
      <c r="G213" s="12"/>
      <c r="H213" s="12"/>
      <c r="I213" s="12"/>
      <c r="J213" s="12"/>
      <c r="K213" s="12"/>
      <c r="L213" s="12"/>
      <c r="M213" s="11"/>
      <c r="N213" s="294"/>
      <c r="O213" s="294"/>
      <c r="P213" s="306"/>
      <c r="Q213" s="306"/>
      <c r="R213" s="306"/>
      <c r="S213" s="306"/>
      <c r="T213" s="306"/>
    </row>
    <row r="214" spans="1:20" s="4" customFormat="1" ht="13.2" x14ac:dyDescent="0.25">
      <c r="A214" s="10"/>
      <c r="B214" s="10"/>
      <c r="C214" s="12"/>
      <c r="D214" s="12"/>
      <c r="E214" s="12"/>
      <c r="F214" s="12"/>
      <c r="G214" s="12"/>
      <c r="H214" s="12"/>
      <c r="I214" s="12"/>
      <c r="J214" s="12"/>
      <c r="K214" s="12"/>
      <c r="L214" s="12"/>
      <c r="M214" s="11"/>
      <c r="N214" s="294"/>
      <c r="O214" s="294"/>
      <c r="P214" s="306"/>
      <c r="Q214" s="306"/>
      <c r="R214" s="306"/>
      <c r="S214" s="306"/>
      <c r="T214" s="306"/>
    </row>
    <row r="215" spans="1:20" s="4" customFormat="1" ht="13.2" x14ac:dyDescent="0.25">
      <c r="A215" s="10"/>
      <c r="B215" s="10"/>
      <c r="C215" s="12"/>
      <c r="D215" s="12"/>
      <c r="E215" s="12"/>
      <c r="F215" s="12"/>
      <c r="G215" s="12"/>
      <c r="H215" s="12"/>
      <c r="I215" s="12"/>
      <c r="J215" s="12"/>
      <c r="K215" s="12"/>
      <c r="L215" s="12"/>
      <c r="M215" s="11"/>
      <c r="N215" s="294"/>
      <c r="O215" s="294"/>
      <c r="P215" s="306"/>
      <c r="Q215" s="306"/>
      <c r="R215" s="306"/>
      <c r="S215" s="306"/>
      <c r="T215" s="306"/>
    </row>
    <row r="216" spans="1:20" s="25" customFormat="1" ht="24" customHeight="1" x14ac:dyDescent="0.25">
      <c r="A216" s="7" t="s">
        <v>39</v>
      </c>
      <c r="B216" s="8"/>
      <c r="C216" s="7" t="s">
        <v>158</v>
      </c>
      <c r="D216" s="8"/>
      <c r="E216" s="8"/>
      <c r="F216" s="8"/>
      <c r="G216" s="8"/>
      <c r="H216" s="24"/>
      <c r="I216" s="24"/>
      <c r="J216" s="24"/>
      <c r="K216" s="24"/>
      <c r="L216" s="24"/>
      <c r="M216" s="24"/>
      <c r="N216" s="295"/>
      <c r="O216" s="295"/>
      <c r="P216" s="308"/>
      <c r="Q216" s="308"/>
      <c r="R216" s="383"/>
      <c r="S216" s="383"/>
      <c r="T216" s="383"/>
    </row>
    <row r="217" spans="1:20" s="23" customFormat="1" ht="12" customHeight="1" x14ac:dyDescent="0.3">
      <c r="A217" s="26"/>
      <c r="C217" s="26"/>
      <c r="N217" s="297"/>
      <c r="O217" s="297"/>
      <c r="P217" s="311"/>
      <c r="Q217" s="311"/>
      <c r="R217" s="310"/>
      <c r="S217" s="310"/>
      <c r="T217" s="310"/>
    </row>
    <row r="218" spans="1:20" s="23" customFormat="1" ht="65.25" customHeight="1" x14ac:dyDescent="0.25">
      <c r="A218" s="27" t="s">
        <v>39</v>
      </c>
      <c r="B218" s="10">
        <v>1</v>
      </c>
      <c r="C218" s="386" t="s">
        <v>159</v>
      </c>
      <c r="D218" s="386"/>
      <c r="E218" s="386"/>
      <c r="F218" s="386"/>
      <c r="G218" s="386"/>
      <c r="H218" s="386"/>
      <c r="I218" s="386"/>
      <c r="J218" s="386"/>
      <c r="K218" s="386"/>
      <c r="L218" s="386"/>
      <c r="M218" s="29" t="s">
        <v>133</v>
      </c>
      <c r="N218" s="376">
        <v>1820</v>
      </c>
      <c r="O218" s="376"/>
      <c r="P218" s="380"/>
      <c r="Q218" s="380"/>
      <c r="R218" s="377">
        <f t="shared" ref="R218" si="31">ROUND((N218*P218),2)</f>
        <v>0</v>
      </c>
      <c r="S218" s="377"/>
      <c r="T218" s="377"/>
    </row>
    <row r="219" spans="1:20" s="23" customFormat="1" ht="12" customHeight="1" x14ac:dyDescent="0.3">
      <c r="A219" s="26"/>
      <c r="C219" s="26"/>
      <c r="N219" s="297"/>
      <c r="O219" s="297"/>
      <c r="P219" s="311"/>
      <c r="Q219" s="311"/>
      <c r="R219" s="310"/>
      <c r="S219" s="310"/>
      <c r="T219" s="310"/>
    </row>
    <row r="220" spans="1:20" s="23" customFormat="1" ht="123.75" customHeight="1" x14ac:dyDescent="0.25">
      <c r="A220" s="27" t="str">
        <f>A216</f>
        <v>11.</v>
      </c>
      <c r="B220" s="10">
        <v>2</v>
      </c>
      <c r="C220" s="386" t="s">
        <v>566</v>
      </c>
      <c r="D220" s="386"/>
      <c r="E220" s="386"/>
      <c r="F220" s="386"/>
      <c r="G220" s="386"/>
      <c r="H220" s="386"/>
      <c r="I220" s="386"/>
      <c r="J220" s="386"/>
      <c r="K220" s="386"/>
      <c r="L220" s="386"/>
      <c r="M220" s="29" t="s">
        <v>135</v>
      </c>
      <c r="N220" s="376">
        <v>28</v>
      </c>
      <c r="O220" s="376"/>
      <c r="P220" s="380"/>
      <c r="Q220" s="380"/>
      <c r="R220" s="377">
        <f t="shared" ref="R220" si="32">ROUND((N220*P220),2)</f>
        <v>0</v>
      </c>
      <c r="S220" s="377"/>
      <c r="T220" s="377"/>
    </row>
    <row r="221" spans="1:20" s="23" customFormat="1" ht="17.25" customHeight="1" x14ac:dyDescent="0.25">
      <c r="A221" s="27"/>
      <c r="B221" s="10"/>
      <c r="C221" s="135"/>
      <c r="D221" s="135"/>
      <c r="E221" s="135"/>
      <c r="F221" s="135"/>
      <c r="G221" s="135"/>
      <c r="H221" s="135"/>
      <c r="I221" s="135"/>
      <c r="J221" s="135"/>
      <c r="K221" s="135"/>
      <c r="L221" s="135"/>
      <c r="N221" s="297"/>
      <c r="O221" s="297"/>
      <c r="P221" s="311"/>
      <c r="Q221" s="311"/>
      <c r="R221" s="311"/>
      <c r="S221" s="311"/>
      <c r="T221" s="311"/>
    </row>
    <row r="222" spans="1:20" s="23" customFormat="1" ht="74.25" customHeight="1" x14ac:dyDescent="0.25">
      <c r="A222" s="27" t="str">
        <f>A218</f>
        <v>11.</v>
      </c>
      <c r="B222" s="10">
        <v>3</v>
      </c>
      <c r="C222" s="386" t="s">
        <v>160</v>
      </c>
      <c r="D222" s="386"/>
      <c r="E222" s="386"/>
      <c r="F222" s="386"/>
      <c r="G222" s="386"/>
      <c r="H222" s="386"/>
      <c r="I222" s="386"/>
      <c r="J222" s="386"/>
      <c r="K222" s="386"/>
      <c r="L222" s="386"/>
      <c r="M222" s="29" t="s">
        <v>135</v>
      </c>
      <c r="N222" s="376">
        <v>45</v>
      </c>
      <c r="O222" s="376"/>
      <c r="P222" s="380"/>
      <c r="Q222" s="380"/>
      <c r="R222" s="377">
        <f t="shared" ref="R222" si="33">ROUND((N222*P222),2)</f>
        <v>0</v>
      </c>
      <c r="S222" s="377"/>
      <c r="T222" s="377"/>
    </row>
    <row r="223" spans="1:20" s="23" customFormat="1" ht="17.25" customHeight="1" x14ac:dyDescent="0.25">
      <c r="A223" s="27"/>
      <c r="B223" s="10"/>
      <c r="C223" s="135"/>
      <c r="D223" s="135"/>
      <c r="E223" s="135"/>
      <c r="F223" s="135"/>
      <c r="G223" s="135"/>
      <c r="H223" s="135"/>
      <c r="I223" s="135"/>
      <c r="J223" s="135"/>
      <c r="K223" s="135"/>
      <c r="L223" s="135"/>
      <c r="N223" s="297"/>
      <c r="O223" s="297"/>
      <c r="P223" s="311"/>
      <c r="Q223" s="311"/>
      <c r="R223" s="311"/>
      <c r="S223" s="311"/>
      <c r="T223" s="311"/>
    </row>
    <row r="224" spans="1:20" s="23" customFormat="1" ht="85.5" customHeight="1" x14ac:dyDescent="0.25">
      <c r="A224" s="27" t="str">
        <f>A218</f>
        <v>11.</v>
      </c>
      <c r="B224" s="10">
        <v>4</v>
      </c>
      <c r="C224" s="386" t="s">
        <v>161</v>
      </c>
      <c r="D224" s="386"/>
      <c r="E224" s="386"/>
      <c r="F224" s="386"/>
      <c r="G224" s="386"/>
      <c r="H224" s="386"/>
      <c r="I224" s="386"/>
      <c r="J224" s="386"/>
      <c r="K224" s="386"/>
      <c r="L224" s="386"/>
      <c r="M224" s="29" t="s">
        <v>135</v>
      </c>
      <c r="N224" s="376">
        <v>64</v>
      </c>
      <c r="O224" s="376"/>
      <c r="P224" s="380"/>
      <c r="Q224" s="380"/>
      <c r="R224" s="377">
        <f t="shared" ref="R224" si="34">ROUND((N224*P224),2)</f>
        <v>0</v>
      </c>
      <c r="S224" s="377"/>
      <c r="T224" s="377"/>
    </row>
    <row r="225" spans="1:20" s="4" customFormat="1" ht="15" customHeight="1" x14ac:dyDescent="0.25">
      <c r="A225" s="17"/>
      <c r="B225" s="28"/>
      <c r="C225" s="382"/>
      <c r="D225" s="382"/>
      <c r="E225" s="382"/>
      <c r="F225" s="382"/>
      <c r="G225" s="382"/>
      <c r="H225" s="382"/>
      <c r="I225" s="382"/>
      <c r="J225" s="382"/>
      <c r="K225" s="382"/>
      <c r="L225" s="382"/>
      <c r="M225" s="29"/>
      <c r="N225" s="376"/>
      <c r="O225" s="376"/>
      <c r="P225" s="381"/>
      <c r="Q225" s="381"/>
      <c r="R225" s="378"/>
      <c r="S225" s="378"/>
      <c r="T225" s="378"/>
    </row>
    <row r="226" spans="1:20" s="23" customFormat="1" ht="74.25" customHeight="1" x14ac:dyDescent="0.25">
      <c r="A226" s="27" t="s">
        <v>39</v>
      </c>
      <c r="B226" s="10">
        <v>5</v>
      </c>
      <c r="C226" s="386" t="s">
        <v>162</v>
      </c>
      <c r="D226" s="386"/>
      <c r="E226" s="386"/>
      <c r="F226" s="386"/>
      <c r="G226" s="386"/>
      <c r="H226" s="386"/>
      <c r="I226" s="386"/>
      <c r="J226" s="386"/>
      <c r="K226" s="386"/>
      <c r="L226" s="386"/>
      <c r="M226" s="29" t="s">
        <v>135</v>
      </c>
      <c r="N226" s="376">
        <v>39.5</v>
      </c>
      <c r="O226" s="376"/>
      <c r="P226" s="380"/>
      <c r="Q226" s="380"/>
      <c r="R226" s="377">
        <f t="shared" ref="R226" si="35">ROUND((N226*P226),2)</f>
        <v>0</v>
      </c>
      <c r="S226" s="377"/>
      <c r="T226" s="377"/>
    </row>
    <row r="227" spans="1:20" s="4" customFormat="1" ht="15" customHeight="1" x14ac:dyDescent="0.25">
      <c r="A227" s="17"/>
      <c r="B227" s="28"/>
      <c r="C227" s="138"/>
      <c r="D227" s="138"/>
      <c r="E227" s="138"/>
      <c r="F227" s="138"/>
      <c r="G227" s="138"/>
      <c r="H227" s="138"/>
      <c r="I227" s="138"/>
      <c r="J227" s="138"/>
      <c r="K227" s="138"/>
      <c r="L227" s="138"/>
      <c r="M227" s="29"/>
      <c r="N227" s="294"/>
      <c r="O227" s="294"/>
      <c r="P227" s="307"/>
      <c r="Q227" s="307"/>
      <c r="R227" s="306"/>
      <c r="S227" s="306"/>
      <c r="T227" s="306"/>
    </row>
    <row r="228" spans="1:20" s="23" customFormat="1" ht="74.25" customHeight="1" x14ac:dyDescent="0.25">
      <c r="A228" s="27" t="s">
        <v>39</v>
      </c>
      <c r="B228" s="10" t="s">
        <v>84</v>
      </c>
      <c r="C228" s="386" t="s">
        <v>163</v>
      </c>
      <c r="D228" s="386"/>
      <c r="E228" s="386"/>
      <c r="F228" s="386"/>
      <c r="G228" s="386"/>
      <c r="H228" s="386"/>
      <c r="I228" s="386"/>
      <c r="J228" s="386"/>
      <c r="K228" s="386"/>
      <c r="L228" s="386"/>
      <c r="M228" s="29" t="s">
        <v>135</v>
      </c>
      <c r="N228" s="376">
        <v>39.5</v>
      </c>
      <c r="O228" s="376"/>
      <c r="P228" s="380"/>
      <c r="Q228" s="380"/>
      <c r="R228" s="377">
        <f t="shared" ref="R228" si="36">ROUND((N228*P228),2)</f>
        <v>0</v>
      </c>
      <c r="S228" s="377"/>
      <c r="T228" s="377"/>
    </row>
    <row r="229" spans="1:20" s="4" customFormat="1" ht="15" customHeight="1" x14ac:dyDescent="0.25">
      <c r="A229" s="17"/>
      <c r="B229" s="28"/>
      <c r="C229" s="138"/>
      <c r="D229" s="138"/>
      <c r="E229" s="138"/>
      <c r="F229" s="138"/>
      <c r="G229" s="138"/>
      <c r="H229" s="138"/>
      <c r="I229" s="138"/>
      <c r="J229" s="138"/>
      <c r="K229" s="138"/>
      <c r="L229" s="138"/>
      <c r="M229" s="29"/>
      <c r="N229" s="294"/>
      <c r="O229" s="294"/>
      <c r="P229" s="307"/>
      <c r="Q229" s="307"/>
      <c r="R229" s="306"/>
      <c r="S229" s="306"/>
      <c r="T229" s="306"/>
    </row>
    <row r="230" spans="1:20" s="23" customFormat="1" ht="74.25" customHeight="1" x14ac:dyDescent="0.25">
      <c r="A230" s="27" t="str">
        <f>A226</f>
        <v>11.</v>
      </c>
      <c r="B230" s="10" t="s">
        <v>26</v>
      </c>
      <c r="C230" s="386" t="s">
        <v>164</v>
      </c>
      <c r="D230" s="386"/>
      <c r="E230" s="386"/>
      <c r="F230" s="386"/>
      <c r="G230" s="386"/>
      <c r="H230" s="386"/>
      <c r="I230" s="386"/>
      <c r="J230" s="386"/>
      <c r="K230" s="386"/>
      <c r="L230" s="386"/>
      <c r="M230" s="29" t="s">
        <v>135</v>
      </c>
      <c r="N230" s="376">
        <v>96.5</v>
      </c>
      <c r="O230" s="376"/>
      <c r="P230" s="380"/>
      <c r="Q230" s="380"/>
      <c r="R230" s="377">
        <f t="shared" ref="R230" si="37">ROUND((N230*P230),2)</f>
        <v>0</v>
      </c>
      <c r="S230" s="377"/>
      <c r="T230" s="377"/>
    </row>
    <row r="231" spans="1:20" s="23" customFormat="1" ht="18.75" customHeight="1" x14ac:dyDescent="0.25">
      <c r="A231" s="27"/>
      <c r="B231" s="10"/>
      <c r="C231" s="135"/>
      <c r="D231" s="135"/>
      <c r="E231" s="135"/>
      <c r="F231" s="135"/>
      <c r="G231" s="135"/>
      <c r="H231" s="135"/>
      <c r="I231" s="135"/>
      <c r="J231" s="135"/>
      <c r="K231" s="135"/>
      <c r="L231" s="135"/>
      <c r="M231" s="29"/>
      <c r="N231" s="294"/>
      <c r="O231" s="294"/>
      <c r="P231" s="307"/>
      <c r="Q231" s="307"/>
      <c r="R231" s="306"/>
      <c r="S231" s="306"/>
      <c r="T231" s="306"/>
    </row>
    <row r="232" spans="1:20" s="23" customFormat="1" ht="69.75" customHeight="1" x14ac:dyDescent="0.25">
      <c r="A232" s="27" t="str">
        <f>A228</f>
        <v>11.</v>
      </c>
      <c r="B232" s="10" t="s">
        <v>30</v>
      </c>
      <c r="C232" s="386" t="s">
        <v>165</v>
      </c>
      <c r="D232" s="386"/>
      <c r="E232" s="386"/>
      <c r="F232" s="386"/>
      <c r="G232" s="386"/>
      <c r="H232" s="386"/>
      <c r="I232" s="386"/>
      <c r="J232" s="386"/>
      <c r="K232" s="386"/>
      <c r="L232" s="386"/>
      <c r="M232" s="29" t="s">
        <v>135</v>
      </c>
      <c r="N232" s="376">
        <v>193</v>
      </c>
      <c r="O232" s="376"/>
      <c r="P232" s="380"/>
      <c r="Q232" s="380"/>
      <c r="R232" s="377">
        <f t="shared" ref="R232" si="38">ROUND((N232*P232),2)</f>
        <v>0</v>
      </c>
      <c r="S232" s="377"/>
      <c r="T232" s="377"/>
    </row>
    <row r="233" spans="1:20" s="23" customFormat="1" ht="18.75" customHeight="1" x14ac:dyDescent="0.25">
      <c r="A233" s="27"/>
      <c r="B233" s="10"/>
      <c r="C233" s="135"/>
      <c r="D233" s="135"/>
      <c r="E233" s="135"/>
      <c r="F233" s="135"/>
      <c r="G233" s="135"/>
      <c r="H233" s="135"/>
      <c r="I233" s="135"/>
      <c r="J233" s="135"/>
      <c r="K233" s="135"/>
      <c r="L233" s="135"/>
      <c r="M233" s="29"/>
      <c r="N233" s="294"/>
      <c r="O233" s="294"/>
      <c r="P233" s="307"/>
      <c r="Q233" s="307"/>
      <c r="R233" s="306"/>
      <c r="S233" s="306"/>
      <c r="T233" s="306"/>
    </row>
    <row r="234" spans="1:20" s="23" customFormat="1" ht="69" customHeight="1" x14ac:dyDescent="0.25">
      <c r="A234" s="27" t="str">
        <f>A230</f>
        <v>11.</v>
      </c>
      <c r="B234" s="10" t="s">
        <v>33</v>
      </c>
      <c r="C234" s="386" t="s">
        <v>166</v>
      </c>
      <c r="D234" s="386"/>
      <c r="E234" s="386"/>
      <c r="F234" s="386"/>
      <c r="G234" s="386"/>
      <c r="H234" s="386"/>
      <c r="I234" s="386"/>
      <c r="J234" s="386"/>
      <c r="K234" s="386"/>
      <c r="L234" s="386"/>
      <c r="M234" s="29" t="s">
        <v>5</v>
      </c>
      <c r="N234" s="376">
        <v>1</v>
      </c>
      <c r="O234" s="376"/>
      <c r="P234" s="380"/>
      <c r="Q234" s="380"/>
      <c r="R234" s="377">
        <f t="shared" ref="R234" si="39">ROUND((N234*P234),2)</f>
        <v>0</v>
      </c>
      <c r="S234" s="377"/>
      <c r="T234" s="377"/>
    </row>
    <row r="235" spans="1:20" s="23" customFormat="1" ht="18.75" customHeight="1" x14ac:dyDescent="0.25">
      <c r="A235" s="27"/>
      <c r="B235" s="10"/>
      <c r="C235" s="135"/>
      <c r="D235" s="135"/>
      <c r="E235" s="135"/>
      <c r="F235" s="135"/>
      <c r="G235" s="135"/>
      <c r="H235" s="135"/>
      <c r="I235" s="135"/>
      <c r="J235" s="135"/>
      <c r="K235" s="135"/>
      <c r="L235" s="135"/>
      <c r="M235" s="29"/>
      <c r="N235" s="294"/>
      <c r="O235" s="294"/>
      <c r="P235" s="307"/>
      <c r="Q235" s="307"/>
      <c r="R235" s="306"/>
      <c r="S235" s="306"/>
      <c r="T235" s="306"/>
    </row>
    <row r="236" spans="1:20" s="23" customFormat="1" ht="73.5" customHeight="1" x14ac:dyDescent="0.25">
      <c r="A236" s="27" t="str">
        <f>A232</f>
        <v>11.</v>
      </c>
      <c r="B236" s="10">
        <v>10</v>
      </c>
      <c r="C236" s="386" t="s">
        <v>167</v>
      </c>
      <c r="D236" s="386"/>
      <c r="E236" s="386"/>
      <c r="F236" s="386"/>
      <c r="G236" s="386"/>
      <c r="H236" s="386"/>
      <c r="I236" s="386"/>
      <c r="J236" s="386"/>
      <c r="K236" s="386"/>
      <c r="L236" s="386"/>
      <c r="M236" s="29" t="s">
        <v>135</v>
      </c>
      <c r="N236" s="376">
        <v>37.5</v>
      </c>
      <c r="O236" s="376"/>
      <c r="P236" s="380"/>
      <c r="Q236" s="380"/>
      <c r="R236" s="377">
        <f t="shared" ref="R236" si="40">ROUND((N236*P236),2)</f>
        <v>0</v>
      </c>
      <c r="S236" s="377"/>
      <c r="T236" s="377"/>
    </row>
    <row r="237" spans="1:20" s="23" customFormat="1" ht="18.75" customHeight="1" x14ac:dyDescent="0.25">
      <c r="A237" s="27"/>
      <c r="B237" s="10"/>
      <c r="C237" s="135"/>
      <c r="D237" s="135"/>
      <c r="E237" s="135"/>
      <c r="F237" s="135"/>
      <c r="G237" s="135"/>
      <c r="H237" s="135"/>
      <c r="I237" s="135"/>
      <c r="J237" s="135"/>
      <c r="K237" s="135"/>
      <c r="L237" s="135"/>
      <c r="M237" s="29"/>
      <c r="N237" s="294"/>
      <c r="O237" s="294"/>
      <c r="P237" s="307"/>
      <c r="Q237" s="307"/>
      <c r="R237" s="306"/>
      <c r="S237" s="306"/>
      <c r="T237" s="306"/>
    </row>
    <row r="238" spans="1:20" s="23" customFormat="1" ht="69.75" customHeight="1" x14ac:dyDescent="0.25">
      <c r="A238" s="27" t="s">
        <v>39</v>
      </c>
      <c r="B238" s="10" t="s">
        <v>39</v>
      </c>
      <c r="C238" s="386" t="s">
        <v>168</v>
      </c>
      <c r="D238" s="386"/>
      <c r="E238" s="386"/>
      <c r="F238" s="386"/>
      <c r="G238" s="386"/>
      <c r="H238" s="386"/>
      <c r="I238" s="386"/>
      <c r="J238" s="386"/>
      <c r="K238" s="386"/>
      <c r="L238" s="386"/>
      <c r="M238" s="29" t="s">
        <v>135</v>
      </c>
      <c r="N238" s="376">
        <v>5.5</v>
      </c>
      <c r="O238" s="376"/>
      <c r="P238" s="380"/>
      <c r="Q238" s="380"/>
      <c r="R238" s="377">
        <f t="shared" ref="R238" si="41">ROUND((N238*P238),2)</f>
        <v>0</v>
      </c>
      <c r="S238" s="377"/>
      <c r="T238" s="377"/>
    </row>
    <row r="239" spans="1:20" s="23" customFormat="1" ht="18.75" customHeight="1" x14ac:dyDescent="0.25">
      <c r="A239" s="27"/>
      <c r="B239" s="10"/>
      <c r="C239" s="134"/>
      <c r="D239" s="135"/>
      <c r="E239" s="135"/>
      <c r="F239" s="135"/>
      <c r="G239" s="135"/>
      <c r="H239" s="135"/>
      <c r="I239" s="135"/>
      <c r="J239" s="135"/>
      <c r="K239" s="135"/>
      <c r="L239" s="135"/>
      <c r="N239" s="297"/>
      <c r="O239" s="297"/>
      <c r="P239" s="311"/>
      <c r="Q239" s="311"/>
      <c r="R239" s="311"/>
      <c r="S239" s="311"/>
      <c r="T239" s="311"/>
    </row>
    <row r="240" spans="1:20" s="23" customFormat="1" ht="59.25" customHeight="1" x14ac:dyDescent="0.25">
      <c r="A240" s="27" t="s">
        <v>39</v>
      </c>
      <c r="B240" s="10">
        <v>12</v>
      </c>
      <c r="C240" s="386" t="s">
        <v>169</v>
      </c>
      <c r="D240" s="386"/>
      <c r="E240" s="386"/>
      <c r="F240" s="386"/>
      <c r="G240" s="386"/>
      <c r="H240" s="386"/>
      <c r="I240" s="386"/>
      <c r="J240" s="386"/>
      <c r="K240" s="386"/>
      <c r="L240" s="386"/>
      <c r="M240" s="29" t="s">
        <v>135</v>
      </c>
      <c r="N240" s="376">
        <v>90</v>
      </c>
      <c r="O240" s="376"/>
      <c r="P240" s="380"/>
      <c r="Q240" s="380"/>
      <c r="R240" s="377">
        <f t="shared" ref="R240" si="42">ROUND((N240*P240),2)</f>
        <v>0</v>
      </c>
      <c r="S240" s="377"/>
      <c r="T240" s="377"/>
    </row>
    <row r="241" spans="1:20" s="23" customFormat="1" ht="18.75" customHeight="1" x14ac:dyDescent="0.25">
      <c r="A241" s="27"/>
      <c r="B241" s="10"/>
      <c r="C241" s="134"/>
      <c r="D241" s="135"/>
      <c r="E241" s="135"/>
      <c r="F241" s="135"/>
      <c r="G241" s="135"/>
      <c r="H241" s="135"/>
      <c r="I241" s="135"/>
      <c r="J241" s="135"/>
      <c r="K241" s="135"/>
      <c r="L241" s="135"/>
      <c r="M241" s="29"/>
      <c r="N241" s="294"/>
      <c r="O241" s="294"/>
      <c r="P241" s="307"/>
      <c r="Q241" s="307"/>
      <c r="R241" s="306"/>
      <c r="S241" s="306"/>
      <c r="T241" s="306"/>
    </row>
    <row r="242" spans="1:20" s="23" customFormat="1" ht="78" customHeight="1" x14ac:dyDescent="0.25">
      <c r="A242" s="27" t="s">
        <v>39</v>
      </c>
      <c r="B242" s="10">
        <v>13</v>
      </c>
      <c r="C242" s="386" t="s">
        <v>170</v>
      </c>
      <c r="D242" s="386"/>
      <c r="E242" s="386"/>
      <c r="F242" s="386"/>
      <c r="G242" s="386"/>
      <c r="H242" s="386"/>
      <c r="I242" s="386"/>
      <c r="J242" s="386"/>
      <c r="K242" s="386"/>
      <c r="L242" s="386"/>
      <c r="M242" s="29" t="s">
        <v>135</v>
      </c>
      <c r="N242" s="376">
        <v>67</v>
      </c>
      <c r="O242" s="376"/>
      <c r="P242" s="380"/>
      <c r="Q242" s="380"/>
      <c r="R242" s="377">
        <f t="shared" ref="R242" si="43">ROUND((N242*P242),2)</f>
        <v>0</v>
      </c>
      <c r="S242" s="377"/>
      <c r="T242" s="377"/>
    </row>
    <row r="243" spans="1:20" s="23" customFormat="1" ht="18.75" customHeight="1" x14ac:dyDescent="0.25">
      <c r="A243" s="27"/>
      <c r="B243" s="10"/>
      <c r="C243" s="134"/>
      <c r="D243" s="135"/>
      <c r="E243" s="135"/>
      <c r="F243" s="135"/>
      <c r="G243" s="135"/>
      <c r="H243" s="135"/>
      <c r="I243" s="135"/>
      <c r="J243" s="135"/>
      <c r="K243" s="135"/>
      <c r="L243" s="135"/>
      <c r="M243" s="29"/>
      <c r="N243" s="294"/>
      <c r="O243" s="294"/>
      <c r="P243" s="307"/>
      <c r="Q243" s="307"/>
      <c r="R243" s="306"/>
      <c r="S243" s="306"/>
      <c r="T243" s="306"/>
    </row>
    <row r="244" spans="1:20" s="23" customFormat="1" ht="63" customHeight="1" x14ac:dyDescent="0.25">
      <c r="A244" s="27" t="s">
        <v>39</v>
      </c>
      <c r="B244" s="10">
        <v>14</v>
      </c>
      <c r="C244" s="386" t="s">
        <v>171</v>
      </c>
      <c r="D244" s="386"/>
      <c r="E244" s="386"/>
      <c r="F244" s="386"/>
      <c r="G244" s="386"/>
      <c r="H244" s="386"/>
      <c r="I244" s="386"/>
      <c r="J244" s="386"/>
      <c r="K244" s="386"/>
      <c r="L244" s="386"/>
      <c r="M244" s="29" t="s">
        <v>5</v>
      </c>
      <c r="N244" s="376">
        <v>1</v>
      </c>
      <c r="O244" s="376"/>
      <c r="P244" s="380"/>
      <c r="Q244" s="380"/>
      <c r="R244" s="377">
        <f t="shared" ref="R244" si="44">ROUND((N244*P244),2)</f>
        <v>0</v>
      </c>
      <c r="S244" s="377"/>
      <c r="T244" s="377"/>
    </row>
    <row r="245" spans="1:20" s="23" customFormat="1" ht="18.75" customHeight="1" x14ac:dyDescent="0.25">
      <c r="A245" s="27"/>
      <c r="B245" s="10"/>
      <c r="C245" s="134"/>
      <c r="D245" s="135"/>
      <c r="E245" s="135"/>
      <c r="F245" s="135"/>
      <c r="G245" s="135"/>
      <c r="H245" s="135"/>
      <c r="I245" s="135"/>
      <c r="J245" s="135"/>
      <c r="K245" s="135"/>
      <c r="L245" s="135"/>
      <c r="M245" s="29"/>
      <c r="N245" s="294"/>
      <c r="O245" s="294"/>
      <c r="P245" s="307"/>
      <c r="Q245" s="307"/>
      <c r="R245" s="306"/>
      <c r="S245" s="306"/>
      <c r="T245" s="306"/>
    </row>
    <row r="246" spans="1:20" s="23" customFormat="1" ht="69.75" customHeight="1" x14ac:dyDescent="0.25">
      <c r="A246" s="27" t="s">
        <v>39</v>
      </c>
      <c r="B246" s="10">
        <v>15</v>
      </c>
      <c r="C246" s="386" t="s">
        <v>172</v>
      </c>
      <c r="D246" s="386"/>
      <c r="E246" s="386"/>
      <c r="F246" s="386"/>
      <c r="G246" s="386"/>
      <c r="H246" s="386"/>
      <c r="I246" s="386"/>
      <c r="J246" s="386"/>
      <c r="K246" s="386"/>
      <c r="L246" s="386"/>
      <c r="M246" s="29" t="s">
        <v>135</v>
      </c>
      <c r="N246" s="376">
        <v>60.5</v>
      </c>
      <c r="O246" s="376"/>
      <c r="P246" s="380"/>
      <c r="Q246" s="380"/>
      <c r="R246" s="377">
        <f t="shared" ref="R246" si="45">ROUND((N246*P246),2)</f>
        <v>0</v>
      </c>
      <c r="S246" s="377"/>
      <c r="T246" s="377"/>
    </row>
    <row r="247" spans="1:20" s="23" customFormat="1" ht="18.75" customHeight="1" x14ac:dyDescent="0.25">
      <c r="A247" s="27"/>
      <c r="B247" s="10"/>
      <c r="C247" s="134"/>
      <c r="D247" s="135"/>
      <c r="E247" s="135"/>
      <c r="F247" s="135"/>
      <c r="G247" s="135"/>
      <c r="H247" s="135"/>
      <c r="I247" s="135"/>
      <c r="J247" s="135"/>
      <c r="K247" s="135"/>
      <c r="L247" s="135"/>
      <c r="M247" s="29"/>
      <c r="N247" s="294"/>
      <c r="O247" s="294"/>
      <c r="P247" s="307"/>
      <c r="Q247" s="307"/>
      <c r="R247" s="306"/>
      <c r="S247" s="306"/>
      <c r="T247" s="306"/>
    </row>
    <row r="248" spans="1:20" s="23" customFormat="1" ht="73.5" customHeight="1" x14ac:dyDescent="0.25">
      <c r="A248" s="27" t="s">
        <v>39</v>
      </c>
      <c r="B248" s="10">
        <v>16</v>
      </c>
      <c r="C248" s="375" t="s">
        <v>173</v>
      </c>
      <c r="D248" s="375"/>
      <c r="E248" s="375"/>
      <c r="F248" s="375"/>
      <c r="G248" s="375"/>
      <c r="H248" s="375"/>
      <c r="I248" s="375"/>
      <c r="J248" s="375"/>
      <c r="K248" s="375"/>
      <c r="L248" s="375"/>
      <c r="M248" s="29" t="s">
        <v>135</v>
      </c>
      <c r="N248" s="376">
        <v>11.44</v>
      </c>
      <c r="O248" s="376"/>
      <c r="P248" s="380"/>
      <c r="Q248" s="380"/>
      <c r="R248" s="377">
        <f t="shared" ref="R248" si="46">ROUND((N248*P248),2)</f>
        <v>0</v>
      </c>
      <c r="S248" s="377"/>
      <c r="T248" s="377"/>
    </row>
    <row r="249" spans="1:20" s="23" customFormat="1" ht="17.25" customHeight="1" x14ac:dyDescent="0.25">
      <c r="A249" s="27"/>
      <c r="B249" s="10"/>
      <c r="C249" s="134"/>
      <c r="D249" s="135"/>
      <c r="E249" s="135"/>
      <c r="F249" s="135"/>
      <c r="G249" s="135"/>
      <c r="H249" s="135"/>
      <c r="I249" s="135"/>
      <c r="J249" s="135"/>
      <c r="K249" s="135"/>
      <c r="L249" s="135"/>
      <c r="N249" s="297"/>
      <c r="O249" s="297"/>
      <c r="P249" s="311"/>
      <c r="Q249" s="311"/>
      <c r="R249" s="311"/>
      <c r="S249" s="311"/>
      <c r="T249" s="311"/>
    </row>
    <row r="250" spans="1:20" s="23" customFormat="1" ht="96" customHeight="1" x14ac:dyDescent="0.25">
      <c r="A250" s="27" t="s">
        <v>39</v>
      </c>
      <c r="B250" s="10">
        <v>17</v>
      </c>
      <c r="C250" s="375" t="s">
        <v>174</v>
      </c>
      <c r="D250" s="375"/>
      <c r="E250" s="375"/>
      <c r="F250" s="375"/>
      <c r="G250" s="375"/>
      <c r="H250" s="375"/>
      <c r="I250" s="375"/>
      <c r="J250" s="375"/>
      <c r="K250" s="375"/>
      <c r="L250" s="375"/>
      <c r="M250" s="29" t="s">
        <v>135</v>
      </c>
      <c r="N250" s="376">
        <v>152.5</v>
      </c>
      <c r="O250" s="376"/>
      <c r="P250" s="380"/>
      <c r="Q250" s="380"/>
      <c r="R250" s="377">
        <f t="shared" ref="R250" si="47">ROUND((N250*P250),2)</f>
        <v>0</v>
      </c>
      <c r="S250" s="377"/>
      <c r="T250" s="377"/>
    </row>
    <row r="251" spans="1:20" s="23" customFormat="1" ht="12" customHeight="1" x14ac:dyDescent="0.3">
      <c r="A251" s="26"/>
      <c r="C251" s="26"/>
      <c r="N251" s="297"/>
      <c r="O251" s="297"/>
      <c r="P251" s="311"/>
      <c r="Q251" s="311"/>
      <c r="R251" s="310"/>
      <c r="S251" s="310"/>
      <c r="T251" s="310"/>
    </row>
    <row r="252" spans="1:20" s="23" customFormat="1" ht="24" customHeight="1" x14ac:dyDescent="0.25">
      <c r="A252" s="7" t="s">
        <v>39</v>
      </c>
      <c r="B252" s="8"/>
      <c r="C252" s="7" t="s">
        <v>175</v>
      </c>
      <c r="D252" s="8"/>
      <c r="E252" s="8"/>
      <c r="F252" s="8"/>
      <c r="G252" s="8"/>
      <c r="H252" s="8"/>
      <c r="I252" s="8"/>
      <c r="J252" s="8"/>
      <c r="K252" s="8"/>
      <c r="L252" s="8"/>
      <c r="M252" s="8"/>
      <c r="N252" s="293"/>
      <c r="O252" s="293"/>
      <c r="P252" s="312"/>
      <c r="Q252" s="312"/>
      <c r="R252" s="374">
        <f>ROUND(SUM(R218:T250),2)</f>
        <v>0</v>
      </c>
      <c r="S252" s="374"/>
      <c r="T252" s="374"/>
    </row>
    <row r="253" spans="1:20" s="4" customFormat="1" ht="13.2" x14ac:dyDescent="0.25">
      <c r="A253" s="10"/>
      <c r="B253" s="10"/>
      <c r="C253" s="12"/>
      <c r="D253" s="12"/>
      <c r="E253" s="12"/>
      <c r="F253" s="12"/>
      <c r="G253" s="12"/>
      <c r="H253" s="12"/>
      <c r="I253" s="12"/>
      <c r="J253" s="12"/>
      <c r="K253" s="12"/>
      <c r="L253" s="12"/>
      <c r="M253" s="11"/>
      <c r="N253" s="294"/>
      <c r="O253" s="294"/>
      <c r="P253" s="306"/>
      <c r="Q253" s="306"/>
      <c r="R253" s="306"/>
      <c r="S253" s="306"/>
      <c r="T253" s="306"/>
    </row>
    <row r="254" spans="1:20" s="4" customFormat="1" ht="13.2" x14ac:dyDescent="0.25">
      <c r="A254" s="10"/>
      <c r="B254" s="10"/>
      <c r="C254" s="12"/>
      <c r="D254" s="12"/>
      <c r="E254" s="12"/>
      <c r="F254" s="12"/>
      <c r="G254" s="12"/>
      <c r="H254" s="12"/>
      <c r="I254" s="12"/>
      <c r="J254" s="12"/>
      <c r="K254" s="12"/>
      <c r="L254" s="12"/>
      <c r="M254" s="11"/>
      <c r="N254" s="294"/>
      <c r="O254" s="294"/>
      <c r="P254" s="306"/>
      <c r="Q254" s="306"/>
      <c r="R254" s="306"/>
      <c r="S254" s="306"/>
      <c r="T254" s="306"/>
    </row>
    <row r="255" spans="1:20" s="25" customFormat="1" ht="24" customHeight="1" x14ac:dyDescent="0.25">
      <c r="A255" s="7" t="s">
        <v>44</v>
      </c>
      <c r="B255" s="8"/>
      <c r="C255" s="7" t="s">
        <v>176</v>
      </c>
      <c r="D255" s="8"/>
      <c r="E255" s="8"/>
      <c r="F255" s="8"/>
      <c r="G255" s="8"/>
      <c r="H255" s="24"/>
      <c r="I255" s="24"/>
      <c r="J255" s="24"/>
      <c r="K255" s="24"/>
      <c r="L255" s="24"/>
      <c r="M255" s="24"/>
      <c r="N255" s="295"/>
      <c r="O255" s="295"/>
      <c r="P255" s="308"/>
      <c r="Q255" s="308"/>
      <c r="R255" s="383"/>
      <c r="S255" s="383"/>
      <c r="T255" s="383"/>
    </row>
    <row r="256" spans="1:20" s="23" customFormat="1" ht="16.5" customHeight="1" x14ac:dyDescent="0.3">
      <c r="A256" s="26"/>
      <c r="C256" s="26"/>
      <c r="N256" s="297"/>
      <c r="O256" s="297"/>
      <c r="P256" s="311"/>
      <c r="Q256" s="311"/>
      <c r="R256" s="310"/>
      <c r="S256" s="310"/>
      <c r="T256" s="310"/>
    </row>
    <row r="257" spans="1:20" s="23" customFormat="1" ht="105.75" customHeight="1" x14ac:dyDescent="0.25">
      <c r="A257" s="27" t="str">
        <f>A255</f>
        <v>12.</v>
      </c>
      <c r="B257" s="10">
        <v>1</v>
      </c>
      <c r="C257" s="386" t="s">
        <v>177</v>
      </c>
      <c r="D257" s="386"/>
      <c r="E257" s="386"/>
      <c r="F257" s="386"/>
      <c r="G257" s="386"/>
      <c r="H257" s="386"/>
      <c r="I257" s="386"/>
      <c r="J257" s="386"/>
      <c r="K257" s="386"/>
      <c r="L257" s="386"/>
      <c r="N257" s="297"/>
      <c r="O257" s="297"/>
      <c r="P257" s="311"/>
      <c r="Q257" s="311"/>
      <c r="R257" s="311"/>
      <c r="S257" s="311"/>
      <c r="T257" s="311"/>
    </row>
    <row r="258" spans="1:20" s="4" customFormat="1" ht="15" customHeight="1" x14ac:dyDescent="0.25">
      <c r="A258" s="27"/>
      <c r="B258" s="10"/>
      <c r="C258" s="385" t="s">
        <v>178</v>
      </c>
      <c r="D258" s="385"/>
      <c r="E258" s="385"/>
      <c r="F258" s="385"/>
      <c r="G258" s="385"/>
      <c r="H258" s="385"/>
      <c r="I258" s="385"/>
      <c r="J258" s="385"/>
      <c r="K258" s="385"/>
      <c r="L258" s="385"/>
      <c r="M258" s="19" t="s">
        <v>43</v>
      </c>
      <c r="N258" s="376">
        <v>30</v>
      </c>
      <c r="O258" s="376"/>
      <c r="P258" s="380"/>
      <c r="Q258" s="380"/>
      <c r="R258" s="377">
        <f t="shared" ref="R258:R266" si="48">ROUND((N258*P258),2)</f>
        <v>0</v>
      </c>
      <c r="S258" s="377"/>
      <c r="T258" s="377"/>
    </row>
    <row r="259" spans="1:20" s="4" customFormat="1" ht="15" customHeight="1" x14ac:dyDescent="0.25">
      <c r="A259" s="27"/>
      <c r="B259" s="10"/>
      <c r="C259" s="385" t="s">
        <v>179</v>
      </c>
      <c r="D259" s="385"/>
      <c r="E259" s="385"/>
      <c r="F259" s="385"/>
      <c r="G259" s="385"/>
      <c r="H259" s="385"/>
      <c r="I259" s="385"/>
      <c r="J259" s="385"/>
      <c r="K259" s="385"/>
      <c r="L259" s="385"/>
      <c r="M259" s="19" t="s">
        <v>43</v>
      </c>
      <c r="N259" s="376">
        <v>45</v>
      </c>
      <c r="O259" s="376"/>
      <c r="P259" s="380"/>
      <c r="Q259" s="380"/>
      <c r="R259" s="377">
        <f t="shared" si="48"/>
        <v>0</v>
      </c>
      <c r="S259" s="377"/>
      <c r="T259" s="377"/>
    </row>
    <row r="260" spans="1:20" s="4" customFormat="1" ht="15" customHeight="1" x14ac:dyDescent="0.25">
      <c r="A260" s="27"/>
      <c r="B260" s="10"/>
      <c r="C260" s="385" t="s">
        <v>180</v>
      </c>
      <c r="D260" s="385"/>
      <c r="E260" s="385"/>
      <c r="F260" s="385"/>
      <c r="G260" s="385"/>
      <c r="H260" s="385"/>
      <c r="I260" s="385"/>
      <c r="J260" s="385"/>
      <c r="K260" s="385"/>
      <c r="L260" s="385"/>
      <c r="M260" s="19" t="s">
        <v>43</v>
      </c>
      <c r="N260" s="376">
        <v>63</v>
      </c>
      <c r="O260" s="376"/>
      <c r="P260" s="380"/>
      <c r="Q260" s="380"/>
      <c r="R260" s="377">
        <f t="shared" si="48"/>
        <v>0</v>
      </c>
      <c r="S260" s="377"/>
      <c r="T260" s="377"/>
    </row>
    <row r="261" spans="1:20" s="4" customFormat="1" ht="15" customHeight="1" x14ac:dyDescent="0.25">
      <c r="A261" s="27"/>
      <c r="B261" s="10"/>
      <c r="C261" s="385" t="s">
        <v>181</v>
      </c>
      <c r="D261" s="385"/>
      <c r="E261" s="385"/>
      <c r="F261" s="385"/>
      <c r="G261" s="385"/>
      <c r="H261" s="385"/>
      <c r="I261" s="385"/>
      <c r="J261" s="385"/>
      <c r="K261" s="385"/>
      <c r="L261" s="385"/>
      <c r="M261" s="19" t="s">
        <v>43</v>
      </c>
      <c r="N261" s="376">
        <v>63</v>
      </c>
      <c r="O261" s="376"/>
      <c r="P261" s="380"/>
      <c r="Q261" s="380"/>
      <c r="R261" s="377">
        <f t="shared" si="48"/>
        <v>0</v>
      </c>
      <c r="S261" s="377"/>
      <c r="T261" s="377"/>
    </row>
    <row r="262" spans="1:20" s="4" customFormat="1" ht="15" customHeight="1" x14ac:dyDescent="0.25">
      <c r="A262" s="27"/>
      <c r="B262" s="10"/>
      <c r="C262" s="385" t="s">
        <v>182</v>
      </c>
      <c r="D262" s="385"/>
      <c r="E262" s="385"/>
      <c r="F262" s="385"/>
      <c r="G262" s="385"/>
      <c r="H262" s="385"/>
      <c r="I262" s="385"/>
      <c r="J262" s="385"/>
      <c r="K262" s="385"/>
      <c r="L262" s="385"/>
      <c r="M262" s="19" t="s">
        <v>43</v>
      </c>
      <c r="N262" s="376">
        <v>30</v>
      </c>
      <c r="O262" s="376"/>
      <c r="P262" s="380"/>
      <c r="Q262" s="380"/>
      <c r="R262" s="377">
        <f t="shared" si="48"/>
        <v>0</v>
      </c>
      <c r="S262" s="377"/>
      <c r="T262" s="377"/>
    </row>
    <row r="263" spans="1:20" s="4" customFormat="1" ht="15" customHeight="1" x14ac:dyDescent="0.25">
      <c r="A263" s="27"/>
      <c r="B263" s="10"/>
      <c r="C263" s="136" t="s">
        <v>183</v>
      </c>
      <c r="D263" s="136"/>
      <c r="E263" s="136"/>
      <c r="F263" s="136"/>
      <c r="G263" s="136"/>
      <c r="H263" s="136"/>
      <c r="I263" s="136"/>
      <c r="J263" s="136"/>
      <c r="K263" s="136"/>
      <c r="L263" s="136"/>
      <c r="M263" s="19" t="s">
        <v>5</v>
      </c>
      <c r="N263" s="376">
        <v>10</v>
      </c>
      <c r="O263" s="376"/>
      <c r="P263" s="380"/>
      <c r="Q263" s="380"/>
      <c r="R263" s="377">
        <f t="shared" si="48"/>
        <v>0</v>
      </c>
      <c r="S263" s="377"/>
      <c r="T263" s="377"/>
    </row>
    <row r="264" spans="1:20" s="4" customFormat="1" ht="15" customHeight="1" x14ac:dyDescent="0.25">
      <c r="A264" s="27"/>
      <c r="B264" s="10"/>
      <c r="C264" s="136" t="s">
        <v>184</v>
      </c>
      <c r="D264" s="136"/>
      <c r="E264" s="136"/>
      <c r="F264" s="136"/>
      <c r="G264" s="136"/>
      <c r="H264" s="136"/>
      <c r="I264" s="136"/>
      <c r="J264" s="136"/>
      <c r="K264" s="136"/>
      <c r="L264" s="136"/>
      <c r="M264" s="19" t="s">
        <v>5</v>
      </c>
      <c r="N264" s="376">
        <v>5</v>
      </c>
      <c r="O264" s="376"/>
      <c r="P264" s="380"/>
      <c r="Q264" s="380"/>
      <c r="R264" s="377">
        <f t="shared" si="48"/>
        <v>0</v>
      </c>
      <c r="S264" s="377"/>
      <c r="T264" s="377"/>
    </row>
    <row r="265" spans="1:20" s="4" customFormat="1" ht="15" customHeight="1" x14ac:dyDescent="0.25">
      <c r="A265" s="27"/>
      <c r="B265" s="10"/>
      <c r="C265" s="136" t="s">
        <v>185</v>
      </c>
      <c r="D265" s="136"/>
      <c r="E265" s="136"/>
      <c r="F265" s="136"/>
      <c r="G265" s="136"/>
      <c r="H265" s="136"/>
      <c r="I265" s="136"/>
      <c r="J265" s="136"/>
      <c r="K265" s="136"/>
      <c r="L265" s="136"/>
      <c r="M265" s="19" t="s">
        <v>5</v>
      </c>
      <c r="N265" s="376">
        <v>10</v>
      </c>
      <c r="O265" s="376"/>
      <c r="P265" s="380"/>
      <c r="Q265" s="380"/>
      <c r="R265" s="377">
        <f t="shared" si="48"/>
        <v>0</v>
      </c>
      <c r="S265" s="377"/>
      <c r="T265" s="377"/>
    </row>
    <row r="266" spans="1:20" s="4" customFormat="1" ht="15" customHeight="1" x14ac:dyDescent="0.25">
      <c r="A266" s="27"/>
      <c r="B266" s="10"/>
      <c r="C266" s="136" t="s">
        <v>186</v>
      </c>
      <c r="D266" s="136"/>
      <c r="E266" s="136"/>
      <c r="F266" s="136"/>
      <c r="G266" s="136"/>
      <c r="H266" s="136"/>
      <c r="I266" s="136"/>
      <c r="J266" s="136"/>
      <c r="K266" s="136"/>
      <c r="L266" s="136"/>
      <c r="M266" s="19" t="s">
        <v>5</v>
      </c>
      <c r="N266" s="376">
        <v>1</v>
      </c>
      <c r="O266" s="376"/>
      <c r="P266" s="380"/>
      <c r="Q266" s="380"/>
      <c r="R266" s="377">
        <f t="shared" si="48"/>
        <v>0</v>
      </c>
      <c r="S266" s="377"/>
      <c r="T266" s="377"/>
    </row>
    <row r="267" spans="1:20" s="4" customFormat="1" ht="15" customHeight="1" x14ac:dyDescent="0.25">
      <c r="A267" s="27"/>
      <c r="B267" s="10"/>
      <c r="C267" s="136"/>
      <c r="D267" s="136"/>
      <c r="E267" s="136"/>
      <c r="F267" s="136"/>
      <c r="G267" s="136"/>
      <c r="H267" s="136"/>
      <c r="I267" s="136"/>
      <c r="J267" s="136"/>
      <c r="K267" s="136"/>
      <c r="L267" s="136"/>
      <c r="M267" s="19"/>
      <c r="N267" s="294"/>
      <c r="O267" s="294"/>
      <c r="P267" s="307"/>
      <c r="Q267" s="307"/>
      <c r="R267" s="306"/>
      <c r="S267" s="306"/>
      <c r="T267" s="306"/>
    </row>
    <row r="268" spans="1:20" s="4" customFormat="1" ht="94.5" customHeight="1" x14ac:dyDescent="0.25">
      <c r="A268" s="27" t="s">
        <v>44</v>
      </c>
      <c r="B268" s="10">
        <v>2</v>
      </c>
      <c r="C268" s="386" t="s">
        <v>187</v>
      </c>
      <c r="D268" s="375"/>
      <c r="E268" s="375"/>
      <c r="F268" s="375"/>
      <c r="G268" s="375"/>
      <c r="H268" s="375"/>
      <c r="I268" s="375"/>
      <c r="J268" s="375"/>
      <c r="K268" s="375"/>
      <c r="L268" s="375"/>
      <c r="M268" s="19" t="s">
        <v>5</v>
      </c>
      <c r="N268" s="376">
        <v>2</v>
      </c>
      <c r="O268" s="376"/>
      <c r="P268" s="380"/>
      <c r="Q268" s="380"/>
      <c r="R268" s="377">
        <f t="shared" ref="R268" si="49">ROUND((N268*P268),2)</f>
        <v>0</v>
      </c>
      <c r="S268" s="377"/>
      <c r="T268" s="377"/>
    </row>
    <row r="269" spans="1:20" s="4" customFormat="1" ht="15" customHeight="1" x14ac:dyDescent="0.25">
      <c r="A269" s="27"/>
      <c r="B269" s="10"/>
      <c r="C269" s="136"/>
      <c r="D269" s="136"/>
      <c r="E269" s="136"/>
      <c r="F269" s="136"/>
      <c r="G269" s="136"/>
      <c r="H269" s="136"/>
      <c r="I269" s="136"/>
      <c r="J269" s="136"/>
      <c r="K269" s="136"/>
      <c r="L269" s="136"/>
      <c r="M269" s="19"/>
      <c r="N269" s="294"/>
      <c r="O269" s="294"/>
      <c r="P269" s="307"/>
      <c r="Q269" s="307"/>
      <c r="R269" s="306"/>
      <c r="S269" s="306"/>
      <c r="T269" s="306"/>
    </row>
    <row r="270" spans="1:20" s="4" customFormat="1" ht="95.25" customHeight="1" x14ac:dyDescent="0.25">
      <c r="A270" s="27" t="s">
        <v>44</v>
      </c>
      <c r="B270" s="10">
        <v>3</v>
      </c>
      <c r="C270" s="386" t="s">
        <v>188</v>
      </c>
      <c r="D270" s="375"/>
      <c r="E270" s="375"/>
      <c r="F270" s="375"/>
      <c r="G270" s="375"/>
      <c r="H270" s="375"/>
      <c r="I270" s="375"/>
      <c r="J270" s="375"/>
      <c r="K270" s="375"/>
      <c r="L270" s="375"/>
      <c r="M270" s="19" t="s">
        <v>5</v>
      </c>
      <c r="N270" s="376">
        <v>2</v>
      </c>
      <c r="O270" s="376"/>
      <c r="P270" s="380"/>
      <c r="Q270" s="380"/>
      <c r="R270" s="377">
        <f t="shared" ref="R270" si="50">ROUND((N270*P270),2)</f>
        <v>0</v>
      </c>
      <c r="S270" s="377"/>
      <c r="T270" s="377"/>
    </row>
    <row r="271" spans="1:20" s="4" customFormat="1" ht="15" customHeight="1" x14ac:dyDescent="0.25">
      <c r="A271" s="27"/>
      <c r="B271" s="10"/>
      <c r="C271" s="136"/>
      <c r="D271" s="136"/>
      <c r="E271" s="136"/>
      <c r="F271" s="136"/>
      <c r="G271" s="136"/>
      <c r="H271" s="136"/>
      <c r="I271" s="136"/>
      <c r="J271" s="136"/>
      <c r="K271" s="136"/>
      <c r="L271" s="136"/>
      <c r="M271" s="19"/>
      <c r="N271" s="294"/>
      <c r="O271" s="294"/>
      <c r="P271" s="307"/>
      <c r="Q271" s="307"/>
      <c r="R271" s="306"/>
      <c r="S271" s="306"/>
      <c r="T271" s="306"/>
    </row>
    <row r="272" spans="1:20" s="4" customFormat="1" ht="75.75" customHeight="1" x14ac:dyDescent="0.25">
      <c r="A272" s="27" t="s">
        <v>44</v>
      </c>
      <c r="B272" s="10" t="s">
        <v>17</v>
      </c>
      <c r="C272" s="386" t="s">
        <v>189</v>
      </c>
      <c r="D272" s="375"/>
      <c r="E272" s="375"/>
      <c r="F272" s="375"/>
      <c r="G272" s="375"/>
      <c r="H272" s="375"/>
      <c r="I272" s="375"/>
      <c r="J272" s="375"/>
      <c r="K272" s="375"/>
      <c r="L272" s="375"/>
      <c r="M272" s="19" t="s">
        <v>5</v>
      </c>
      <c r="N272" s="376">
        <v>2</v>
      </c>
      <c r="O272" s="376"/>
      <c r="P272" s="380"/>
      <c r="Q272" s="380"/>
      <c r="R272" s="377">
        <f t="shared" ref="R272" si="51">ROUND((N272*P272),2)</f>
        <v>0</v>
      </c>
      <c r="S272" s="377"/>
      <c r="T272" s="377"/>
    </row>
    <row r="273" spans="1:20" s="4" customFormat="1" ht="20.25" customHeight="1" x14ac:dyDescent="0.25">
      <c r="A273" s="27"/>
      <c r="B273" s="10"/>
      <c r="C273" s="135"/>
      <c r="D273" s="134"/>
      <c r="E273" s="134"/>
      <c r="F273" s="134"/>
      <c r="G273" s="134"/>
      <c r="H273" s="134"/>
      <c r="I273" s="134"/>
      <c r="J273" s="134"/>
      <c r="K273" s="134"/>
      <c r="L273" s="134"/>
      <c r="M273" s="19"/>
      <c r="N273" s="294"/>
      <c r="O273" s="294"/>
      <c r="P273" s="307"/>
      <c r="Q273" s="307"/>
      <c r="R273" s="306"/>
      <c r="S273" s="306"/>
      <c r="T273" s="306"/>
    </row>
    <row r="274" spans="1:20" s="4" customFormat="1" ht="95.25" customHeight="1" x14ac:dyDescent="0.25">
      <c r="A274" s="27" t="s">
        <v>44</v>
      </c>
      <c r="B274" s="10" t="s">
        <v>81</v>
      </c>
      <c r="C274" s="386" t="s">
        <v>190</v>
      </c>
      <c r="D274" s="375"/>
      <c r="E274" s="375"/>
      <c r="F274" s="375"/>
      <c r="G274" s="375"/>
      <c r="H274" s="375"/>
      <c r="I274" s="375"/>
      <c r="J274" s="375"/>
      <c r="K274" s="375"/>
      <c r="L274" s="375"/>
      <c r="M274" s="19" t="s">
        <v>5</v>
      </c>
      <c r="N274" s="376">
        <v>2</v>
      </c>
      <c r="O274" s="376"/>
      <c r="P274" s="380"/>
      <c r="Q274" s="380"/>
      <c r="R274" s="377">
        <f t="shared" ref="R274" si="52">ROUND((N274*P274),2)</f>
        <v>0</v>
      </c>
      <c r="S274" s="377"/>
      <c r="T274" s="377"/>
    </row>
    <row r="275" spans="1:20" s="4" customFormat="1" ht="18.75" customHeight="1" x14ac:dyDescent="0.25">
      <c r="A275" s="27"/>
      <c r="B275" s="10"/>
      <c r="C275" s="135"/>
      <c r="D275" s="134"/>
      <c r="E275" s="134"/>
      <c r="F275" s="134"/>
      <c r="G275" s="134"/>
      <c r="H275" s="134"/>
      <c r="I275" s="134"/>
      <c r="J275" s="134"/>
      <c r="K275" s="134"/>
      <c r="L275" s="134"/>
      <c r="M275" s="19"/>
      <c r="N275" s="294"/>
      <c r="O275" s="294"/>
      <c r="P275" s="307"/>
      <c r="Q275" s="307"/>
      <c r="R275" s="306"/>
      <c r="S275" s="306"/>
      <c r="T275" s="306"/>
    </row>
    <row r="276" spans="1:20" s="4" customFormat="1" ht="96.75" customHeight="1" x14ac:dyDescent="0.25">
      <c r="A276" s="27" t="s">
        <v>44</v>
      </c>
      <c r="B276" s="10" t="s">
        <v>84</v>
      </c>
      <c r="C276" s="386" t="s">
        <v>191</v>
      </c>
      <c r="D276" s="375"/>
      <c r="E276" s="375"/>
      <c r="F276" s="375"/>
      <c r="G276" s="375"/>
      <c r="H276" s="375"/>
      <c r="I276" s="375"/>
      <c r="J276" s="375"/>
      <c r="K276" s="375"/>
      <c r="L276" s="375"/>
      <c r="M276" s="19" t="s">
        <v>5</v>
      </c>
      <c r="N276" s="376">
        <v>2</v>
      </c>
      <c r="O276" s="376"/>
      <c r="P276" s="380"/>
      <c r="Q276" s="380"/>
      <c r="R276" s="377">
        <f t="shared" ref="R276" si="53">ROUND((N276*P276),2)</f>
        <v>0</v>
      </c>
      <c r="S276" s="377"/>
      <c r="T276" s="377"/>
    </row>
    <row r="277" spans="1:20" s="4" customFormat="1" ht="15" customHeight="1" x14ac:dyDescent="0.25">
      <c r="A277" s="27"/>
      <c r="B277" s="10"/>
      <c r="C277" s="136"/>
      <c r="D277" s="136"/>
      <c r="E277" s="136"/>
      <c r="F277" s="136"/>
      <c r="G277" s="136"/>
      <c r="H277" s="136"/>
      <c r="I277" s="136"/>
      <c r="J277" s="136"/>
      <c r="K277" s="136"/>
      <c r="L277" s="136"/>
      <c r="M277" s="19"/>
      <c r="N277" s="294"/>
      <c r="O277" s="294"/>
      <c r="P277" s="307"/>
      <c r="Q277" s="307"/>
      <c r="R277" s="306"/>
      <c r="S277" s="306"/>
      <c r="T277" s="306"/>
    </row>
    <row r="278" spans="1:20" s="4" customFormat="1" ht="111.75" customHeight="1" x14ac:dyDescent="0.25">
      <c r="A278" s="10" t="str">
        <f>A255</f>
        <v>12.</v>
      </c>
      <c r="B278" s="13" t="s">
        <v>26</v>
      </c>
      <c r="C278" s="386" t="s">
        <v>580</v>
      </c>
      <c r="D278" s="375"/>
      <c r="E278" s="375"/>
      <c r="F278" s="375"/>
      <c r="G278" s="375"/>
      <c r="H278" s="375"/>
      <c r="I278" s="375"/>
      <c r="J278" s="375"/>
      <c r="K278" s="375"/>
      <c r="L278" s="375"/>
      <c r="M278" s="19"/>
      <c r="N278" s="376"/>
      <c r="O278" s="376"/>
      <c r="P278" s="378"/>
      <c r="Q278" s="378"/>
      <c r="R278" s="378"/>
      <c r="S278" s="378"/>
      <c r="T278" s="378"/>
    </row>
    <row r="279" spans="1:20" s="4" customFormat="1" ht="15" customHeight="1" x14ac:dyDescent="0.25">
      <c r="A279" s="17"/>
      <c r="B279" s="39"/>
      <c r="C279" s="384" t="s">
        <v>192</v>
      </c>
      <c r="D279" s="385"/>
      <c r="E279" s="385"/>
      <c r="F279" s="385"/>
      <c r="G279" s="385"/>
      <c r="H279" s="385"/>
      <c r="I279" s="385"/>
      <c r="J279" s="385"/>
      <c r="K279" s="385"/>
      <c r="L279" s="385"/>
      <c r="M279" s="19" t="s">
        <v>43</v>
      </c>
      <c r="N279" s="376">
        <v>25</v>
      </c>
      <c r="O279" s="376"/>
      <c r="P279" s="380"/>
      <c r="Q279" s="380"/>
      <c r="R279" s="377">
        <f t="shared" ref="R279:R285" si="54">ROUND((N279*P279),2)</f>
        <v>0</v>
      </c>
      <c r="S279" s="377"/>
      <c r="T279" s="377"/>
    </row>
    <row r="280" spans="1:20" s="4" customFormat="1" ht="15" customHeight="1" x14ac:dyDescent="0.25">
      <c r="A280" s="17"/>
      <c r="B280" s="39"/>
      <c r="C280" s="384" t="s">
        <v>193</v>
      </c>
      <c r="D280" s="385"/>
      <c r="E280" s="385"/>
      <c r="F280" s="385"/>
      <c r="G280" s="385"/>
      <c r="H280" s="385"/>
      <c r="I280" s="385"/>
      <c r="J280" s="385"/>
      <c r="K280" s="385"/>
      <c r="L280" s="385"/>
      <c r="M280" s="19" t="s">
        <v>43</v>
      </c>
      <c r="N280" s="376">
        <v>50</v>
      </c>
      <c r="O280" s="376"/>
      <c r="P280" s="380"/>
      <c r="Q280" s="380"/>
      <c r="R280" s="377">
        <f t="shared" si="54"/>
        <v>0</v>
      </c>
      <c r="S280" s="377"/>
      <c r="T280" s="377"/>
    </row>
    <row r="281" spans="1:20" s="4" customFormat="1" ht="15" customHeight="1" x14ac:dyDescent="0.25">
      <c r="A281" s="17"/>
      <c r="B281" s="39"/>
      <c r="C281" s="384" t="s">
        <v>194</v>
      </c>
      <c r="D281" s="385"/>
      <c r="E281" s="385"/>
      <c r="F281" s="385"/>
      <c r="G281" s="385"/>
      <c r="H281" s="385"/>
      <c r="I281" s="385"/>
      <c r="J281" s="385"/>
      <c r="K281" s="385"/>
      <c r="L281" s="385"/>
      <c r="M281" s="19" t="s">
        <v>43</v>
      </c>
      <c r="N281" s="376">
        <v>23</v>
      </c>
      <c r="O281" s="376"/>
      <c r="P281" s="380"/>
      <c r="Q281" s="380"/>
      <c r="R281" s="377">
        <f t="shared" si="54"/>
        <v>0</v>
      </c>
      <c r="S281" s="377"/>
      <c r="T281" s="377"/>
    </row>
    <row r="282" spans="1:20" s="4" customFormat="1" ht="15" customHeight="1" x14ac:dyDescent="0.25">
      <c r="A282" s="17"/>
      <c r="B282" s="39"/>
      <c r="C282" s="384" t="s">
        <v>195</v>
      </c>
      <c r="D282" s="385"/>
      <c r="E282" s="385"/>
      <c r="F282" s="385"/>
      <c r="G282" s="385"/>
      <c r="H282" s="385"/>
      <c r="I282" s="385"/>
      <c r="J282" s="385"/>
      <c r="K282" s="385"/>
      <c r="L282" s="385"/>
      <c r="M282" s="19" t="s">
        <v>5</v>
      </c>
      <c r="N282" s="376">
        <v>8</v>
      </c>
      <c r="O282" s="376"/>
      <c r="P282" s="380"/>
      <c r="Q282" s="380"/>
      <c r="R282" s="377">
        <f t="shared" si="54"/>
        <v>0</v>
      </c>
      <c r="S282" s="377"/>
      <c r="T282" s="377"/>
    </row>
    <row r="283" spans="1:20" s="4" customFormat="1" ht="15" customHeight="1" x14ac:dyDescent="0.25">
      <c r="A283" s="17"/>
      <c r="B283" s="39"/>
      <c r="C283" s="384" t="s">
        <v>196</v>
      </c>
      <c r="D283" s="385"/>
      <c r="E283" s="385"/>
      <c r="F283" s="385"/>
      <c r="G283" s="385"/>
      <c r="H283" s="385"/>
      <c r="I283" s="385"/>
      <c r="J283" s="385"/>
      <c r="K283" s="385"/>
      <c r="L283" s="385"/>
      <c r="M283" s="19" t="s">
        <v>5</v>
      </c>
      <c r="N283" s="376">
        <v>6</v>
      </c>
      <c r="O283" s="376"/>
      <c r="P283" s="380"/>
      <c r="Q283" s="380"/>
      <c r="R283" s="377">
        <f t="shared" si="54"/>
        <v>0</v>
      </c>
      <c r="S283" s="377"/>
      <c r="T283" s="377"/>
    </row>
    <row r="284" spans="1:20" s="4" customFormat="1" ht="15" customHeight="1" x14ac:dyDescent="0.25">
      <c r="A284" s="17"/>
      <c r="B284" s="39"/>
      <c r="C284" s="384" t="s">
        <v>197</v>
      </c>
      <c r="D284" s="385"/>
      <c r="E284" s="385"/>
      <c r="F284" s="385"/>
      <c r="G284" s="385"/>
      <c r="H284" s="385"/>
      <c r="I284" s="385"/>
      <c r="J284" s="385"/>
      <c r="K284" s="385"/>
      <c r="L284" s="385"/>
      <c r="M284" s="19" t="s">
        <v>5</v>
      </c>
      <c r="N284" s="376">
        <v>4</v>
      </c>
      <c r="O284" s="376"/>
      <c r="P284" s="380"/>
      <c r="Q284" s="380"/>
      <c r="R284" s="377">
        <f t="shared" si="54"/>
        <v>0</v>
      </c>
      <c r="S284" s="377"/>
      <c r="T284" s="377"/>
    </row>
    <row r="285" spans="1:20" s="23" customFormat="1" ht="14.25" customHeight="1" x14ac:dyDescent="0.3">
      <c r="A285" s="26"/>
      <c r="C285" s="17" t="s">
        <v>198</v>
      </c>
      <c r="M285" s="19" t="s">
        <v>5</v>
      </c>
      <c r="N285" s="376">
        <v>14</v>
      </c>
      <c r="O285" s="376"/>
      <c r="P285" s="380"/>
      <c r="Q285" s="380"/>
      <c r="R285" s="377">
        <f t="shared" si="54"/>
        <v>0</v>
      </c>
      <c r="S285" s="377"/>
      <c r="T285" s="377"/>
    </row>
    <row r="286" spans="1:20" s="23" customFormat="1" ht="12" customHeight="1" x14ac:dyDescent="0.3">
      <c r="A286" s="26"/>
      <c r="C286" s="17"/>
      <c r="M286" s="19"/>
      <c r="N286" s="294"/>
      <c r="O286" s="294"/>
      <c r="P286" s="307"/>
      <c r="Q286" s="307"/>
      <c r="R286" s="306"/>
      <c r="S286" s="306"/>
      <c r="T286" s="306"/>
    </row>
    <row r="287" spans="1:20" s="23" customFormat="1" ht="24" customHeight="1" x14ac:dyDescent="0.25">
      <c r="A287" s="7" t="s">
        <v>44</v>
      </c>
      <c r="B287" s="8"/>
      <c r="C287" s="7" t="s">
        <v>199</v>
      </c>
      <c r="D287" s="8"/>
      <c r="E287" s="8"/>
      <c r="F287" s="8"/>
      <c r="G287" s="8"/>
      <c r="H287" s="8"/>
      <c r="I287" s="8"/>
      <c r="J287" s="8"/>
      <c r="K287" s="8"/>
      <c r="L287" s="8"/>
      <c r="M287" s="8"/>
      <c r="N287" s="293"/>
      <c r="O287" s="293"/>
      <c r="P287" s="312"/>
      <c r="Q287" s="312"/>
      <c r="R287" s="374">
        <f>ROUND(SUM(R257:T285),2)</f>
        <v>0</v>
      </c>
      <c r="S287" s="374"/>
      <c r="T287" s="374"/>
    </row>
    <row r="288" spans="1:20" s="4" customFormat="1" ht="13.2" x14ac:dyDescent="0.25">
      <c r="A288" s="10"/>
      <c r="B288" s="10"/>
      <c r="C288" s="12"/>
      <c r="D288" s="12"/>
      <c r="E288" s="12"/>
      <c r="F288" s="12"/>
      <c r="G288" s="12"/>
      <c r="H288" s="12"/>
      <c r="I288" s="12"/>
      <c r="J288" s="12"/>
      <c r="K288" s="12"/>
      <c r="L288" s="12"/>
      <c r="M288" s="11"/>
      <c r="N288" s="294"/>
      <c r="O288" s="294"/>
      <c r="P288" s="306"/>
      <c r="Q288" s="306"/>
      <c r="R288" s="306"/>
      <c r="S288" s="306"/>
      <c r="T288" s="306"/>
    </row>
    <row r="289" spans="1:20" s="25" customFormat="1" ht="24" customHeight="1" x14ac:dyDescent="0.25">
      <c r="A289" s="7" t="s">
        <v>48</v>
      </c>
      <c r="B289" s="8"/>
      <c r="C289" s="7" t="s">
        <v>200</v>
      </c>
      <c r="D289" s="8"/>
      <c r="E289" s="8"/>
      <c r="F289" s="8"/>
      <c r="G289" s="8"/>
      <c r="H289" s="24"/>
      <c r="I289" s="24"/>
      <c r="J289" s="24"/>
      <c r="K289" s="24"/>
      <c r="L289" s="24"/>
      <c r="M289" s="24"/>
      <c r="N289" s="295"/>
      <c r="O289" s="295"/>
      <c r="P289" s="308"/>
      <c r="Q289" s="308"/>
      <c r="R289" s="383"/>
      <c r="S289" s="383"/>
      <c r="T289" s="383"/>
    </row>
    <row r="290" spans="1:20" s="23" customFormat="1" ht="12" customHeight="1" x14ac:dyDescent="0.3">
      <c r="A290" s="26"/>
      <c r="C290" s="26"/>
      <c r="N290" s="297"/>
      <c r="O290" s="297"/>
      <c r="P290" s="311"/>
      <c r="Q290" s="311"/>
      <c r="R290" s="310"/>
      <c r="S290" s="310"/>
      <c r="T290" s="310"/>
    </row>
    <row r="291" spans="1:20" s="23" customFormat="1" ht="55.5" customHeight="1" x14ac:dyDescent="0.25">
      <c r="A291" s="27" t="str">
        <f>A289</f>
        <v>13.</v>
      </c>
      <c r="B291" s="13" t="s">
        <v>1</v>
      </c>
      <c r="C291" s="375" t="s">
        <v>201</v>
      </c>
      <c r="D291" s="375"/>
      <c r="E291" s="375"/>
      <c r="F291" s="375"/>
      <c r="G291" s="375"/>
      <c r="H291" s="375"/>
      <c r="I291" s="375"/>
      <c r="J291" s="375"/>
      <c r="K291" s="375"/>
      <c r="L291" s="375"/>
      <c r="M291" s="19" t="s">
        <v>5</v>
      </c>
      <c r="N291" s="376">
        <v>1</v>
      </c>
      <c r="O291" s="376"/>
      <c r="P291" s="380"/>
      <c r="Q291" s="380"/>
      <c r="R291" s="377">
        <f t="shared" ref="R291" si="55">ROUND((N291*P291),2)</f>
        <v>0</v>
      </c>
      <c r="S291" s="377"/>
      <c r="T291" s="377"/>
    </row>
    <row r="292" spans="1:20" s="4" customFormat="1" ht="15" customHeight="1" x14ac:dyDescent="0.25">
      <c r="A292" s="17"/>
      <c r="B292" s="28"/>
      <c r="C292" s="382"/>
      <c r="D292" s="382"/>
      <c r="E292" s="382"/>
      <c r="F292" s="382"/>
      <c r="G292" s="382"/>
      <c r="H292" s="382"/>
      <c r="I292" s="382"/>
      <c r="J292" s="382"/>
      <c r="K292" s="382"/>
      <c r="L292" s="382"/>
      <c r="M292" s="29"/>
      <c r="N292" s="376"/>
      <c r="O292" s="376"/>
      <c r="P292" s="381"/>
      <c r="Q292" s="381"/>
      <c r="R292" s="378"/>
      <c r="S292" s="378"/>
      <c r="T292" s="378"/>
    </row>
    <row r="293" spans="1:20" s="23" customFormat="1" ht="93" customHeight="1" x14ac:dyDescent="0.25">
      <c r="A293" s="27" t="str">
        <f>A291</f>
        <v>13.</v>
      </c>
      <c r="B293" s="13" t="s">
        <v>71</v>
      </c>
      <c r="C293" s="375" t="s">
        <v>567</v>
      </c>
      <c r="D293" s="375"/>
      <c r="E293" s="375"/>
      <c r="F293" s="375"/>
      <c r="G293" s="375"/>
      <c r="H293" s="375"/>
      <c r="I293" s="375"/>
      <c r="J293" s="375"/>
      <c r="K293" s="375"/>
      <c r="L293" s="375"/>
      <c r="M293" s="19" t="s">
        <v>5</v>
      </c>
      <c r="N293" s="376">
        <v>12</v>
      </c>
      <c r="O293" s="376"/>
      <c r="P293" s="380"/>
      <c r="Q293" s="380"/>
      <c r="R293" s="377">
        <f t="shared" ref="R293" si="56">ROUND((N293*P293),2)</f>
        <v>0</v>
      </c>
      <c r="S293" s="377"/>
      <c r="T293" s="377"/>
    </row>
    <row r="294" spans="1:20" s="4" customFormat="1" ht="15" customHeight="1" x14ac:dyDescent="0.25">
      <c r="A294" s="17"/>
      <c r="B294" s="28"/>
      <c r="C294" s="138"/>
      <c r="D294" s="138"/>
      <c r="E294" s="138"/>
      <c r="F294" s="138"/>
      <c r="G294" s="138"/>
      <c r="H294" s="138"/>
      <c r="I294" s="138"/>
      <c r="J294" s="138"/>
      <c r="K294" s="138"/>
      <c r="L294" s="138"/>
      <c r="M294" s="29"/>
      <c r="N294" s="294"/>
      <c r="O294" s="294"/>
      <c r="P294" s="307"/>
      <c r="Q294" s="307"/>
      <c r="R294" s="306"/>
      <c r="S294" s="306"/>
      <c r="T294" s="306"/>
    </row>
    <row r="295" spans="1:20" s="23" customFormat="1" ht="45" customHeight="1" x14ac:dyDescent="0.25">
      <c r="A295" s="27" t="str">
        <f>A293</f>
        <v>13.</v>
      </c>
      <c r="B295" s="13" t="s">
        <v>91</v>
      </c>
      <c r="C295" s="375" t="s">
        <v>202</v>
      </c>
      <c r="D295" s="375"/>
      <c r="E295" s="375"/>
      <c r="F295" s="375"/>
      <c r="G295" s="375"/>
      <c r="H295" s="375"/>
      <c r="I295" s="375"/>
      <c r="J295" s="375"/>
      <c r="K295" s="375"/>
      <c r="L295" s="375"/>
      <c r="M295" s="19" t="s">
        <v>5</v>
      </c>
      <c r="N295" s="376">
        <v>7</v>
      </c>
      <c r="O295" s="376"/>
      <c r="P295" s="380"/>
      <c r="Q295" s="380"/>
      <c r="R295" s="377">
        <f t="shared" ref="R295" si="57">ROUND((N295*P295),2)</f>
        <v>0</v>
      </c>
      <c r="S295" s="377"/>
      <c r="T295" s="377"/>
    </row>
    <row r="296" spans="1:20" s="4" customFormat="1" ht="15" customHeight="1" x14ac:dyDescent="0.25">
      <c r="A296" s="17"/>
      <c r="B296" s="28"/>
      <c r="C296" s="138"/>
      <c r="D296" s="138"/>
      <c r="E296" s="138"/>
      <c r="F296" s="138"/>
      <c r="G296" s="138"/>
      <c r="H296" s="138"/>
      <c r="I296" s="138"/>
      <c r="J296" s="138"/>
      <c r="K296" s="138"/>
      <c r="L296" s="138"/>
      <c r="M296" s="29"/>
      <c r="N296" s="294"/>
      <c r="O296" s="294"/>
      <c r="P296" s="307"/>
      <c r="Q296" s="307"/>
      <c r="R296" s="306"/>
      <c r="S296" s="306"/>
      <c r="T296" s="306"/>
    </row>
    <row r="297" spans="1:20" s="23" customFormat="1" ht="105" customHeight="1" x14ac:dyDescent="0.25">
      <c r="A297" s="27" t="s">
        <v>48</v>
      </c>
      <c r="B297" s="13" t="s">
        <v>17</v>
      </c>
      <c r="C297" s="375" t="s">
        <v>203</v>
      </c>
      <c r="D297" s="375"/>
      <c r="E297" s="375"/>
      <c r="F297" s="375"/>
      <c r="G297" s="375"/>
      <c r="H297" s="375"/>
      <c r="I297" s="375"/>
      <c r="J297" s="375"/>
      <c r="K297" s="375"/>
      <c r="L297" s="375"/>
      <c r="M297" s="19"/>
      <c r="N297" s="376"/>
      <c r="O297" s="376"/>
      <c r="P297" s="381"/>
      <c r="Q297" s="381"/>
      <c r="R297" s="378"/>
      <c r="S297" s="378"/>
      <c r="T297" s="378"/>
    </row>
    <row r="298" spans="1:20" s="23" customFormat="1" ht="18.75" customHeight="1" x14ac:dyDescent="0.25">
      <c r="A298" s="27"/>
      <c r="B298" s="13"/>
      <c r="C298" s="375" t="s">
        <v>204</v>
      </c>
      <c r="D298" s="375"/>
      <c r="E298" s="375"/>
      <c r="F298" s="375"/>
      <c r="G298" s="375"/>
      <c r="H298" s="375"/>
      <c r="I298" s="375"/>
      <c r="J298" s="375"/>
      <c r="K298" s="375"/>
      <c r="L298" s="375"/>
      <c r="M298" s="19"/>
      <c r="N298" s="376"/>
      <c r="O298" s="376"/>
      <c r="P298" s="381"/>
      <c r="Q298" s="381"/>
      <c r="R298" s="378"/>
      <c r="S298" s="378"/>
      <c r="T298" s="378"/>
    </row>
    <row r="299" spans="1:20" s="23" customFormat="1" ht="18.75" customHeight="1" x14ac:dyDescent="0.25">
      <c r="A299" s="27"/>
      <c r="B299" s="13"/>
      <c r="C299" s="375" t="s">
        <v>205</v>
      </c>
      <c r="D299" s="375"/>
      <c r="E299" s="375"/>
      <c r="F299" s="375"/>
      <c r="G299" s="375"/>
      <c r="H299" s="375"/>
      <c r="I299" s="375"/>
      <c r="J299" s="375"/>
      <c r="K299" s="375"/>
      <c r="L299" s="375"/>
      <c r="M299" s="19" t="s">
        <v>59</v>
      </c>
      <c r="N299" s="376">
        <v>30</v>
      </c>
      <c r="O299" s="376"/>
      <c r="P299" s="380"/>
      <c r="Q299" s="380"/>
      <c r="R299" s="377">
        <f t="shared" ref="R299" si="58">ROUND((N299*P299),2)</f>
        <v>0</v>
      </c>
      <c r="S299" s="377"/>
      <c r="T299" s="377"/>
    </row>
    <row r="300" spans="1:20" s="4" customFormat="1" ht="15" customHeight="1" x14ac:dyDescent="0.25">
      <c r="A300" s="17"/>
      <c r="B300" s="28"/>
      <c r="C300" s="138"/>
      <c r="D300" s="138"/>
      <c r="E300" s="138"/>
      <c r="F300" s="138"/>
      <c r="G300" s="138"/>
      <c r="H300" s="138"/>
      <c r="I300" s="138"/>
      <c r="J300" s="138"/>
      <c r="K300" s="138"/>
      <c r="L300" s="138"/>
      <c r="M300" s="29"/>
      <c r="N300" s="294"/>
      <c r="O300" s="294"/>
      <c r="P300" s="307"/>
      <c r="Q300" s="307"/>
      <c r="R300" s="306"/>
      <c r="S300" s="306"/>
      <c r="T300" s="306"/>
    </row>
    <row r="301" spans="1:20" s="23" customFormat="1" ht="113.4" customHeight="1" x14ac:dyDescent="0.25">
      <c r="A301" s="27" t="s">
        <v>48</v>
      </c>
      <c r="B301" s="13" t="s">
        <v>81</v>
      </c>
      <c r="C301" s="379" t="s">
        <v>690</v>
      </c>
      <c r="D301" s="379"/>
      <c r="E301" s="379"/>
      <c r="F301" s="379"/>
      <c r="G301" s="379"/>
      <c r="H301" s="379"/>
      <c r="I301" s="379"/>
      <c r="J301" s="379"/>
      <c r="K301" s="379"/>
      <c r="L301" s="379"/>
      <c r="M301" s="19" t="s">
        <v>5</v>
      </c>
      <c r="N301" s="376">
        <v>1</v>
      </c>
      <c r="O301" s="376"/>
      <c r="P301" s="380"/>
      <c r="Q301" s="380"/>
      <c r="R301" s="377">
        <f t="shared" ref="R301" si="59">ROUND((N301*P301),2)</f>
        <v>0</v>
      </c>
      <c r="S301" s="377"/>
      <c r="T301" s="377"/>
    </row>
    <row r="302" spans="1:20" s="23" customFormat="1" ht="28.5" customHeight="1" x14ac:dyDescent="0.25">
      <c r="A302" s="27"/>
      <c r="B302" s="13"/>
      <c r="C302" s="135"/>
      <c r="D302" s="135"/>
      <c r="E302" s="135"/>
      <c r="F302" s="135"/>
      <c r="G302" s="135"/>
      <c r="H302" s="135"/>
      <c r="I302" s="135"/>
      <c r="J302" s="135"/>
      <c r="K302" s="135"/>
      <c r="L302" s="135"/>
      <c r="M302" s="19"/>
      <c r="N302" s="294"/>
      <c r="O302" s="294"/>
      <c r="P302" s="307"/>
      <c r="Q302" s="307"/>
      <c r="R302" s="306"/>
      <c r="S302" s="306"/>
      <c r="T302" s="306"/>
    </row>
    <row r="303" spans="1:20" s="23" customFormat="1" ht="84.75" customHeight="1" x14ac:dyDescent="0.25">
      <c r="A303" s="27" t="s">
        <v>48</v>
      </c>
      <c r="B303" s="13" t="s">
        <v>84</v>
      </c>
      <c r="C303" s="375" t="s">
        <v>206</v>
      </c>
      <c r="D303" s="375"/>
      <c r="E303" s="375"/>
      <c r="F303" s="375"/>
      <c r="G303" s="375"/>
      <c r="H303" s="375"/>
      <c r="I303" s="375"/>
      <c r="J303" s="375"/>
      <c r="K303" s="375"/>
      <c r="L303" s="375"/>
      <c r="M303" s="19" t="s">
        <v>207</v>
      </c>
      <c r="N303" s="376">
        <v>5</v>
      </c>
      <c r="O303" s="376"/>
      <c r="P303" s="377"/>
      <c r="Q303" s="377"/>
      <c r="R303" s="377">
        <f t="shared" ref="R303" si="60">ROUND((N303*P303),2)</f>
        <v>0</v>
      </c>
      <c r="S303" s="377"/>
      <c r="T303" s="377"/>
    </row>
    <row r="304" spans="1:20" s="23" customFormat="1" ht="28.5" customHeight="1" x14ac:dyDescent="0.25">
      <c r="A304" s="27"/>
      <c r="B304" s="13"/>
      <c r="C304" s="135"/>
      <c r="D304" s="135"/>
      <c r="E304" s="135"/>
      <c r="F304" s="135"/>
      <c r="G304" s="135"/>
      <c r="H304" s="135"/>
      <c r="I304" s="135"/>
      <c r="J304" s="135"/>
      <c r="K304" s="135"/>
      <c r="L304" s="135"/>
      <c r="M304" s="19"/>
      <c r="N304" s="294"/>
      <c r="O304" s="294"/>
      <c r="P304" s="307"/>
      <c r="Q304" s="307"/>
      <c r="R304" s="306"/>
      <c r="S304" s="306"/>
      <c r="T304" s="306"/>
    </row>
    <row r="305" spans="1:20" s="23" customFormat="1" ht="84" customHeight="1" x14ac:dyDescent="0.25">
      <c r="A305" s="27" t="s">
        <v>48</v>
      </c>
      <c r="B305" s="13" t="s">
        <v>26</v>
      </c>
      <c r="C305" s="375" t="s">
        <v>208</v>
      </c>
      <c r="D305" s="375"/>
      <c r="E305" s="375"/>
      <c r="F305" s="375"/>
      <c r="G305" s="375"/>
      <c r="H305" s="375"/>
      <c r="I305" s="375"/>
      <c r="J305" s="375"/>
      <c r="K305" s="375"/>
      <c r="L305" s="375"/>
      <c r="M305" s="19" t="s">
        <v>209</v>
      </c>
      <c r="N305" s="376">
        <v>162.80000000000001</v>
      </c>
      <c r="O305" s="376"/>
      <c r="P305" s="377"/>
      <c r="Q305" s="377"/>
      <c r="R305" s="377">
        <f t="shared" ref="R305" si="61">ROUND((N305*P305),2)</f>
        <v>0</v>
      </c>
      <c r="S305" s="377"/>
      <c r="T305" s="377"/>
    </row>
    <row r="306" spans="1:20" s="23" customFormat="1" ht="28.5" customHeight="1" x14ac:dyDescent="0.25">
      <c r="A306" s="27"/>
      <c r="B306" s="13"/>
      <c r="C306" s="134"/>
      <c r="D306" s="134"/>
      <c r="E306" s="134"/>
      <c r="F306" s="134"/>
      <c r="G306" s="134"/>
      <c r="H306" s="134"/>
      <c r="I306" s="134"/>
      <c r="J306" s="134"/>
      <c r="K306" s="134"/>
      <c r="L306" s="134"/>
      <c r="M306" s="19"/>
      <c r="N306" s="294"/>
      <c r="O306" s="294"/>
      <c r="P306" s="307"/>
      <c r="Q306" s="307"/>
      <c r="R306" s="306"/>
      <c r="S306" s="306"/>
      <c r="T306" s="306"/>
    </row>
    <row r="307" spans="1:20" s="23" customFormat="1" ht="87.75" customHeight="1" x14ac:dyDescent="0.25">
      <c r="A307" s="27" t="s">
        <v>48</v>
      </c>
      <c r="B307" s="13" t="s">
        <v>30</v>
      </c>
      <c r="C307" s="375" t="s">
        <v>210</v>
      </c>
      <c r="D307" s="375"/>
      <c r="E307" s="375"/>
      <c r="F307" s="375"/>
      <c r="G307" s="375"/>
      <c r="H307" s="375"/>
      <c r="I307" s="375"/>
      <c r="J307" s="375"/>
      <c r="K307" s="375"/>
      <c r="L307" s="375"/>
      <c r="M307" s="19" t="s">
        <v>207</v>
      </c>
      <c r="N307" s="376">
        <v>32.56</v>
      </c>
      <c r="O307" s="376"/>
      <c r="P307" s="377"/>
      <c r="Q307" s="377"/>
      <c r="R307" s="377">
        <f t="shared" ref="R307" si="62">ROUND((N307*P307),2)</f>
        <v>0</v>
      </c>
      <c r="S307" s="377"/>
      <c r="T307" s="377"/>
    </row>
    <row r="308" spans="1:20" s="23" customFormat="1" ht="28.5" customHeight="1" x14ac:dyDescent="0.25">
      <c r="A308" s="27"/>
      <c r="B308" s="13"/>
      <c r="C308" s="134"/>
      <c r="D308" s="134"/>
      <c r="E308" s="134"/>
      <c r="F308" s="134"/>
      <c r="G308" s="134"/>
      <c r="H308" s="134"/>
      <c r="I308" s="134"/>
      <c r="J308" s="134"/>
      <c r="K308" s="134"/>
      <c r="L308" s="134"/>
      <c r="M308" s="19"/>
      <c r="N308" s="294"/>
      <c r="O308" s="294"/>
      <c r="P308" s="307"/>
      <c r="Q308" s="307"/>
      <c r="R308" s="306"/>
      <c r="S308" s="306"/>
      <c r="T308" s="306"/>
    </row>
    <row r="309" spans="1:20" s="23" customFormat="1" ht="114" customHeight="1" x14ac:dyDescent="0.25">
      <c r="A309" s="27" t="s">
        <v>48</v>
      </c>
      <c r="B309" s="13" t="s">
        <v>33</v>
      </c>
      <c r="C309" s="375" t="s">
        <v>568</v>
      </c>
      <c r="D309" s="375"/>
      <c r="E309" s="375"/>
      <c r="F309" s="375"/>
      <c r="G309" s="375"/>
      <c r="H309" s="375"/>
      <c r="I309" s="375"/>
      <c r="J309" s="375"/>
      <c r="K309" s="375"/>
      <c r="L309" s="375"/>
      <c r="M309" s="19" t="s">
        <v>207</v>
      </c>
      <c r="N309" s="376">
        <v>16.29</v>
      </c>
      <c r="O309" s="376"/>
      <c r="P309" s="377"/>
      <c r="Q309" s="377"/>
      <c r="R309" s="377">
        <f t="shared" ref="R309" si="63">ROUND((N309*P309),2)</f>
        <v>0</v>
      </c>
      <c r="S309" s="377"/>
      <c r="T309" s="377"/>
    </row>
    <row r="310" spans="1:20" s="23" customFormat="1" ht="28.5" customHeight="1" x14ac:dyDescent="0.25">
      <c r="A310" s="27"/>
      <c r="B310" s="13"/>
      <c r="C310" s="134"/>
      <c r="D310" s="134"/>
      <c r="E310" s="134"/>
      <c r="F310" s="134"/>
      <c r="G310" s="134"/>
      <c r="H310" s="134"/>
      <c r="I310" s="134"/>
      <c r="J310" s="134"/>
      <c r="K310" s="134"/>
      <c r="L310" s="134"/>
      <c r="M310" s="19"/>
      <c r="N310" s="294"/>
      <c r="O310" s="294"/>
      <c r="P310" s="307"/>
      <c r="Q310" s="307"/>
      <c r="R310" s="306"/>
      <c r="S310" s="306"/>
      <c r="T310" s="306"/>
    </row>
    <row r="311" spans="1:20" s="23" customFormat="1" ht="310.5" customHeight="1" x14ac:dyDescent="0.25">
      <c r="A311" s="27" t="s">
        <v>48</v>
      </c>
      <c r="B311" s="13" t="s">
        <v>35</v>
      </c>
      <c r="C311" s="375" t="s">
        <v>569</v>
      </c>
      <c r="D311" s="375"/>
      <c r="E311" s="375"/>
      <c r="F311" s="375"/>
      <c r="G311" s="375"/>
      <c r="H311" s="375"/>
      <c r="I311" s="375"/>
      <c r="J311" s="375"/>
      <c r="K311" s="375"/>
      <c r="L311" s="375"/>
      <c r="M311" s="19"/>
      <c r="N311" s="376"/>
      <c r="O311" s="376"/>
      <c r="P311" s="378"/>
      <c r="Q311" s="378"/>
      <c r="R311" s="378"/>
      <c r="S311" s="378"/>
      <c r="T311" s="378"/>
    </row>
    <row r="312" spans="1:20" s="23" customFormat="1" ht="22.5" customHeight="1" x14ac:dyDescent="0.25">
      <c r="A312" s="27"/>
      <c r="B312" s="13"/>
      <c r="C312" s="375" t="s">
        <v>211</v>
      </c>
      <c r="D312" s="375"/>
      <c r="E312" s="375"/>
      <c r="F312" s="375"/>
      <c r="G312" s="375"/>
      <c r="H312" s="375"/>
      <c r="I312" s="375"/>
      <c r="J312" s="375"/>
      <c r="K312" s="375"/>
      <c r="L312" s="375"/>
      <c r="M312" s="19" t="s">
        <v>207</v>
      </c>
      <c r="N312" s="376">
        <v>192.41</v>
      </c>
      <c r="O312" s="376"/>
      <c r="P312" s="377"/>
      <c r="Q312" s="377"/>
      <c r="R312" s="377">
        <f t="shared" ref="R312:R313" si="64">ROUND((N312*P312),2)</f>
        <v>0</v>
      </c>
      <c r="S312" s="377"/>
      <c r="T312" s="377"/>
    </row>
    <row r="313" spans="1:20" s="23" customFormat="1" ht="28.5" customHeight="1" x14ac:dyDescent="0.25">
      <c r="A313" s="27"/>
      <c r="B313" s="13"/>
      <c r="C313" s="375" t="s">
        <v>212</v>
      </c>
      <c r="D313" s="375"/>
      <c r="E313" s="375"/>
      <c r="F313" s="375"/>
      <c r="G313" s="375"/>
      <c r="H313" s="375"/>
      <c r="I313" s="375"/>
      <c r="J313" s="375"/>
      <c r="K313" s="375"/>
      <c r="L313" s="375"/>
      <c r="M313" s="19" t="s">
        <v>207</v>
      </c>
      <c r="N313" s="376">
        <v>48.1</v>
      </c>
      <c r="O313" s="376"/>
      <c r="P313" s="377"/>
      <c r="Q313" s="377"/>
      <c r="R313" s="377">
        <f t="shared" si="64"/>
        <v>0</v>
      </c>
      <c r="S313" s="377"/>
      <c r="T313" s="377"/>
    </row>
    <row r="314" spans="1:20" s="23" customFormat="1" ht="28.5" customHeight="1" x14ac:dyDescent="0.25">
      <c r="A314" s="27"/>
      <c r="B314" s="13"/>
      <c r="C314" s="134"/>
      <c r="D314" s="134"/>
      <c r="E314" s="134"/>
      <c r="F314" s="134"/>
      <c r="G314" s="134"/>
      <c r="H314" s="134"/>
      <c r="I314" s="134"/>
      <c r="J314" s="134"/>
      <c r="K314" s="134"/>
      <c r="L314" s="134"/>
      <c r="M314" s="19"/>
      <c r="N314" s="294"/>
      <c r="O314" s="294"/>
      <c r="P314" s="307"/>
      <c r="Q314" s="307"/>
      <c r="R314" s="306"/>
      <c r="S314" s="306"/>
      <c r="T314" s="306"/>
    </row>
    <row r="315" spans="1:20" s="23" customFormat="1" ht="190.5" customHeight="1" x14ac:dyDescent="0.25">
      <c r="A315" s="27" t="s">
        <v>48</v>
      </c>
      <c r="B315" s="13" t="s">
        <v>39</v>
      </c>
      <c r="C315" s="375" t="s">
        <v>570</v>
      </c>
      <c r="D315" s="375"/>
      <c r="E315" s="375"/>
      <c r="F315" s="375"/>
      <c r="G315" s="375"/>
      <c r="H315" s="375"/>
      <c r="I315" s="375"/>
      <c r="J315" s="375"/>
      <c r="K315" s="375"/>
      <c r="L315" s="375"/>
      <c r="M315" s="19" t="s">
        <v>207</v>
      </c>
      <c r="N315" s="376">
        <v>16.03</v>
      </c>
      <c r="O315" s="376"/>
      <c r="P315" s="377"/>
      <c r="Q315" s="377"/>
      <c r="R315" s="377">
        <f t="shared" ref="R315" si="65">ROUND((N315*P315),2)</f>
        <v>0</v>
      </c>
      <c r="S315" s="377"/>
      <c r="T315" s="377"/>
    </row>
    <row r="316" spans="1:20" s="23" customFormat="1" ht="28.5" customHeight="1" x14ac:dyDescent="0.25">
      <c r="A316" s="27"/>
      <c r="B316" s="13"/>
      <c r="C316" s="134"/>
      <c r="D316" s="134"/>
      <c r="E316" s="134"/>
      <c r="F316" s="134"/>
      <c r="G316" s="134"/>
      <c r="H316" s="134"/>
      <c r="I316" s="134"/>
      <c r="J316" s="134"/>
      <c r="K316" s="134"/>
      <c r="L316" s="134"/>
      <c r="M316" s="19"/>
      <c r="N316" s="294"/>
      <c r="O316" s="294"/>
      <c r="P316" s="307"/>
      <c r="Q316" s="307"/>
      <c r="R316" s="306"/>
      <c r="S316" s="306"/>
      <c r="T316" s="306"/>
    </row>
    <row r="317" spans="1:20" s="23" customFormat="1" ht="237" customHeight="1" x14ac:dyDescent="0.25">
      <c r="A317" s="27" t="s">
        <v>48</v>
      </c>
      <c r="B317" s="13" t="s">
        <v>44</v>
      </c>
      <c r="C317" s="375" t="s">
        <v>571</v>
      </c>
      <c r="D317" s="375"/>
      <c r="E317" s="375"/>
      <c r="F317" s="375"/>
      <c r="G317" s="375"/>
      <c r="H317" s="375"/>
      <c r="I317" s="375"/>
      <c r="J317" s="375"/>
      <c r="K317" s="375"/>
      <c r="L317" s="375"/>
      <c r="M317" s="19"/>
      <c r="N317" s="376"/>
      <c r="O317" s="376"/>
      <c r="P317" s="378"/>
      <c r="Q317" s="378"/>
      <c r="R317" s="378"/>
      <c r="S317" s="378"/>
      <c r="T317" s="378"/>
    </row>
    <row r="318" spans="1:20" s="23" customFormat="1" ht="28.5" customHeight="1" x14ac:dyDescent="0.25">
      <c r="A318" s="27"/>
      <c r="B318" s="13"/>
      <c r="C318" s="375" t="s">
        <v>572</v>
      </c>
      <c r="D318" s="375"/>
      <c r="E318" s="375"/>
      <c r="F318" s="375"/>
      <c r="G318" s="375"/>
      <c r="H318" s="375"/>
      <c r="I318" s="375"/>
      <c r="J318" s="375"/>
      <c r="K318" s="375"/>
      <c r="L318" s="375"/>
      <c r="M318" s="19" t="s">
        <v>209</v>
      </c>
      <c r="N318" s="376">
        <v>165</v>
      </c>
      <c r="O318" s="376"/>
      <c r="P318" s="377"/>
      <c r="Q318" s="377"/>
      <c r="R318" s="377">
        <f t="shared" ref="R318" si="66">ROUND((N318*P318),2)</f>
        <v>0</v>
      </c>
      <c r="S318" s="377"/>
      <c r="T318" s="377"/>
    </row>
    <row r="319" spans="1:20" s="23" customFormat="1" ht="28.5" customHeight="1" x14ac:dyDescent="0.25">
      <c r="A319" s="27"/>
      <c r="B319" s="13"/>
      <c r="C319" s="134"/>
      <c r="D319" s="134"/>
      <c r="E319" s="134"/>
      <c r="F319" s="134"/>
      <c r="G319" s="134"/>
      <c r="H319" s="134"/>
      <c r="I319" s="134"/>
      <c r="J319" s="134"/>
      <c r="K319" s="134"/>
      <c r="L319" s="134"/>
      <c r="M319" s="19"/>
      <c r="N319" s="294"/>
      <c r="O319" s="294"/>
      <c r="P319" s="307"/>
      <c r="Q319" s="307"/>
      <c r="R319" s="306"/>
      <c r="S319" s="306"/>
      <c r="T319" s="306"/>
    </row>
    <row r="320" spans="1:20" s="23" customFormat="1" ht="349.5" customHeight="1" x14ac:dyDescent="0.25">
      <c r="A320" s="27">
        <v>13</v>
      </c>
      <c r="B320" s="13" t="s">
        <v>48</v>
      </c>
      <c r="C320" s="375" t="s">
        <v>694</v>
      </c>
      <c r="D320" s="375"/>
      <c r="E320" s="375"/>
      <c r="F320" s="375"/>
      <c r="G320" s="375"/>
      <c r="H320" s="375"/>
      <c r="I320" s="375"/>
      <c r="J320" s="375"/>
      <c r="K320" s="375"/>
      <c r="L320" s="375"/>
      <c r="M320" s="19" t="s">
        <v>5</v>
      </c>
      <c r="N320" s="376">
        <v>5</v>
      </c>
      <c r="O320" s="376"/>
      <c r="P320" s="377"/>
      <c r="Q320" s="377"/>
      <c r="R320" s="377">
        <f t="shared" ref="R320" si="67">ROUND((N320*P320),2)</f>
        <v>0</v>
      </c>
      <c r="S320" s="377"/>
      <c r="T320" s="377"/>
    </row>
    <row r="321" spans="1:20" s="23" customFormat="1" ht="28.5" customHeight="1" x14ac:dyDescent="0.25">
      <c r="A321" s="27"/>
      <c r="B321" s="13"/>
      <c r="C321" s="134"/>
      <c r="D321" s="134"/>
      <c r="E321" s="134"/>
      <c r="F321" s="134"/>
      <c r="G321" s="134"/>
      <c r="H321" s="134"/>
      <c r="I321" s="134"/>
      <c r="J321" s="134"/>
      <c r="K321" s="134"/>
      <c r="L321" s="134"/>
      <c r="M321" s="19"/>
      <c r="N321" s="294"/>
      <c r="O321" s="294"/>
      <c r="P321" s="307"/>
      <c r="Q321" s="307"/>
      <c r="R321" s="306"/>
      <c r="S321" s="306"/>
      <c r="T321" s="306"/>
    </row>
    <row r="322" spans="1:20" s="23" customFormat="1" ht="129" customHeight="1" x14ac:dyDescent="0.25">
      <c r="A322" s="27" t="s">
        <v>48</v>
      </c>
      <c r="B322" s="13" t="s">
        <v>51</v>
      </c>
      <c r="C322" s="375" t="s">
        <v>635</v>
      </c>
      <c r="D322" s="375"/>
      <c r="E322" s="375"/>
      <c r="F322" s="375"/>
      <c r="G322" s="375"/>
      <c r="H322" s="375"/>
      <c r="I322" s="375"/>
      <c r="J322" s="375"/>
      <c r="K322" s="375"/>
      <c r="L322" s="375"/>
      <c r="M322" s="19" t="s">
        <v>207</v>
      </c>
      <c r="N322" s="376">
        <v>72.150000000000006</v>
      </c>
      <c r="O322" s="376"/>
      <c r="P322" s="377"/>
      <c r="Q322" s="377"/>
      <c r="R322" s="377">
        <f t="shared" ref="R322" si="68">ROUND((N322*P322),2)</f>
        <v>0</v>
      </c>
      <c r="S322" s="377"/>
      <c r="T322" s="377"/>
    </row>
    <row r="323" spans="1:20" s="23" customFormat="1" ht="28.5" customHeight="1" x14ac:dyDescent="0.25">
      <c r="A323" s="27"/>
      <c r="B323" s="13"/>
      <c r="C323" s="134"/>
      <c r="D323" s="134"/>
      <c r="E323" s="134"/>
      <c r="F323" s="134"/>
      <c r="G323" s="134"/>
      <c r="H323" s="134"/>
      <c r="I323" s="134"/>
      <c r="J323" s="134"/>
      <c r="K323" s="134"/>
      <c r="L323" s="134"/>
      <c r="M323" s="19"/>
      <c r="N323" s="294"/>
      <c r="O323" s="294"/>
      <c r="P323" s="307"/>
      <c r="Q323" s="307"/>
      <c r="R323" s="306"/>
      <c r="S323" s="306"/>
      <c r="T323" s="306"/>
    </row>
    <row r="324" spans="1:20" s="23" customFormat="1" ht="263.25" customHeight="1" x14ac:dyDescent="0.25">
      <c r="A324" s="27" t="s">
        <v>48</v>
      </c>
      <c r="B324" s="13" t="s">
        <v>53</v>
      </c>
      <c r="C324" s="375" t="s">
        <v>573</v>
      </c>
      <c r="D324" s="375"/>
      <c r="E324" s="375"/>
      <c r="F324" s="375"/>
      <c r="G324" s="375"/>
      <c r="H324" s="375"/>
      <c r="I324" s="375"/>
      <c r="J324" s="375"/>
      <c r="K324" s="375"/>
      <c r="L324" s="375"/>
      <c r="M324" s="19" t="s">
        <v>207</v>
      </c>
      <c r="N324" s="376">
        <v>135.80000000000001</v>
      </c>
      <c r="O324" s="376"/>
      <c r="P324" s="377"/>
      <c r="Q324" s="377"/>
      <c r="R324" s="377">
        <f t="shared" ref="R324" si="69">ROUND((N324*P324),2)</f>
        <v>0</v>
      </c>
      <c r="S324" s="377"/>
      <c r="T324" s="377"/>
    </row>
    <row r="325" spans="1:20" s="23" customFormat="1" ht="28.5" customHeight="1" x14ac:dyDescent="0.25">
      <c r="A325" s="27"/>
      <c r="B325" s="13"/>
      <c r="C325" s="134"/>
      <c r="D325" s="134"/>
      <c r="E325" s="134"/>
      <c r="F325" s="134"/>
      <c r="G325" s="134"/>
      <c r="H325" s="134"/>
      <c r="I325" s="134"/>
      <c r="J325" s="134"/>
      <c r="K325" s="134"/>
      <c r="L325" s="134"/>
      <c r="M325" s="19"/>
      <c r="N325" s="294"/>
      <c r="O325" s="294"/>
      <c r="P325" s="307"/>
      <c r="Q325" s="307"/>
      <c r="R325" s="306"/>
      <c r="S325" s="306"/>
      <c r="T325" s="306"/>
    </row>
    <row r="326" spans="1:20" s="23" customFormat="1" ht="96" customHeight="1" x14ac:dyDescent="0.25">
      <c r="A326" s="27" t="s">
        <v>48</v>
      </c>
      <c r="B326" s="13" t="s">
        <v>55</v>
      </c>
      <c r="C326" s="375" t="s">
        <v>213</v>
      </c>
      <c r="D326" s="375"/>
      <c r="E326" s="375"/>
      <c r="F326" s="375"/>
      <c r="G326" s="375"/>
      <c r="H326" s="375"/>
      <c r="I326" s="375"/>
      <c r="J326" s="375"/>
      <c r="K326" s="375"/>
      <c r="L326" s="375"/>
      <c r="M326" s="19" t="s">
        <v>207</v>
      </c>
      <c r="N326" s="376">
        <v>49.1</v>
      </c>
      <c r="O326" s="376"/>
      <c r="P326" s="377"/>
      <c r="Q326" s="377"/>
      <c r="R326" s="377">
        <f t="shared" ref="R326" si="70">ROUND((N326*P326),2)</f>
        <v>0</v>
      </c>
      <c r="S326" s="377"/>
      <c r="T326" s="377"/>
    </row>
    <row r="327" spans="1:20" s="23" customFormat="1" ht="28.5" customHeight="1" x14ac:dyDescent="0.25">
      <c r="A327" s="27"/>
      <c r="B327" s="13"/>
      <c r="C327" s="134"/>
      <c r="D327" s="134"/>
      <c r="E327" s="134"/>
      <c r="F327" s="134"/>
      <c r="G327" s="134"/>
      <c r="H327" s="134"/>
      <c r="I327" s="134"/>
      <c r="J327" s="134"/>
      <c r="K327" s="134"/>
      <c r="L327" s="134"/>
      <c r="M327" s="19"/>
      <c r="N327" s="294"/>
      <c r="O327" s="294"/>
      <c r="P327" s="307"/>
      <c r="Q327" s="307"/>
      <c r="R327" s="306"/>
      <c r="S327" s="306"/>
      <c r="T327" s="306"/>
    </row>
    <row r="328" spans="1:20" s="23" customFormat="1" ht="137.25" customHeight="1" x14ac:dyDescent="0.25">
      <c r="A328" s="27" t="s">
        <v>48</v>
      </c>
      <c r="B328" s="13" t="s">
        <v>57</v>
      </c>
      <c r="C328" s="375" t="s">
        <v>574</v>
      </c>
      <c r="D328" s="375"/>
      <c r="E328" s="375"/>
      <c r="F328" s="375"/>
      <c r="G328" s="375"/>
      <c r="H328" s="375"/>
      <c r="I328" s="375"/>
      <c r="J328" s="375"/>
      <c r="K328" s="375"/>
      <c r="L328" s="375"/>
      <c r="M328" s="19" t="s">
        <v>207</v>
      </c>
      <c r="N328" s="376">
        <v>34</v>
      </c>
      <c r="O328" s="376"/>
      <c r="P328" s="377"/>
      <c r="Q328" s="377"/>
      <c r="R328" s="377">
        <f t="shared" ref="R328" si="71">ROUND((N328*P328),2)</f>
        <v>0</v>
      </c>
      <c r="S328" s="377"/>
      <c r="T328" s="377"/>
    </row>
    <row r="329" spans="1:20" s="23" customFormat="1" ht="28.5" customHeight="1" x14ac:dyDescent="0.25">
      <c r="A329" s="27"/>
      <c r="B329" s="13"/>
      <c r="C329" s="134"/>
      <c r="D329" s="134"/>
      <c r="E329" s="134"/>
      <c r="F329" s="134"/>
      <c r="G329" s="134"/>
      <c r="H329" s="134"/>
      <c r="I329" s="134"/>
      <c r="J329" s="134"/>
      <c r="K329" s="134"/>
      <c r="L329" s="134"/>
      <c r="M329" s="19"/>
      <c r="N329" s="294"/>
      <c r="O329" s="294"/>
      <c r="P329" s="307"/>
      <c r="Q329" s="307"/>
      <c r="R329" s="306"/>
      <c r="S329" s="306"/>
      <c r="T329" s="306"/>
    </row>
    <row r="330" spans="1:20" s="23" customFormat="1" ht="204" customHeight="1" x14ac:dyDescent="0.25">
      <c r="A330" s="27" t="s">
        <v>48</v>
      </c>
      <c r="B330" s="13" t="s">
        <v>60</v>
      </c>
      <c r="C330" s="375" t="s">
        <v>695</v>
      </c>
      <c r="D330" s="375"/>
      <c r="E330" s="375"/>
      <c r="F330" s="375"/>
      <c r="G330" s="375"/>
      <c r="H330" s="375"/>
      <c r="I330" s="375"/>
      <c r="J330" s="375"/>
      <c r="K330" s="375"/>
      <c r="L330" s="375"/>
      <c r="M330" s="19" t="s">
        <v>214</v>
      </c>
      <c r="N330" s="376">
        <v>85</v>
      </c>
      <c r="O330" s="376"/>
      <c r="P330" s="377"/>
      <c r="Q330" s="377"/>
      <c r="R330" s="377">
        <f t="shared" ref="R330" si="72">ROUND((N330*P330),2)</f>
        <v>0</v>
      </c>
      <c r="S330" s="377"/>
      <c r="T330" s="377"/>
    </row>
    <row r="331" spans="1:20" s="23" customFormat="1" ht="28.5" customHeight="1" x14ac:dyDescent="0.25">
      <c r="A331" s="27"/>
      <c r="B331" s="13"/>
      <c r="C331" s="135"/>
      <c r="D331" s="135"/>
      <c r="E331" s="135"/>
      <c r="F331" s="135"/>
      <c r="G331" s="135"/>
      <c r="H331" s="135"/>
      <c r="I331" s="135"/>
      <c r="J331" s="135"/>
      <c r="K331" s="135"/>
      <c r="L331" s="135"/>
      <c r="M331" s="19"/>
      <c r="N331" s="294"/>
      <c r="O331" s="294"/>
      <c r="P331" s="307"/>
      <c r="Q331" s="307"/>
      <c r="R331" s="306"/>
      <c r="S331" s="306"/>
      <c r="T331" s="306"/>
    </row>
    <row r="332" spans="1:20" s="23" customFormat="1" ht="279" customHeight="1" x14ac:dyDescent="0.25">
      <c r="A332" s="27" t="s">
        <v>48</v>
      </c>
      <c r="B332" s="13" t="s">
        <v>62</v>
      </c>
      <c r="C332" s="375" t="s">
        <v>575</v>
      </c>
      <c r="D332" s="375"/>
      <c r="E332" s="375"/>
      <c r="F332" s="375"/>
      <c r="G332" s="375"/>
      <c r="H332" s="375"/>
      <c r="I332" s="375"/>
      <c r="J332" s="375"/>
      <c r="K332" s="375"/>
      <c r="L332" s="375"/>
      <c r="M332" s="19" t="s">
        <v>214</v>
      </c>
      <c r="N332" s="376">
        <v>85</v>
      </c>
      <c r="O332" s="376"/>
      <c r="P332" s="377"/>
      <c r="Q332" s="377"/>
      <c r="R332" s="377">
        <f t="shared" ref="R332" si="73">ROUND((N332*P332),2)</f>
        <v>0</v>
      </c>
      <c r="S332" s="377"/>
      <c r="T332" s="377"/>
    </row>
    <row r="333" spans="1:20" s="23" customFormat="1" ht="12" customHeight="1" x14ac:dyDescent="0.3">
      <c r="A333" s="26"/>
      <c r="C333" s="26"/>
      <c r="N333" s="297"/>
      <c r="O333" s="297"/>
      <c r="P333" s="311"/>
      <c r="Q333" s="311"/>
      <c r="R333" s="310"/>
      <c r="S333" s="310"/>
      <c r="T333" s="310"/>
    </row>
    <row r="334" spans="1:20" s="23" customFormat="1" ht="24" customHeight="1" x14ac:dyDescent="0.25">
      <c r="A334" s="7" t="s">
        <v>48</v>
      </c>
      <c r="B334" s="8"/>
      <c r="C334" s="7" t="s">
        <v>215</v>
      </c>
      <c r="D334" s="8"/>
      <c r="E334" s="8"/>
      <c r="F334" s="8"/>
      <c r="G334" s="8"/>
      <c r="H334" s="8"/>
      <c r="I334" s="8"/>
      <c r="J334" s="8"/>
      <c r="K334" s="8"/>
      <c r="L334" s="8"/>
      <c r="M334" s="8"/>
      <c r="N334" s="293"/>
      <c r="O334" s="293"/>
      <c r="P334" s="312"/>
      <c r="Q334" s="312"/>
      <c r="R334" s="374">
        <f>ROUND(SUM(R291:T332),2)</f>
        <v>0</v>
      </c>
      <c r="S334" s="374"/>
      <c r="T334" s="374"/>
    </row>
    <row r="347" spans="1:20" ht="27.75" customHeight="1" x14ac:dyDescent="0.3">
      <c r="C347" s="31" t="s">
        <v>216</v>
      </c>
    </row>
    <row r="350" spans="1:20" s="4" customFormat="1" ht="20.25" customHeight="1" x14ac:dyDescent="0.25">
      <c r="A350" s="32" t="s">
        <v>1</v>
      </c>
      <c r="B350" s="33"/>
      <c r="C350" s="34" t="s">
        <v>2</v>
      </c>
      <c r="D350" s="35"/>
      <c r="E350" s="35"/>
      <c r="F350" s="35"/>
      <c r="G350" s="35"/>
      <c r="H350" s="35"/>
      <c r="I350" s="35"/>
      <c r="J350" s="35"/>
      <c r="K350" s="35"/>
      <c r="L350" s="35"/>
      <c r="M350" s="35"/>
      <c r="N350" s="299"/>
      <c r="O350" s="299"/>
      <c r="P350" s="315"/>
      <c r="Q350" s="315"/>
      <c r="R350" s="374">
        <f>R74</f>
        <v>0</v>
      </c>
      <c r="S350" s="374"/>
      <c r="T350" s="374"/>
    </row>
    <row r="351" spans="1:20" s="4" customFormat="1" ht="20.25" customHeight="1" x14ac:dyDescent="0.25">
      <c r="A351" s="32" t="s">
        <v>71</v>
      </c>
      <c r="B351" s="33"/>
      <c r="C351" s="34" t="s">
        <v>217</v>
      </c>
      <c r="D351" s="35"/>
      <c r="E351" s="35"/>
      <c r="F351" s="35"/>
      <c r="G351" s="35"/>
      <c r="H351" s="35"/>
      <c r="I351" s="35"/>
      <c r="J351" s="35"/>
      <c r="K351" s="35"/>
      <c r="L351" s="35"/>
      <c r="M351" s="35"/>
      <c r="N351" s="299"/>
      <c r="O351" s="299"/>
      <c r="P351" s="315"/>
      <c r="Q351" s="315"/>
      <c r="R351" s="371">
        <f>R102</f>
        <v>0</v>
      </c>
      <c r="S351" s="371"/>
      <c r="T351" s="371"/>
    </row>
    <row r="352" spans="1:20" s="4" customFormat="1" ht="20.25" customHeight="1" x14ac:dyDescent="0.25">
      <c r="A352" s="32" t="s">
        <v>91</v>
      </c>
      <c r="B352" s="33"/>
      <c r="C352" s="34" t="s">
        <v>92</v>
      </c>
      <c r="D352" s="35"/>
      <c r="E352" s="35"/>
      <c r="F352" s="35"/>
      <c r="G352" s="35"/>
      <c r="H352" s="35"/>
      <c r="I352" s="35"/>
      <c r="J352" s="35"/>
      <c r="K352" s="35"/>
      <c r="L352" s="35"/>
      <c r="M352" s="35"/>
      <c r="N352" s="299"/>
      <c r="O352" s="299"/>
      <c r="P352" s="315"/>
      <c r="Q352" s="315"/>
      <c r="R352" s="371">
        <f>R114</f>
        <v>0</v>
      </c>
      <c r="S352" s="371"/>
      <c r="T352" s="371"/>
    </row>
    <row r="353" spans="1:22" s="4" customFormat="1" ht="20.25" customHeight="1" x14ac:dyDescent="0.25">
      <c r="A353" s="32" t="s">
        <v>17</v>
      </c>
      <c r="B353" s="33"/>
      <c r="C353" s="34" t="s">
        <v>218</v>
      </c>
      <c r="D353" s="35"/>
      <c r="E353" s="35"/>
      <c r="F353" s="35"/>
      <c r="G353" s="35"/>
      <c r="H353" s="35"/>
      <c r="I353" s="35"/>
      <c r="J353" s="35"/>
      <c r="K353" s="35"/>
      <c r="L353" s="35"/>
      <c r="M353" s="35"/>
      <c r="N353" s="299"/>
      <c r="O353" s="299"/>
      <c r="P353" s="315"/>
      <c r="Q353" s="315"/>
      <c r="R353" s="371">
        <f>R130</f>
        <v>0</v>
      </c>
      <c r="S353" s="371"/>
      <c r="T353" s="371"/>
    </row>
    <row r="354" spans="1:22" s="4" customFormat="1" ht="20.25" customHeight="1" x14ac:dyDescent="0.25">
      <c r="A354" s="32" t="s">
        <v>81</v>
      </c>
      <c r="B354" s="33"/>
      <c r="C354" s="34" t="s">
        <v>219</v>
      </c>
      <c r="D354" s="35"/>
      <c r="E354" s="35"/>
      <c r="F354" s="35"/>
      <c r="G354" s="35"/>
      <c r="H354" s="35"/>
      <c r="I354" s="35"/>
      <c r="J354" s="35"/>
      <c r="K354" s="35"/>
      <c r="L354" s="35"/>
      <c r="M354" s="35"/>
      <c r="N354" s="299"/>
      <c r="O354" s="299"/>
      <c r="P354" s="315"/>
      <c r="Q354" s="315"/>
      <c r="R354" s="371">
        <f>R158</f>
        <v>0</v>
      </c>
      <c r="S354" s="371"/>
      <c r="T354" s="371"/>
    </row>
    <row r="355" spans="1:22" s="4" customFormat="1" ht="20.25" customHeight="1" x14ac:dyDescent="0.25">
      <c r="A355" s="32">
        <v>6</v>
      </c>
      <c r="B355" s="33"/>
      <c r="C355" s="34" t="s">
        <v>220</v>
      </c>
      <c r="D355" s="35"/>
      <c r="E355" s="35"/>
      <c r="F355" s="35"/>
      <c r="G355" s="35"/>
      <c r="H355" s="35"/>
      <c r="I355" s="35"/>
      <c r="J355" s="35"/>
      <c r="K355" s="35"/>
      <c r="L355" s="35"/>
      <c r="M355" s="35"/>
      <c r="N355" s="299"/>
      <c r="O355" s="299"/>
      <c r="P355" s="315"/>
      <c r="Q355" s="315"/>
      <c r="R355" s="371">
        <f>R166</f>
        <v>0</v>
      </c>
      <c r="S355" s="371"/>
      <c r="T355" s="371"/>
    </row>
    <row r="356" spans="1:22" s="4" customFormat="1" ht="20.25" customHeight="1" x14ac:dyDescent="0.25">
      <c r="A356" s="32" t="s">
        <v>26</v>
      </c>
      <c r="B356" s="33"/>
      <c r="C356" s="34" t="s">
        <v>221</v>
      </c>
      <c r="D356" s="35"/>
      <c r="E356" s="35"/>
      <c r="F356" s="35"/>
      <c r="G356" s="35"/>
      <c r="H356" s="35"/>
      <c r="I356" s="35"/>
      <c r="J356" s="35"/>
      <c r="K356" s="35"/>
      <c r="L356" s="35"/>
      <c r="M356" s="35"/>
      <c r="N356" s="299"/>
      <c r="O356" s="299"/>
      <c r="P356" s="315"/>
      <c r="Q356" s="315"/>
      <c r="R356" s="371">
        <f>R176</f>
        <v>0</v>
      </c>
      <c r="S356" s="371"/>
      <c r="T356" s="371"/>
    </row>
    <row r="357" spans="1:22" s="4" customFormat="1" ht="20.25" customHeight="1" x14ac:dyDescent="0.25">
      <c r="A357" s="32" t="s">
        <v>30</v>
      </c>
      <c r="B357" s="33"/>
      <c r="C357" s="34" t="s">
        <v>222</v>
      </c>
      <c r="D357" s="35"/>
      <c r="E357" s="35"/>
      <c r="F357" s="35"/>
      <c r="G357" s="35"/>
      <c r="H357" s="35"/>
      <c r="I357" s="35"/>
      <c r="J357" s="35"/>
      <c r="K357" s="35"/>
      <c r="L357" s="35"/>
      <c r="M357" s="35"/>
      <c r="N357" s="299"/>
      <c r="O357" s="299"/>
      <c r="P357" s="315"/>
      <c r="Q357" s="315"/>
      <c r="R357" s="371">
        <f>R184</f>
        <v>0</v>
      </c>
      <c r="S357" s="371"/>
      <c r="T357" s="371"/>
    </row>
    <row r="358" spans="1:22" s="4" customFormat="1" ht="20.25" customHeight="1" x14ac:dyDescent="0.25">
      <c r="A358" s="32" t="s">
        <v>33</v>
      </c>
      <c r="B358" s="33"/>
      <c r="C358" s="34" t="s">
        <v>223</v>
      </c>
      <c r="D358" s="35"/>
      <c r="E358" s="35"/>
      <c r="F358" s="35"/>
      <c r="G358" s="35"/>
      <c r="H358" s="35"/>
      <c r="I358" s="35"/>
      <c r="J358" s="35"/>
      <c r="K358" s="35"/>
      <c r="L358" s="35"/>
      <c r="M358" s="35"/>
      <c r="N358" s="299"/>
      <c r="O358" s="299"/>
      <c r="P358" s="315"/>
      <c r="Q358" s="315"/>
      <c r="R358" s="371">
        <f>R202</f>
        <v>0</v>
      </c>
      <c r="S358" s="371"/>
      <c r="T358" s="371"/>
    </row>
    <row r="359" spans="1:22" s="4" customFormat="1" ht="20.25" customHeight="1" x14ac:dyDescent="0.25">
      <c r="A359" s="32" t="s">
        <v>35</v>
      </c>
      <c r="B359" s="33"/>
      <c r="C359" s="34" t="s">
        <v>224</v>
      </c>
      <c r="D359" s="35"/>
      <c r="E359" s="35"/>
      <c r="F359" s="35"/>
      <c r="G359" s="35"/>
      <c r="H359" s="35"/>
      <c r="I359" s="35"/>
      <c r="J359" s="35"/>
      <c r="K359" s="35"/>
      <c r="L359" s="35"/>
      <c r="M359" s="35"/>
      <c r="N359" s="299"/>
      <c r="O359" s="299"/>
      <c r="P359" s="315"/>
      <c r="Q359" s="315"/>
      <c r="R359" s="371">
        <f>R212</f>
        <v>0</v>
      </c>
      <c r="S359" s="371"/>
      <c r="T359" s="371"/>
    </row>
    <row r="360" spans="1:22" s="4" customFormat="1" ht="20.25" customHeight="1" x14ac:dyDescent="0.3">
      <c r="A360" s="32" t="s">
        <v>39</v>
      </c>
      <c r="B360" s="33"/>
      <c r="C360" s="34" t="s">
        <v>225</v>
      </c>
      <c r="D360" s="35"/>
      <c r="E360" s="35"/>
      <c r="F360" s="35"/>
      <c r="G360" s="35"/>
      <c r="H360" s="35"/>
      <c r="I360" s="35"/>
      <c r="J360" s="35"/>
      <c r="K360" s="35"/>
      <c r="L360" s="35"/>
      <c r="M360" s="35"/>
      <c r="N360" s="299"/>
      <c r="O360" s="299"/>
      <c r="P360" s="315"/>
      <c r="Q360" s="315"/>
      <c r="R360" s="371">
        <f>R252</f>
        <v>0</v>
      </c>
      <c r="S360" s="373"/>
      <c r="T360" s="373"/>
    </row>
    <row r="361" spans="1:22" s="4" customFormat="1" ht="20.25" customHeight="1" x14ac:dyDescent="0.25">
      <c r="A361" s="32" t="s">
        <v>44</v>
      </c>
      <c r="B361" s="33"/>
      <c r="C361" s="34" t="s">
        <v>176</v>
      </c>
      <c r="D361" s="35"/>
      <c r="E361" s="35"/>
      <c r="F361" s="35"/>
      <c r="G361" s="35"/>
      <c r="H361" s="35"/>
      <c r="I361" s="35"/>
      <c r="J361" s="35"/>
      <c r="K361" s="35"/>
      <c r="L361" s="35"/>
      <c r="M361" s="35"/>
      <c r="N361" s="299"/>
      <c r="O361" s="299"/>
      <c r="P361" s="315"/>
      <c r="Q361" s="315"/>
      <c r="R361" s="371">
        <f>R287</f>
        <v>0</v>
      </c>
      <c r="S361" s="371"/>
      <c r="T361" s="371"/>
    </row>
    <row r="362" spans="1:22" s="4" customFormat="1" ht="20.25" customHeight="1" x14ac:dyDescent="0.25">
      <c r="A362" s="32" t="s">
        <v>48</v>
      </c>
      <c r="B362" s="33"/>
      <c r="C362" s="34" t="s">
        <v>200</v>
      </c>
      <c r="D362" s="35"/>
      <c r="E362" s="35"/>
      <c r="F362" s="35"/>
      <c r="G362" s="35"/>
      <c r="H362" s="35"/>
      <c r="I362" s="35"/>
      <c r="J362" s="35"/>
      <c r="K362" s="35"/>
      <c r="L362" s="35"/>
      <c r="M362" s="35"/>
      <c r="N362" s="299"/>
      <c r="O362" s="299"/>
      <c r="P362" s="315"/>
      <c r="Q362" s="315"/>
      <c r="R362" s="371">
        <f>R334</f>
        <v>0</v>
      </c>
      <c r="S362" s="371"/>
      <c r="T362" s="371"/>
    </row>
    <row r="363" spans="1:22" ht="21" customHeight="1" x14ac:dyDescent="0.3">
      <c r="D363" s="36" t="s">
        <v>618</v>
      </c>
      <c r="E363" s="148"/>
      <c r="F363" s="148"/>
      <c r="G363" s="148"/>
      <c r="H363" s="148"/>
      <c r="I363" s="148"/>
      <c r="J363" s="148"/>
      <c r="K363" s="148"/>
      <c r="L363" s="148"/>
      <c r="M363" s="37"/>
      <c r="N363" s="320"/>
      <c r="O363" s="320"/>
      <c r="P363" s="321"/>
      <c r="Q363" s="321"/>
      <c r="R363" s="372">
        <f>ROUND(SUM(R350:T362),2)</f>
        <v>0</v>
      </c>
      <c r="S363" s="372"/>
      <c r="T363" s="372"/>
      <c r="V363" s="149"/>
    </row>
    <row r="364" spans="1:22" ht="10.65" customHeight="1" x14ac:dyDescent="0.3">
      <c r="D364" s="150"/>
      <c r="E364" s="150"/>
      <c r="F364" s="150"/>
      <c r="G364" s="150"/>
      <c r="H364" s="150"/>
      <c r="I364" s="150"/>
      <c r="J364" s="150"/>
      <c r="K364" s="150"/>
      <c r="L364" s="150"/>
      <c r="M364" s="127"/>
      <c r="N364" s="301"/>
      <c r="O364" s="301"/>
      <c r="P364" s="318"/>
      <c r="V364" s="149"/>
    </row>
    <row r="365" spans="1:22" ht="10.65" customHeight="1" x14ac:dyDescent="0.3">
      <c r="E365" s="151"/>
      <c r="F365" s="151"/>
      <c r="G365" s="151"/>
      <c r="H365" s="151"/>
      <c r="I365" s="151"/>
      <c r="J365" s="151"/>
      <c r="K365" s="151"/>
      <c r="L365" s="151"/>
      <c r="M365" s="126"/>
      <c r="N365" s="322"/>
      <c r="O365" s="322"/>
      <c r="P365" s="323"/>
      <c r="Q365" s="323"/>
      <c r="R365" s="323"/>
      <c r="S365" s="323"/>
      <c r="T365" s="324"/>
    </row>
  </sheetData>
  <sheetProtection selectLockedCells="1"/>
  <mergeCells count="736">
    <mergeCell ref="C6:L6"/>
    <mergeCell ref="N6:O6"/>
    <mergeCell ref="P6:Q6"/>
    <mergeCell ref="R6:T6"/>
    <mergeCell ref="C7:J7"/>
    <mergeCell ref="N7:O7"/>
    <mergeCell ref="P7:Q7"/>
    <mergeCell ref="R7:T7"/>
    <mergeCell ref="A2:B2"/>
    <mergeCell ref="C2:L2"/>
    <mergeCell ref="N2:O2"/>
    <mergeCell ref="P2:Q2"/>
    <mergeCell ref="R2:T2"/>
    <mergeCell ref="R4:T4"/>
    <mergeCell ref="C10:J10"/>
    <mergeCell ref="N10:O10"/>
    <mergeCell ref="P10:Q10"/>
    <mergeCell ref="R10:T10"/>
    <mergeCell ref="C11:J11"/>
    <mergeCell ref="N11:O11"/>
    <mergeCell ref="P11:Q11"/>
    <mergeCell ref="R11:T11"/>
    <mergeCell ref="C8:J8"/>
    <mergeCell ref="N8:O8"/>
    <mergeCell ref="P8:Q8"/>
    <mergeCell ref="R8:T8"/>
    <mergeCell ref="C9:J9"/>
    <mergeCell ref="N9:O9"/>
    <mergeCell ref="P9:Q9"/>
    <mergeCell ref="R9:T9"/>
    <mergeCell ref="C16:L16"/>
    <mergeCell ref="N16:O16"/>
    <mergeCell ref="P16:Q16"/>
    <mergeCell ref="R16:T16"/>
    <mergeCell ref="C17:J17"/>
    <mergeCell ref="N17:O17"/>
    <mergeCell ref="P17:Q17"/>
    <mergeCell ref="R17:T17"/>
    <mergeCell ref="C12:J12"/>
    <mergeCell ref="N12:O12"/>
    <mergeCell ref="P12:Q12"/>
    <mergeCell ref="R12:T12"/>
    <mergeCell ref="C14:L14"/>
    <mergeCell ref="N14:O14"/>
    <mergeCell ref="P14:Q14"/>
    <mergeCell ref="R14:T14"/>
    <mergeCell ref="C21:J21"/>
    <mergeCell ref="N21:O21"/>
    <mergeCell ref="P21:Q21"/>
    <mergeCell ref="R21:T21"/>
    <mergeCell ref="C22:J22"/>
    <mergeCell ref="N22:O22"/>
    <mergeCell ref="P22:Q22"/>
    <mergeCell ref="R22:T22"/>
    <mergeCell ref="C18:J18"/>
    <mergeCell ref="N18:O18"/>
    <mergeCell ref="P18:Q18"/>
    <mergeCell ref="R18:T18"/>
    <mergeCell ref="C20:L20"/>
    <mergeCell ref="N20:O20"/>
    <mergeCell ref="P20:Q20"/>
    <mergeCell ref="R20:T20"/>
    <mergeCell ref="C26:J26"/>
    <mergeCell ref="N26:O26"/>
    <mergeCell ref="P26:Q26"/>
    <mergeCell ref="R26:T26"/>
    <mergeCell ref="C27:J27"/>
    <mergeCell ref="N27:O27"/>
    <mergeCell ref="P27:Q27"/>
    <mergeCell ref="R27:T27"/>
    <mergeCell ref="C24:L24"/>
    <mergeCell ref="N24:O24"/>
    <mergeCell ref="P24:Q24"/>
    <mergeCell ref="R24:T24"/>
    <mergeCell ref="C25:J25"/>
    <mergeCell ref="N25:O25"/>
    <mergeCell ref="P25:Q25"/>
    <mergeCell ref="R25:T25"/>
    <mergeCell ref="C33:J33"/>
    <mergeCell ref="N33:O33"/>
    <mergeCell ref="P33:Q33"/>
    <mergeCell ref="R33:T33"/>
    <mergeCell ref="C34:J34"/>
    <mergeCell ref="N34:O34"/>
    <mergeCell ref="P34:Q34"/>
    <mergeCell ref="R34:T34"/>
    <mergeCell ref="C29:L29"/>
    <mergeCell ref="N29:O29"/>
    <mergeCell ref="P29:Q29"/>
    <mergeCell ref="R29:T29"/>
    <mergeCell ref="C32:L32"/>
    <mergeCell ref="N32:O32"/>
    <mergeCell ref="P32:Q32"/>
    <mergeCell ref="R32:T32"/>
    <mergeCell ref="C40:K40"/>
    <mergeCell ref="N40:O40"/>
    <mergeCell ref="P40:Q40"/>
    <mergeCell ref="R40:T40"/>
    <mergeCell ref="C41:L41"/>
    <mergeCell ref="N41:O41"/>
    <mergeCell ref="P41:Q41"/>
    <mergeCell ref="R41:T41"/>
    <mergeCell ref="C36:L36"/>
    <mergeCell ref="C37:K37"/>
    <mergeCell ref="N37:O37"/>
    <mergeCell ref="P37:Q37"/>
    <mergeCell ref="R37:T37"/>
    <mergeCell ref="C39:L39"/>
    <mergeCell ref="N39:O39"/>
    <mergeCell ref="P39:Q39"/>
    <mergeCell ref="R39:T39"/>
    <mergeCell ref="C45:L45"/>
    <mergeCell ref="N45:O45"/>
    <mergeCell ref="P45:Q45"/>
    <mergeCell ref="R45:T45"/>
    <mergeCell ref="C46:K46"/>
    <mergeCell ref="N46:O46"/>
    <mergeCell ref="P46:Q46"/>
    <mergeCell ref="R46:T46"/>
    <mergeCell ref="C42:K42"/>
    <mergeCell ref="N42:O42"/>
    <mergeCell ref="P42:Q42"/>
    <mergeCell ref="R42:T42"/>
    <mergeCell ref="C43:K43"/>
    <mergeCell ref="N43:O43"/>
    <mergeCell ref="P43:Q43"/>
    <mergeCell ref="R43:T43"/>
    <mergeCell ref="C47:K47"/>
    <mergeCell ref="N47:O47"/>
    <mergeCell ref="P47:Q47"/>
    <mergeCell ref="R47:T47"/>
    <mergeCell ref="C49:L49"/>
    <mergeCell ref="C50:K50"/>
    <mergeCell ref="N50:O50"/>
    <mergeCell ref="P50:Q50"/>
    <mergeCell ref="R50:T50"/>
    <mergeCell ref="C51:K51"/>
    <mergeCell ref="N51:O51"/>
    <mergeCell ref="P51:Q51"/>
    <mergeCell ref="R51:T51"/>
    <mergeCell ref="C53:L53"/>
    <mergeCell ref="C54:K54"/>
    <mergeCell ref="N54:O54"/>
    <mergeCell ref="P54:Q54"/>
    <mergeCell ref="R54:T54"/>
    <mergeCell ref="C60:L60"/>
    <mergeCell ref="N60:O60"/>
    <mergeCell ref="P60:Q60"/>
    <mergeCell ref="R60:T60"/>
    <mergeCell ref="C62:L62"/>
    <mergeCell ref="N62:O62"/>
    <mergeCell ref="P62:Q62"/>
    <mergeCell ref="R62:T62"/>
    <mergeCell ref="C56:L56"/>
    <mergeCell ref="N56:O56"/>
    <mergeCell ref="P56:Q56"/>
    <mergeCell ref="R56:T56"/>
    <mergeCell ref="C58:L58"/>
    <mergeCell ref="N58:O58"/>
    <mergeCell ref="P58:Q58"/>
    <mergeCell ref="R58:T58"/>
    <mergeCell ref="C68:L68"/>
    <mergeCell ref="N68:O68"/>
    <mergeCell ref="P68:Q68"/>
    <mergeCell ref="R68:T68"/>
    <mergeCell ref="C70:L70"/>
    <mergeCell ref="N70:O70"/>
    <mergeCell ref="P70:Q70"/>
    <mergeCell ref="R70:T70"/>
    <mergeCell ref="C64:L64"/>
    <mergeCell ref="N64:O64"/>
    <mergeCell ref="P64:Q64"/>
    <mergeCell ref="R64:T64"/>
    <mergeCell ref="C66:L66"/>
    <mergeCell ref="N66:O66"/>
    <mergeCell ref="P66:Q66"/>
    <mergeCell ref="R66:T66"/>
    <mergeCell ref="C78:L78"/>
    <mergeCell ref="N78:O78"/>
    <mergeCell ref="P78:Q78"/>
    <mergeCell ref="R78:T78"/>
    <mergeCell ref="C79:K79"/>
    <mergeCell ref="N79:O79"/>
    <mergeCell ref="P79:Q79"/>
    <mergeCell ref="R79:T79"/>
    <mergeCell ref="C72:L72"/>
    <mergeCell ref="N72:O72"/>
    <mergeCell ref="P72:Q72"/>
    <mergeCell ref="R72:T72"/>
    <mergeCell ref="R74:T74"/>
    <mergeCell ref="R76:T76"/>
    <mergeCell ref="C83:L83"/>
    <mergeCell ref="N83:O83"/>
    <mergeCell ref="P83:Q83"/>
    <mergeCell ref="R83:T83"/>
    <mergeCell ref="C84:K84"/>
    <mergeCell ref="N84:O84"/>
    <mergeCell ref="P84:Q84"/>
    <mergeCell ref="R84:T84"/>
    <mergeCell ref="C80:K80"/>
    <mergeCell ref="N80:O80"/>
    <mergeCell ref="P80:Q80"/>
    <mergeCell ref="R80:T80"/>
    <mergeCell ref="C81:K81"/>
    <mergeCell ref="N81:O81"/>
    <mergeCell ref="P81:Q81"/>
    <mergeCell ref="R81:T81"/>
    <mergeCell ref="D87:K87"/>
    <mergeCell ref="N87:O87"/>
    <mergeCell ref="P87:Q87"/>
    <mergeCell ref="R87:T87"/>
    <mergeCell ref="C88:L88"/>
    <mergeCell ref="N88:O88"/>
    <mergeCell ref="P88:Q88"/>
    <mergeCell ref="R88:T88"/>
    <mergeCell ref="C85:K85"/>
    <mergeCell ref="N85:O85"/>
    <mergeCell ref="P85:Q85"/>
    <mergeCell ref="R85:T85"/>
    <mergeCell ref="C86:K86"/>
    <mergeCell ref="N86:O86"/>
    <mergeCell ref="P86:Q86"/>
    <mergeCell ref="R86:T86"/>
    <mergeCell ref="C94:L94"/>
    <mergeCell ref="N94:O94"/>
    <mergeCell ref="P94:Q94"/>
    <mergeCell ref="R94:T94"/>
    <mergeCell ref="C96:L96"/>
    <mergeCell ref="N96:O96"/>
    <mergeCell ref="P96:Q96"/>
    <mergeCell ref="R96:T96"/>
    <mergeCell ref="C90:L90"/>
    <mergeCell ref="N90:O90"/>
    <mergeCell ref="P90:Q90"/>
    <mergeCell ref="R90:T90"/>
    <mergeCell ref="C92:L92"/>
    <mergeCell ref="N92:O92"/>
    <mergeCell ref="P92:Q92"/>
    <mergeCell ref="R92:T92"/>
    <mergeCell ref="R102:T102"/>
    <mergeCell ref="R104:T104"/>
    <mergeCell ref="C106:L106"/>
    <mergeCell ref="N106:O106"/>
    <mergeCell ref="P106:Q106"/>
    <mergeCell ref="R106:T106"/>
    <mergeCell ref="C98:L98"/>
    <mergeCell ref="N98:O98"/>
    <mergeCell ref="P98:Q98"/>
    <mergeCell ref="R98:T98"/>
    <mergeCell ref="C100:L100"/>
    <mergeCell ref="N100:O100"/>
    <mergeCell ref="P100:Q100"/>
    <mergeCell ref="R100:T100"/>
    <mergeCell ref="C110:L110"/>
    <mergeCell ref="N110:O110"/>
    <mergeCell ref="P110:Q110"/>
    <mergeCell ref="R110:T110"/>
    <mergeCell ref="C111:L111"/>
    <mergeCell ref="N111:O111"/>
    <mergeCell ref="P111:Q111"/>
    <mergeCell ref="R111:T111"/>
    <mergeCell ref="C107:L107"/>
    <mergeCell ref="N107:O107"/>
    <mergeCell ref="P107:Q107"/>
    <mergeCell ref="R107:T107"/>
    <mergeCell ref="C108:L108"/>
    <mergeCell ref="N108:O108"/>
    <mergeCell ref="P108:Q108"/>
    <mergeCell ref="R108:T108"/>
    <mergeCell ref="C118:L118"/>
    <mergeCell ref="N118:O118"/>
    <mergeCell ref="P118:Q118"/>
    <mergeCell ref="R118:T118"/>
    <mergeCell ref="C120:L120"/>
    <mergeCell ref="N120:O120"/>
    <mergeCell ref="P120:Q120"/>
    <mergeCell ref="R120:T120"/>
    <mergeCell ref="C112:L112"/>
    <mergeCell ref="N112:O112"/>
    <mergeCell ref="P112:Q112"/>
    <mergeCell ref="R112:T112"/>
    <mergeCell ref="R114:T114"/>
    <mergeCell ref="R116:T116"/>
    <mergeCell ref="C126:L126"/>
    <mergeCell ref="N126:O126"/>
    <mergeCell ref="P126:Q126"/>
    <mergeCell ref="R126:T126"/>
    <mergeCell ref="C128:L128"/>
    <mergeCell ref="N128:O128"/>
    <mergeCell ref="P128:Q128"/>
    <mergeCell ref="R128:T128"/>
    <mergeCell ref="C122:L122"/>
    <mergeCell ref="N122:O122"/>
    <mergeCell ref="P122:Q122"/>
    <mergeCell ref="R122:T122"/>
    <mergeCell ref="C124:L124"/>
    <mergeCell ref="N124:O124"/>
    <mergeCell ref="P124:Q124"/>
    <mergeCell ref="R124:T124"/>
    <mergeCell ref="C136:L136"/>
    <mergeCell ref="N136:O136"/>
    <mergeCell ref="P136:Q136"/>
    <mergeCell ref="R136:T136"/>
    <mergeCell ref="C137:L137"/>
    <mergeCell ref="N137:O137"/>
    <mergeCell ref="P137:Q137"/>
    <mergeCell ref="R137:T137"/>
    <mergeCell ref="R130:T130"/>
    <mergeCell ref="R132:T132"/>
    <mergeCell ref="C134:L134"/>
    <mergeCell ref="C135:L135"/>
    <mergeCell ref="N135:O135"/>
    <mergeCell ref="P135:Q135"/>
    <mergeCell ref="R135:T135"/>
    <mergeCell ref="C140:L140"/>
    <mergeCell ref="N140:O140"/>
    <mergeCell ref="P140:Q140"/>
    <mergeCell ref="R140:T140"/>
    <mergeCell ref="C141:L141"/>
    <mergeCell ref="N141:O141"/>
    <mergeCell ref="P141:Q141"/>
    <mergeCell ref="R141:T141"/>
    <mergeCell ref="C138:L138"/>
    <mergeCell ref="N138:O138"/>
    <mergeCell ref="P138:Q138"/>
    <mergeCell ref="R138:T138"/>
    <mergeCell ref="C139:L139"/>
    <mergeCell ref="N139:O139"/>
    <mergeCell ref="P139:Q139"/>
    <mergeCell ref="R139:T139"/>
    <mergeCell ref="C145:L145"/>
    <mergeCell ref="N145:O145"/>
    <mergeCell ref="P145:Q145"/>
    <mergeCell ref="R145:T145"/>
    <mergeCell ref="C146:L146"/>
    <mergeCell ref="N146:O146"/>
    <mergeCell ref="P146:Q146"/>
    <mergeCell ref="R146:T146"/>
    <mergeCell ref="C142:L142"/>
    <mergeCell ref="N142:O142"/>
    <mergeCell ref="P142:Q142"/>
    <mergeCell ref="R142:T142"/>
    <mergeCell ref="C143:L143"/>
    <mergeCell ref="N143:O143"/>
    <mergeCell ref="P143:Q143"/>
    <mergeCell ref="R143:T143"/>
    <mergeCell ref="C148:L148"/>
    <mergeCell ref="C149:L149"/>
    <mergeCell ref="N149:O149"/>
    <mergeCell ref="P149:Q149"/>
    <mergeCell ref="R149:T149"/>
    <mergeCell ref="C150:L150"/>
    <mergeCell ref="N150:O150"/>
    <mergeCell ref="P150:Q150"/>
    <mergeCell ref="R150:T150"/>
    <mergeCell ref="C153:L153"/>
    <mergeCell ref="N153:O153"/>
    <mergeCell ref="P153:Q153"/>
    <mergeCell ref="R153:T153"/>
    <mergeCell ref="C154:L154"/>
    <mergeCell ref="N154:O154"/>
    <mergeCell ref="P154:Q154"/>
    <mergeCell ref="R154:T154"/>
    <mergeCell ref="C151:L151"/>
    <mergeCell ref="N151:O151"/>
    <mergeCell ref="P151:Q151"/>
    <mergeCell ref="R151:T151"/>
    <mergeCell ref="C152:L152"/>
    <mergeCell ref="N152:O152"/>
    <mergeCell ref="P152:Q152"/>
    <mergeCell ref="R152:T152"/>
    <mergeCell ref="R158:T158"/>
    <mergeCell ref="R160:T160"/>
    <mergeCell ref="C162:L162"/>
    <mergeCell ref="C163:L163"/>
    <mergeCell ref="N163:O163"/>
    <mergeCell ref="P163:Q163"/>
    <mergeCell ref="R163:T163"/>
    <mergeCell ref="C155:L155"/>
    <mergeCell ref="N155:O155"/>
    <mergeCell ref="P155:Q155"/>
    <mergeCell ref="R155:T155"/>
    <mergeCell ref="C156:L156"/>
    <mergeCell ref="N156:O156"/>
    <mergeCell ref="P156:Q156"/>
    <mergeCell ref="R156:T156"/>
    <mergeCell ref="C171:L171"/>
    <mergeCell ref="N171:O171"/>
    <mergeCell ref="P171:Q171"/>
    <mergeCell ref="R171:T171"/>
    <mergeCell ref="C173:L173"/>
    <mergeCell ref="N173:O173"/>
    <mergeCell ref="P173:Q173"/>
    <mergeCell ref="R173:T173"/>
    <mergeCell ref="C164:L164"/>
    <mergeCell ref="N164:O164"/>
    <mergeCell ref="P164:Q164"/>
    <mergeCell ref="R164:T164"/>
    <mergeCell ref="R166:T166"/>
    <mergeCell ref="R169:T169"/>
    <mergeCell ref="C182:L182"/>
    <mergeCell ref="N182:O182"/>
    <mergeCell ref="P182:Q182"/>
    <mergeCell ref="R182:T182"/>
    <mergeCell ref="R184:T184"/>
    <mergeCell ref="R187:T187"/>
    <mergeCell ref="R176:T176"/>
    <mergeCell ref="R178:T178"/>
    <mergeCell ref="C180:L180"/>
    <mergeCell ref="N180:O180"/>
    <mergeCell ref="P180:Q180"/>
    <mergeCell ref="R180:T180"/>
    <mergeCell ref="C193:L193"/>
    <mergeCell ref="C194:L194"/>
    <mergeCell ref="N194:O194"/>
    <mergeCell ref="P194:Q194"/>
    <mergeCell ref="R194:T194"/>
    <mergeCell ref="V194:AA194"/>
    <mergeCell ref="C189:L189"/>
    <mergeCell ref="C190:L190"/>
    <mergeCell ref="N190:O190"/>
    <mergeCell ref="P190:Q190"/>
    <mergeCell ref="R190:T190"/>
    <mergeCell ref="C191:L191"/>
    <mergeCell ref="N191:O191"/>
    <mergeCell ref="P191:Q191"/>
    <mergeCell ref="R191:T191"/>
    <mergeCell ref="C200:L200"/>
    <mergeCell ref="N200:O200"/>
    <mergeCell ref="P200:Q200"/>
    <mergeCell ref="R200:T200"/>
    <mergeCell ref="R202:T202"/>
    <mergeCell ref="R204:T204"/>
    <mergeCell ref="C196:L196"/>
    <mergeCell ref="N196:O196"/>
    <mergeCell ref="P196:Q196"/>
    <mergeCell ref="R196:T196"/>
    <mergeCell ref="C198:L198"/>
    <mergeCell ref="C199:L199"/>
    <mergeCell ref="N199:O199"/>
    <mergeCell ref="P199:Q199"/>
    <mergeCell ref="R199:T199"/>
    <mergeCell ref="C209:L209"/>
    <mergeCell ref="N209:O209"/>
    <mergeCell ref="P209:Q209"/>
    <mergeCell ref="R209:T209"/>
    <mergeCell ref="C210:L210"/>
    <mergeCell ref="N210:O210"/>
    <mergeCell ref="P210:Q210"/>
    <mergeCell ref="R210:T210"/>
    <mergeCell ref="C206:L206"/>
    <mergeCell ref="C207:L207"/>
    <mergeCell ref="N207:O207"/>
    <mergeCell ref="P207:Q207"/>
    <mergeCell ref="R207:T207"/>
    <mergeCell ref="C208:L208"/>
    <mergeCell ref="N208:O208"/>
    <mergeCell ref="P208:Q208"/>
    <mergeCell ref="R208:T208"/>
    <mergeCell ref="C220:L220"/>
    <mergeCell ref="N220:O220"/>
    <mergeCell ref="P220:Q220"/>
    <mergeCell ref="R220:T220"/>
    <mergeCell ref="C222:L222"/>
    <mergeCell ref="N222:O222"/>
    <mergeCell ref="P222:Q222"/>
    <mergeCell ref="R222:T222"/>
    <mergeCell ref="R212:T212"/>
    <mergeCell ref="R216:T216"/>
    <mergeCell ref="C218:L218"/>
    <mergeCell ref="N218:O218"/>
    <mergeCell ref="P218:Q218"/>
    <mergeCell ref="R218:T218"/>
    <mergeCell ref="C226:L226"/>
    <mergeCell ref="N226:O226"/>
    <mergeCell ref="P226:Q226"/>
    <mergeCell ref="R226:T226"/>
    <mergeCell ref="C228:L228"/>
    <mergeCell ref="N228:O228"/>
    <mergeCell ref="P228:Q228"/>
    <mergeCell ref="R228:T228"/>
    <mergeCell ref="C224:L224"/>
    <mergeCell ref="N224:O224"/>
    <mergeCell ref="P224:Q224"/>
    <mergeCell ref="R224:T224"/>
    <mergeCell ref="C225:L225"/>
    <mergeCell ref="N225:O225"/>
    <mergeCell ref="P225:Q225"/>
    <mergeCell ref="R225:T225"/>
    <mergeCell ref="C234:L234"/>
    <mergeCell ref="N234:O234"/>
    <mergeCell ref="P234:Q234"/>
    <mergeCell ref="R234:T234"/>
    <mergeCell ref="C236:L236"/>
    <mergeCell ref="N236:O236"/>
    <mergeCell ref="P236:Q236"/>
    <mergeCell ref="R236:T236"/>
    <mergeCell ref="C230:L230"/>
    <mergeCell ref="N230:O230"/>
    <mergeCell ref="P230:Q230"/>
    <mergeCell ref="R230:T230"/>
    <mergeCell ref="C232:L232"/>
    <mergeCell ref="N232:O232"/>
    <mergeCell ref="P232:Q232"/>
    <mergeCell ref="R232:T232"/>
    <mergeCell ref="C242:L242"/>
    <mergeCell ref="N242:O242"/>
    <mergeCell ref="P242:Q242"/>
    <mergeCell ref="R242:T242"/>
    <mergeCell ref="C244:L244"/>
    <mergeCell ref="N244:O244"/>
    <mergeCell ref="P244:Q244"/>
    <mergeCell ref="R244:T244"/>
    <mergeCell ref="C238:L238"/>
    <mergeCell ref="N238:O238"/>
    <mergeCell ref="P238:Q238"/>
    <mergeCell ref="R238:T238"/>
    <mergeCell ref="C240:L240"/>
    <mergeCell ref="N240:O240"/>
    <mergeCell ref="P240:Q240"/>
    <mergeCell ref="R240:T240"/>
    <mergeCell ref="C250:L250"/>
    <mergeCell ref="N250:O250"/>
    <mergeCell ref="P250:Q250"/>
    <mergeCell ref="R250:T250"/>
    <mergeCell ref="R252:T252"/>
    <mergeCell ref="R255:T255"/>
    <mergeCell ref="C246:L246"/>
    <mergeCell ref="N246:O246"/>
    <mergeCell ref="P246:Q246"/>
    <mergeCell ref="R246:T246"/>
    <mergeCell ref="C248:L248"/>
    <mergeCell ref="N248:O248"/>
    <mergeCell ref="P248:Q248"/>
    <mergeCell ref="R248:T248"/>
    <mergeCell ref="C257:L257"/>
    <mergeCell ref="C258:L258"/>
    <mergeCell ref="N258:O258"/>
    <mergeCell ref="P258:Q258"/>
    <mergeCell ref="R258:T258"/>
    <mergeCell ref="C259:L259"/>
    <mergeCell ref="N259:O259"/>
    <mergeCell ref="P259:Q259"/>
    <mergeCell ref="R259:T259"/>
    <mergeCell ref="C262:L262"/>
    <mergeCell ref="N262:O262"/>
    <mergeCell ref="P262:Q262"/>
    <mergeCell ref="R262:T262"/>
    <mergeCell ref="N263:O263"/>
    <mergeCell ref="P263:Q263"/>
    <mergeCell ref="R263:T263"/>
    <mergeCell ref="C260:L260"/>
    <mergeCell ref="N260:O260"/>
    <mergeCell ref="P260:Q260"/>
    <mergeCell ref="R260:T260"/>
    <mergeCell ref="C261:L261"/>
    <mergeCell ref="N261:O261"/>
    <mergeCell ref="P261:Q261"/>
    <mergeCell ref="R261:T261"/>
    <mergeCell ref="N266:O266"/>
    <mergeCell ref="P266:Q266"/>
    <mergeCell ref="R266:T266"/>
    <mergeCell ref="C268:L268"/>
    <mergeCell ref="N268:O268"/>
    <mergeCell ref="P268:Q268"/>
    <mergeCell ref="R268:T268"/>
    <mergeCell ref="N264:O264"/>
    <mergeCell ref="P264:Q264"/>
    <mergeCell ref="R264:T264"/>
    <mergeCell ref="N265:O265"/>
    <mergeCell ref="P265:Q265"/>
    <mergeCell ref="R265:T265"/>
    <mergeCell ref="C274:L274"/>
    <mergeCell ref="N274:O274"/>
    <mergeCell ref="P274:Q274"/>
    <mergeCell ref="R274:T274"/>
    <mergeCell ref="C276:L276"/>
    <mergeCell ref="N276:O276"/>
    <mergeCell ref="P276:Q276"/>
    <mergeCell ref="R276:T276"/>
    <mergeCell ref="C270:L270"/>
    <mergeCell ref="N270:O270"/>
    <mergeCell ref="P270:Q270"/>
    <mergeCell ref="R270:T270"/>
    <mergeCell ref="C272:L272"/>
    <mergeCell ref="N272:O272"/>
    <mergeCell ref="P272:Q272"/>
    <mergeCell ref="R272:T272"/>
    <mergeCell ref="C280:L280"/>
    <mergeCell ref="N280:O280"/>
    <mergeCell ref="P280:Q280"/>
    <mergeCell ref="R280:T280"/>
    <mergeCell ref="C281:L281"/>
    <mergeCell ref="N281:O281"/>
    <mergeCell ref="P281:Q281"/>
    <mergeCell ref="R281:T281"/>
    <mergeCell ref="C278:L278"/>
    <mergeCell ref="N278:O278"/>
    <mergeCell ref="P278:Q278"/>
    <mergeCell ref="R278:T278"/>
    <mergeCell ref="C279:L279"/>
    <mergeCell ref="N279:O279"/>
    <mergeCell ref="P279:Q279"/>
    <mergeCell ref="R279:T279"/>
    <mergeCell ref="C284:L284"/>
    <mergeCell ref="N284:O284"/>
    <mergeCell ref="P284:Q284"/>
    <mergeCell ref="R284:T284"/>
    <mergeCell ref="N285:O285"/>
    <mergeCell ref="P285:Q285"/>
    <mergeCell ref="R285:T285"/>
    <mergeCell ref="C282:L282"/>
    <mergeCell ref="N282:O282"/>
    <mergeCell ref="P282:Q282"/>
    <mergeCell ref="R282:T282"/>
    <mergeCell ref="C283:L283"/>
    <mergeCell ref="N283:O283"/>
    <mergeCell ref="P283:Q283"/>
    <mergeCell ref="R283:T283"/>
    <mergeCell ref="C292:L292"/>
    <mergeCell ref="N292:O292"/>
    <mergeCell ref="P292:Q292"/>
    <mergeCell ref="R292:T292"/>
    <mergeCell ref="C293:L293"/>
    <mergeCell ref="N293:O293"/>
    <mergeCell ref="P293:Q293"/>
    <mergeCell ref="R293:T293"/>
    <mergeCell ref="R287:T287"/>
    <mergeCell ref="R289:T289"/>
    <mergeCell ref="C291:L291"/>
    <mergeCell ref="N291:O291"/>
    <mergeCell ref="P291:Q291"/>
    <mergeCell ref="R291:T291"/>
    <mergeCell ref="C298:L298"/>
    <mergeCell ref="N298:O298"/>
    <mergeCell ref="P298:Q298"/>
    <mergeCell ref="R298:T298"/>
    <mergeCell ref="C299:L299"/>
    <mergeCell ref="N299:O299"/>
    <mergeCell ref="P299:Q299"/>
    <mergeCell ref="R299:T299"/>
    <mergeCell ref="C295:L295"/>
    <mergeCell ref="N295:O295"/>
    <mergeCell ref="P295:Q295"/>
    <mergeCell ref="R295:T295"/>
    <mergeCell ref="C297:L297"/>
    <mergeCell ref="N297:O297"/>
    <mergeCell ref="P297:Q297"/>
    <mergeCell ref="R297:T297"/>
    <mergeCell ref="C305:L305"/>
    <mergeCell ref="N305:O305"/>
    <mergeCell ref="P305:Q305"/>
    <mergeCell ref="R305:T305"/>
    <mergeCell ref="C307:L307"/>
    <mergeCell ref="N307:O307"/>
    <mergeCell ref="P307:Q307"/>
    <mergeCell ref="R307:T307"/>
    <mergeCell ref="C301:L301"/>
    <mergeCell ref="N301:O301"/>
    <mergeCell ref="P301:Q301"/>
    <mergeCell ref="R301:T301"/>
    <mergeCell ref="C303:L303"/>
    <mergeCell ref="N303:O303"/>
    <mergeCell ref="P303:Q303"/>
    <mergeCell ref="R303:T303"/>
    <mergeCell ref="C312:L312"/>
    <mergeCell ref="N312:O312"/>
    <mergeCell ref="P312:Q312"/>
    <mergeCell ref="R312:T312"/>
    <mergeCell ref="C313:L313"/>
    <mergeCell ref="N313:O313"/>
    <mergeCell ref="P313:Q313"/>
    <mergeCell ref="R313:T313"/>
    <mergeCell ref="C309:L309"/>
    <mergeCell ref="N309:O309"/>
    <mergeCell ref="P309:Q309"/>
    <mergeCell ref="R309:T309"/>
    <mergeCell ref="C311:L311"/>
    <mergeCell ref="N311:O311"/>
    <mergeCell ref="P311:Q311"/>
    <mergeCell ref="R311:T311"/>
    <mergeCell ref="C318:L318"/>
    <mergeCell ref="N318:O318"/>
    <mergeCell ref="P318:Q318"/>
    <mergeCell ref="R318:T318"/>
    <mergeCell ref="C320:L320"/>
    <mergeCell ref="N320:O320"/>
    <mergeCell ref="P320:Q320"/>
    <mergeCell ref="R320:T320"/>
    <mergeCell ref="C315:L315"/>
    <mergeCell ref="N315:O315"/>
    <mergeCell ref="P315:Q315"/>
    <mergeCell ref="R315:T315"/>
    <mergeCell ref="C317:L317"/>
    <mergeCell ref="N317:O317"/>
    <mergeCell ref="P317:Q317"/>
    <mergeCell ref="R317:T317"/>
    <mergeCell ref="C326:L326"/>
    <mergeCell ref="N326:O326"/>
    <mergeCell ref="P326:Q326"/>
    <mergeCell ref="R326:T326"/>
    <mergeCell ref="C328:L328"/>
    <mergeCell ref="N328:O328"/>
    <mergeCell ref="P328:Q328"/>
    <mergeCell ref="R328:T328"/>
    <mergeCell ref="C322:L322"/>
    <mergeCell ref="N322:O322"/>
    <mergeCell ref="P322:Q322"/>
    <mergeCell ref="R322:T322"/>
    <mergeCell ref="C324:L324"/>
    <mergeCell ref="N324:O324"/>
    <mergeCell ref="P324:Q324"/>
    <mergeCell ref="R324:T324"/>
    <mergeCell ref="R334:T334"/>
    <mergeCell ref="R350:T350"/>
    <mergeCell ref="R351:T351"/>
    <mergeCell ref="R352:T352"/>
    <mergeCell ref="R353:T353"/>
    <mergeCell ref="R354:T354"/>
    <mergeCell ref="C330:L330"/>
    <mergeCell ref="N330:O330"/>
    <mergeCell ref="P330:Q330"/>
    <mergeCell ref="R330:T330"/>
    <mergeCell ref="C332:L332"/>
    <mergeCell ref="N332:O332"/>
    <mergeCell ref="P332:Q332"/>
    <mergeCell ref="R332:T332"/>
    <mergeCell ref="R361:T361"/>
    <mergeCell ref="R362:T362"/>
    <mergeCell ref="R363:T363"/>
    <mergeCell ref="R355:T355"/>
    <mergeCell ref="R356:T356"/>
    <mergeCell ref="R357:T357"/>
    <mergeCell ref="R358:T358"/>
    <mergeCell ref="R359:T359"/>
    <mergeCell ref="R360:T360"/>
  </mergeCells>
  <pageMargins left="0.70866141732283472" right="0.70866141732283472" top="0.74803149606299213" bottom="0.74803149606299213" header="0.31496062992125984" footer="0.31496062992125984"/>
  <pageSetup paperSize="9" scale="82" fitToHeight="0" orientation="portrait" r:id="rId1"/>
  <headerFooter>
    <oddHeader xml:space="preserve">&amp;LInvestitor:
AVEM d.o.o. Županja&amp;CPROIZVODNI DIO
GRAĐEVINSKO - OBRTNIČKI RADOVI&amp;RDom na kvadrat d.o.o. Županja
</oddHeader>
    <oddFooter>&amp;CREKONSTRUKCIJA TVORNICE STOČNE HRANE U POGON ZA PROIZVODNJU DVOPEKA, KEKSA I                      
                                             SRODNIH PROIZVODA; PR. TRAJNIH PECIVA, SLAST. PROIZVODA I KOLAČA
&amp;R&amp;P</oddFooter>
  </headerFooter>
  <rowBreaks count="3" manualBreakCount="3">
    <brk id="57" max="19" man="1"/>
    <brk id="115" max="16383" man="1"/>
    <brk id="304"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BL235"/>
  <sheetViews>
    <sheetView view="pageBreakPreview" zoomScaleNormal="80" zoomScaleSheetLayoutView="100" workbookViewId="0">
      <selection activeCell="C50" sqref="C50"/>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4.6640625" style="298" customWidth="1"/>
    <col min="16" max="16" width="5.109375" style="313" customWidth="1"/>
    <col min="17" max="17" width="4.33203125" style="313" customWidth="1"/>
    <col min="18" max="18" width="5.109375" style="313" customWidth="1"/>
    <col min="19" max="19" width="4.109375" style="313" customWidth="1"/>
    <col min="20" max="20" width="5.109375" style="314" customWidth="1"/>
    <col min="21" max="24" width="9.109375" style="147"/>
    <col min="25" max="25" width="3.6640625" style="147" customWidth="1"/>
    <col min="26" max="26" width="9.109375" style="147"/>
    <col min="27" max="27" width="21" style="147" customWidth="1"/>
    <col min="28"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4.6640625" style="147" customWidth="1"/>
    <col min="272" max="272" width="5.109375" style="147" customWidth="1"/>
    <col min="273" max="273" width="4.33203125" style="147" customWidth="1"/>
    <col min="274" max="274" width="5.109375" style="147" customWidth="1"/>
    <col min="275" max="275" width="4.109375" style="147" customWidth="1"/>
    <col min="276" max="276" width="5.109375" style="147" customWidth="1"/>
    <col min="277" max="280" width="9.109375" style="147"/>
    <col min="281" max="281" width="3.6640625" style="147" customWidth="1"/>
    <col min="282" max="282" width="9.109375" style="147"/>
    <col min="283" max="283" width="21" style="147" customWidth="1"/>
    <col min="284"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4.6640625" style="147" customWidth="1"/>
    <col min="528" max="528" width="5.109375" style="147" customWidth="1"/>
    <col min="529" max="529" width="4.33203125" style="147" customWidth="1"/>
    <col min="530" max="530" width="5.109375" style="147" customWidth="1"/>
    <col min="531" max="531" width="4.109375" style="147" customWidth="1"/>
    <col min="532" max="532" width="5.109375" style="147" customWidth="1"/>
    <col min="533" max="536" width="9.109375" style="147"/>
    <col min="537" max="537" width="3.6640625" style="147" customWidth="1"/>
    <col min="538" max="538" width="9.109375" style="147"/>
    <col min="539" max="539" width="21" style="147" customWidth="1"/>
    <col min="540"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4.6640625" style="147" customWidth="1"/>
    <col min="784" max="784" width="5.109375" style="147" customWidth="1"/>
    <col min="785" max="785" width="4.33203125" style="147" customWidth="1"/>
    <col min="786" max="786" width="5.109375" style="147" customWidth="1"/>
    <col min="787" max="787" width="4.109375" style="147" customWidth="1"/>
    <col min="788" max="788" width="5.109375" style="147" customWidth="1"/>
    <col min="789" max="792" width="9.109375" style="147"/>
    <col min="793" max="793" width="3.6640625" style="147" customWidth="1"/>
    <col min="794" max="794" width="9.109375" style="147"/>
    <col min="795" max="795" width="21" style="147" customWidth="1"/>
    <col min="796"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4.6640625" style="147" customWidth="1"/>
    <col min="1040" max="1040" width="5.109375" style="147" customWidth="1"/>
    <col min="1041" max="1041" width="4.33203125" style="147" customWidth="1"/>
    <col min="1042" max="1042" width="5.109375" style="147" customWidth="1"/>
    <col min="1043" max="1043" width="4.109375" style="147" customWidth="1"/>
    <col min="1044" max="1044" width="5.109375" style="147" customWidth="1"/>
    <col min="1045" max="1048" width="9.109375" style="147"/>
    <col min="1049" max="1049" width="3.6640625" style="147" customWidth="1"/>
    <col min="1050" max="1050" width="9.109375" style="147"/>
    <col min="1051" max="1051" width="21" style="147" customWidth="1"/>
    <col min="1052"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4.6640625" style="147" customWidth="1"/>
    <col min="1296" max="1296" width="5.109375" style="147" customWidth="1"/>
    <col min="1297" max="1297" width="4.33203125" style="147" customWidth="1"/>
    <col min="1298" max="1298" width="5.109375" style="147" customWidth="1"/>
    <col min="1299" max="1299" width="4.109375" style="147" customWidth="1"/>
    <col min="1300" max="1300" width="5.109375" style="147" customWidth="1"/>
    <col min="1301" max="1304" width="9.109375" style="147"/>
    <col min="1305" max="1305" width="3.6640625" style="147" customWidth="1"/>
    <col min="1306" max="1306" width="9.109375" style="147"/>
    <col min="1307" max="1307" width="21" style="147" customWidth="1"/>
    <col min="1308"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4.6640625" style="147" customWidth="1"/>
    <col min="1552" max="1552" width="5.109375" style="147" customWidth="1"/>
    <col min="1553" max="1553" width="4.33203125" style="147" customWidth="1"/>
    <col min="1554" max="1554" width="5.109375" style="147" customWidth="1"/>
    <col min="1555" max="1555" width="4.109375" style="147" customWidth="1"/>
    <col min="1556" max="1556" width="5.109375" style="147" customWidth="1"/>
    <col min="1557" max="1560" width="9.109375" style="147"/>
    <col min="1561" max="1561" width="3.6640625" style="147" customWidth="1"/>
    <col min="1562" max="1562" width="9.109375" style="147"/>
    <col min="1563" max="1563" width="21" style="147" customWidth="1"/>
    <col min="1564"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4.6640625" style="147" customWidth="1"/>
    <col min="1808" max="1808" width="5.109375" style="147" customWidth="1"/>
    <col min="1809" max="1809" width="4.33203125" style="147" customWidth="1"/>
    <col min="1810" max="1810" width="5.109375" style="147" customWidth="1"/>
    <col min="1811" max="1811" width="4.109375" style="147" customWidth="1"/>
    <col min="1812" max="1812" width="5.109375" style="147" customWidth="1"/>
    <col min="1813" max="1816" width="9.109375" style="147"/>
    <col min="1817" max="1817" width="3.6640625" style="147" customWidth="1"/>
    <col min="1818" max="1818" width="9.109375" style="147"/>
    <col min="1819" max="1819" width="21" style="147" customWidth="1"/>
    <col min="1820"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4.6640625" style="147" customWidth="1"/>
    <col min="2064" max="2064" width="5.109375" style="147" customWidth="1"/>
    <col min="2065" max="2065" width="4.33203125" style="147" customWidth="1"/>
    <col min="2066" max="2066" width="5.109375" style="147" customWidth="1"/>
    <col min="2067" max="2067" width="4.109375" style="147" customWidth="1"/>
    <col min="2068" max="2068" width="5.109375" style="147" customWidth="1"/>
    <col min="2069" max="2072" width="9.109375" style="147"/>
    <col min="2073" max="2073" width="3.6640625" style="147" customWidth="1"/>
    <col min="2074" max="2074" width="9.109375" style="147"/>
    <col min="2075" max="2075" width="21" style="147" customWidth="1"/>
    <col min="2076"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4.6640625" style="147" customWidth="1"/>
    <col min="2320" max="2320" width="5.109375" style="147" customWidth="1"/>
    <col min="2321" max="2321" width="4.33203125" style="147" customWidth="1"/>
    <col min="2322" max="2322" width="5.109375" style="147" customWidth="1"/>
    <col min="2323" max="2323" width="4.109375" style="147" customWidth="1"/>
    <col min="2324" max="2324" width="5.109375" style="147" customWidth="1"/>
    <col min="2325" max="2328" width="9.109375" style="147"/>
    <col min="2329" max="2329" width="3.6640625" style="147" customWidth="1"/>
    <col min="2330" max="2330" width="9.109375" style="147"/>
    <col min="2331" max="2331" width="21" style="147" customWidth="1"/>
    <col min="2332"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4.6640625" style="147" customWidth="1"/>
    <col min="2576" max="2576" width="5.109375" style="147" customWidth="1"/>
    <col min="2577" max="2577" width="4.33203125" style="147" customWidth="1"/>
    <col min="2578" max="2578" width="5.109375" style="147" customWidth="1"/>
    <col min="2579" max="2579" width="4.109375" style="147" customWidth="1"/>
    <col min="2580" max="2580" width="5.109375" style="147" customWidth="1"/>
    <col min="2581" max="2584" width="9.109375" style="147"/>
    <col min="2585" max="2585" width="3.6640625" style="147" customWidth="1"/>
    <col min="2586" max="2586" width="9.109375" style="147"/>
    <col min="2587" max="2587" width="21" style="147" customWidth="1"/>
    <col min="2588"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4.6640625" style="147" customWidth="1"/>
    <col min="2832" max="2832" width="5.109375" style="147" customWidth="1"/>
    <col min="2833" max="2833" width="4.33203125" style="147" customWidth="1"/>
    <col min="2834" max="2834" width="5.109375" style="147" customWidth="1"/>
    <col min="2835" max="2835" width="4.109375" style="147" customWidth="1"/>
    <col min="2836" max="2836" width="5.109375" style="147" customWidth="1"/>
    <col min="2837" max="2840" width="9.109375" style="147"/>
    <col min="2841" max="2841" width="3.6640625" style="147" customWidth="1"/>
    <col min="2842" max="2842" width="9.109375" style="147"/>
    <col min="2843" max="2843" width="21" style="147" customWidth="1"/>
    <col min="2844"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4.6640625" style="147" customWidth="1"/>
    <col min="3088" max="3088" width="5.109375" style="147" customWidth="1"/>
    <col min="3089" max="3089" width="4.33203125" style="147" customWidth="1"/>
    <col min="3090" max="3090" width="5.109375" style="147" customWidth="1"/>
    <col min="3091" max="3091" width="4.109375" style="147" customWidth="1"/>
    <col min="3092" max="3092" width="5.109375" style="147" customWidth="1"/>
    <col min="3093" max="3096" width="9.109375" style="147"/>
    <col min="3097" max="3097" width="3.6640625" style="147" customWidth="1"/>
    <col min="3098" max="3098" width="9.109375" style="147"/>
    <col min="3099" max="3099" width="21" style="147" customWidth="1"/>
    <col min="3100"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4.6640625" style="147" customWidth="1"/>
    <col min="3344" max="3344" width="5.109375" style="147" customWidth="1"/>
    <col min="3345" max="3345" width="4.33203125" style="147" customWidth="1"/>
    <col min="3346" max="3346" width="5.109375" style="147" customWidth="1"/>
    <col min="3347" max="3347" width="4.109375" style="147" customWidth="1"/>
    <col min="3348" max="3348" width="5.109375" style="147" customWidth="1"/>
    <col min="3349" max="3352" width="9.109375" style="147"/>
    <col min="3353" max="3353" width="3.6640625" style="147" customWidth="1"/>
    <col min="3354" max="3354" width="9.109375" style="147"/>
    <col min="3355" max="3355" width="21" style="147" customWidth="1"/>
    <col min="3356"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4.6640625" style="147" customWidth="1"/>
    <col min="3600" max="3600" width="5.109375" style="147" customWidth="1"/>
    <col min="3601" max="3601" width="4.33203125" style="147" customWidth="1"/>
    <col min="3602" max="3602" width="5.109375" style="147" customWidth="1"/>
    <col min="3603" max="3603" width="4.109375" style="147" customWidth="1"/>
    <col min="3604" max="3604" width="5.109375" style="147" customWidth="1"/>
    <col min="3605" max="3608" width="9.109375" style="147"/>
    <col min="3609" max="3609" width="3.6640625" style="147" customWidth="1"/>
    <col min="3610" max="3610" width="9.109375" style="147"/>
    <col min="3611" max="3611" width="21" style="147" customWidth="1"/>
    <col min="3612"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4.6640625" style="147" customWidth="1"/>
    <col min="3856" max="3856" width="5.109375" style="147" customWidth="1"/>
    <col min="3857" max="3857" width="4.33203125" style="147" customWidth="1"/>
    <col min="3858" max="3858" width="5.109375" style="147" customWidth="1"/>
    <col min="3859" max="3859" width="4.109375" style="147" customWidth="1"/>
    <col min="3860" max="3860" width="5.109375" style="147" customWidth="1"/>
    <col min="3861" max="3864" width="9.109375" style="147"/>
    <col min="3865" max="3865" width="3.6640625" style="147" customWidth="1"/>
    <col min="3866" max="3866" width="9.109375" style="147"/>
    <col min="3867" max="3867" width="21" style="147" customWidth="1"/>
    <col min="3868"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4.6640625" style="147" customWidth="1"/>
    <col min="4112" max="4112" width="5.109375" style="147" customWidth="1"/>
    <col min="4113" max="4113" width="4.33203125" style="147" customWidth="1"/>
    <col min="4114" max="4114" width="5.109375" style="147" customWidth="1"/>
    <col min="4115" max="4115" width="4.109375" style="147" customWidth="1"/>
    <col min="4116" max="4116" width="5.109375" style="147" customWidth="1"/>
    <col min="4117" max="4120" width="9.109375" style="147"/>
    <col min="4121" max="4121" width="3.6640625" style="147" customWidth="1"/>
    <col min="4122" max="4122" width="9.109375" style="147"/>
    <col min="4123" max="4123" width="21" style="147" customWidth="1"/>
    <col min="4124"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4.6640625" style="147" customWidth="1"/>
    <col min="4368" max="4368" width="5.109375" style="147" customWidth="1"/>
    <col min="4369" max="4369" width="4.33203125" style="147" customWidth="1"/>
    <col min="4370" max="4370" width="5.109375" style="147" customWidth="1"/>
    <col min="4371" max="4371" width="4.109375" style="147" customWidth="1"/>
    <col min="4372" max="4372" width="5.109375" style="147" customWidth="1"/>
    <col min="4373" max="4376" width="9.109375" style="147"/>
    <col min="4377" max="4377" width="3.6640625" style="147" customWidth="1"/>
    <col min="4378" max="4378" width="9.109375" style="147"/>
    <col min="4379" max="4379" width="21" style="147" customWidth="1"/>
    <col min="4380"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4.6640625" style="147" customWidth="1"/>
    <col min="4624" max="4624" width="5.109375" style="147" customWidth="1"/>
    <col min="4625" max="4625" width="4.33203125" style="147" customWidth="1"/>
    <col min="4626" max="4626" width="5.109375" style="147" customWidth="1"/>
    <col min="4627" max="4627" width="4.109375" style="147" customWidth="1"/>
    <col min="4628" max="4628" width="5.109375" style="147" customWidth="1"/>
    <col min="4629" max="4632" width="9.109375" style="147"/>
    <col min="4633" max="4633" width="3.6640625" style="147" customWidth="1"/>
    <col min="4634" max="4634" width="9.109375" style="147"/>
    <col min="4635" max="4635" width="21" style="147" customWidth="1"/>
    <col min="4636"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4.6640625" style="147" customWidth="1"/>
    <col min="4880" max="4880" width="5.109375" style="147" customWidth="1"/>
    <col min="4881" max="4881" width="4.33203125" style="147" customWidth="1"/>
    <col min="4882" max="4882" width="5.109375" style="147" customWidth="1"/>
    <col min="4883" max="4883" width="4.109375" style="147" customWidth="1"/>
    <col min="4884" max="4884" width="5.109375" style="147" customWidth="1"/>
    <col min="4885" max="4888" width="9.109375" style="147"/>
    <col min="4889" max="4889" width="3.6640625" style="147" customWidth="1"/>
    <col min="4890" max="4890" width="9.109375" style="147"/>
    <col min="4891" max="4891" width="21" style="147" customWidth="1"/>
    <col min="4892"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4.6640625" style="147" customWidth="1"/>
    <col min="5136" max="5136" width="5.109375" style="147" customWidth="1"/>
    <col min="5137" max="5137" width="4.33203125" style="147" customWidth="1"/>
    <col min="5138" max="5138" width="5.109375" style="147" customWidth="1"/>
    <col min="5139" max="5139" width="4.109375" style="147" customWidth="1"/>
    <col min="5140" max="5140" width="5.109375" style="147" customWidth="1"/>
    <col min="5141" max="5144" width="9.109375" style="147"/>
    <col min="5145" max="5145" width="3.6640625" style="147" customWidth="1"/>
    <col min="5146" max="5146" width="9.109375" style="147"/>
    <col min="5147" max="5147" width="21" style="147" customWidth="1"/>
    <col min="5148"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4.6640625" style="147" customWidth="1"/>
    <col min="5392" max="5392" width="5.109375" style="147" customWidth="1"/>
    <col min="5393" max="5393" width="4.33203125" style="147" customWidth="1"/>
    <col min="5394" max="5394" width="5.109375" style="147" customWidth="1"/>
    <col min="5395" max="5395" width="4.109375" style="147" customWidth="1"/>
    <col min="5396" max="5396" width="5.109375" style="147" customWidth="1"/>
    <col min="5397" max="5400" width="9.109375" style="147"/>
    <col min="5401" max="5401" width="3.6640625" style="147" customWidth="1"/>
    <col min="5402" max="5402" width="9.109375" style="147"/>
    <col min="5403" max="5403" width="21" style="147" customWidth="1"/>
    <col min="5404"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4.6640625" style="147" customWidth="1"/>
    <col min="5648" max="5648" width="5.109375" style="147" customWidth="1"/>
    <col min="5649" max="5649" width="4.33203125" style="147" customWidth="1"/>
    <col min="5650" max="5650" width="5.109375" style="147" customWidth="1"/>
    <col min="5651" max="5651" width="4.109375" style="147" customWidth="1"/>
    <col min="5652" max="5652" width="5.109375" style="147" customWidth="1"/>
    <col min="5653" max="5656" width="9.109375" style="147"/>
    <col min="5657" max="5657" width="3.6640625" style="147" customWidth="1"/>
    <col min="5658" max="5658" width="9.109375" style="147"/>
    <col min="5659" max="5659" width="21" style="147" customWidth="1"/>
    <col min="5660"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4.6640625" style="147" customWidth="1"/>
    <col min="5904" max="5904" width="5.109375" style="147" customWidth="1"/>
    <col min="5905" max="5905" width="4.33203125" style="147" customWidth="1"/>
    <col min="5906" max="5906" width="5.109375" style="147" customWidth="1"/>
    <col min="5907" max="5907" width="4.109375" style="147" customWidth="1"/>
    <col min="5908" max="5908" width="5.109375" style="147" customWidth="1"/>
    <col min="5909" max="5912" width="9.109375" style="147"/>
    <col min="5913" max="5913" width="3.6640625" style="147" customWidth="1"/>
    <col min="5914" max="5914" width="9.109375" style="147"/>
    <col min="5915" max="5915" width="21" style="147" customWidth="1"/>
    <col min="5916"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4.6640625" style="147" customWidth="1"/>
    <col min="6160" max="6160" width="5.109375" style="147" customWidth="1"/>
    <col min="6161" max="6161" width="4.33203125" style="147" customWidth="1"/>
    <col min="6162" max="6162" width="5.109375" style="147" customWidth="1"/>
    <col min="6163" max="6163" width="4.109375" style="147" customWidth="1"/>
    <col min="6164" max="6164" width="5.109375" style="147" customWidth="1"/>
    <col min="6165" max="6168" width="9.109375" style="147"/>
    <col min="6169" max="6169" width="3.6640625" style="147" customWidth="1"/>
    <col min="6170" max="6170" width="9.109375" style="147"/>
    <col min="6171" max="6171" width="21" style="147" customWidth="1"/>
    <col min="6172"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4.6640625" style="147" customWidth="1"/>
    <col min="6416" max="6416" width="5.109375" style="147" customWidth="1"/>
    <col min="6417" max="6417" width="4.33203125" style="147" customWidth="1"/>
    <col min="6418" max="6418" width="5.109375" style="147" customWidth="1"/>
    <col min="6419" max="6419" width="4.109375" style="147" customWidth="1"/>
    <col min="6420" max="6420" width="5.109375" style="147" customWidth="1"/>
    <col min="6421" max="6424" width="9.109375" style="147"/>
    <col min="6425" max="6425" width="3.6640625" style="147" customWidth="1"/>
    <col min="6426" max="6426" width="9.109375" style="147"/>
    <col min="6427" max="6427" width="21" style="147" customWidth="1"/>
    <col min="6428"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4.6640625" style="147" customWidth="1"/>
    <col min="6672" max="6672" width="5.109375" style="147" customWidth="1"/>
    <col min="6673" max="6673" width="4.33203125" style="147" customWidth="1"/>
    <col min="6674" max="6674" width="5.109375" style="147" customWidth="1"/>
    <col min="6675" max="6675" width="4.109375" style="147" customWidth="1"/>
    <col min="6676" max="6676" width="5.109375" style="147" customWidth="1"/>
    <col min="6677" max="6680" width="9.109375" style="147"/>
    <col min="6681" max="6681" width="3.6640625" style="147" customWidth="1"/>
    <col min="6682" max="6682" width="9.109375" style="147"/>
    <col min="6683" max="6683" width="21" style="147" customWidth="1"/>
    <col min="6684"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4.6640625" style="147" customWidth="1"/>
    <col min="6928" max="6928" width="5.109375" style="147" customWidth="1"/>
    <col min="6929" max="6929" width="4.33203125" style="147" customWidth="1"/>
    <col min="6930" max="6930" width="5.109375" style="147" customWidth="1"/>
    <col min="6931" max="6931" width="4.109375" style="147" customWidth="1"/>
    <col min="6932" max="6932" width="5.109375" style="147" customWidth="1"/>
    <col min="6933" max="6936" width="9.109375" style="147"/>
    <col min="6937" max="6937" width="3.6640625" style="147" customWidth="1"/>
    <col min="6938" max="6938" width="9.109375" style="147"/>
    <col min="6939" max="6939" width="21" style="147" customWidth="1"/>
    <col min="6940"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4.6640625" style="147" customWidth="1"/>
    <col min="7184" max="7184" width="5.109375" style="147" customWidth="1"/>
    <col min="7185" max="7185" width="4.33203125" style="147" customWidth="1"/>
    <col min="7186" max="7186" width="5.109375" style="147" customWidth="1"/>
    <col min="7187" max="7187" width="4.109375" style="147" customWidth="1"/>
    <col min="7188" max="7188" width="5.109375" style="147" customWidth="1"/>
    <col min="7189" max="7192" width="9.109375" style="147"/>
    <col min="7193" max="7193" width="3.6640625" style="147" customWidth="1"/>
    <col min="7194" max="7194" width="9.109375" style="147"/>
    <col min="7195" max="7195" width="21" style="147" customWidth="1"/>
    <col min="7196"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4.6640625" style="147" customWidth="1"/>
    <col min="7440" max="7440" width="5.109375" style="147" customWidth="1"/>
    <col min="7441" max="7441" width="4.33203125" style="147" customWidth="1"/>
    <col min="7442" max="7442" width="5.109375" style="147" customWidth="1"/>
    <col min="7443" max="7443" width="4.109375" style="147" customWidth="1"/>
    <col min="7444" max="7444" width="5.109375" style="147" customWidth="1"/>
    <col min="7445" max="7448" width="9.109375" style="147"/>
    <col min="7449" max="7449" width="3.6640625" style="147" customWidth="1"/>
    <col min="7450" max="7450" width="9.109375" style="147"/>
    <col min="7451" max="7451" width="21" style="147" customWidth="1"/>
    <col min="7452"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4.6640625" style="147" customWidth="1"/>
    <col min="7696" max="7696" width="5.109375" style="147" customWidth="1"/>
    <col min="7697" max="7697" width="4.33203125" style="147" customWidth="1"/>
    <col min="7698" max="7698" width="5.109375" style="147" customWidth="1"/>
    <col min="7699" max="7699" width="4.109375" style="147" customWidth="1"/>
    <col min="7700" max="7700" width="5.109375" style="147" customWidth="1"/>
    <col min="7701" max="7704" width="9.109375" style="147"/>
    <col min="7705" max="7705" width="3.6640625" style="147" customWidth="1"/>
    <col min="7706" max="7706" width="9.109375" style="147"/>
    <col min="7707" max="7707" width="21" style="147" customWidth="1"/>
    <col min="7708"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4.6640625" style="147" customWidth="1"/>
    <col min="7952" max="7952" width="5.109375" style="147" customWidth="1"/>
    <col min="7953" max="7953" width="4.33203125" style="147" customWidth="1"/>
    <col min="7954" max="7954" width="5.109375" style="147" customWidth="1"/>
    <col min="7955" max="7955" width="4.109375" style="147" customWidth="1"/>
    <col min="7956" max="7956" width="5.109375" style="147" customWidth="1"/>
    <col min="7957" max="7960" width="9.109375" style="147"/>
    <col min="7961" max="7961" width="3.6640625" style="147" customWidth="1"/>
    <col min="7962" max="7962" width="9.109375" style="147"/>
    <col min="7963" max="7963" width="21" style="147" customWidth="1"/>
    <col min="7964"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4.6640625" style="147" customWidth="1"/>
    <col min="8208" max="8208" width="5.109375" style="147" customWidth="1"/>
    <col min="8209" max="8209" width="4.33203125" style="147" customWidth="1"/>
    <col min="8210" max="8210" width="5.109375" style="147" customWidth="1"/>
    <col min="8211" max="8211" width="4.109375" style="147" customWidth="1"/>
    <col min="8212" max="8212" width="5.109375" style="147" customWidth="1"/>
    <col min="8213" max="8216" width="9.109375" style="147"/>
    <col min="8217" max="8217" width="3.6640625" style="147" customWidth="1"/>
    <col min="8218" max="8218" width="9.109375" style="147"/>
    <col min="8219" max="8219" width="21" style="147" customWidth="1"/>
    <col min="8220"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4.6640625" style="147" customWidth="1"/>
    <col min="8464" max="8464" width="5.109375" style="147" customWidth="1"/>
    <col min="8465" max="8465" width="4.33203125" style="147" customWidth="1"/>
    <col min="8466" max="8466" width="5.109375" style="147" customWidth="1"/>
    <col min="8467" max="8467" width="4.109375" style="147" customWidth="1"/>
    <col min="8468" max="8468" width="5.109375" style="147" customWidth="1"/>
    <col min="8469" max="8472" width="9.109375" style="147"/>
    <col min="8473" max="8473" width="3.6640625" style="147" customWidth="1"/>
    <col min="8474" max="8474" width="9.109375" style="147"/>
    <col min="8475" max="8475" width="21" style="147" customWidth="1"/>
    <col min="8476"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4.6640625" style="147" customWidth="1"/>
    <col min="8720" max="8720" width="5.109375" style="147" customWidth="1"/>
    <col min="8721" max="8721" width="4.33203125" style="147" customWidth="1"/>
    <col min="8722" max="8722" width="5.109375" style="147" customWidth="1"/>
    <col min="8723" max="8723" width="4.109375" style="147" customWidth="1"/>
    <col min="8724" max="8724" width="5.109375" style="147" customWidth="1"/>
    <col min="8725" max="8728" width="9.109375" style="147"/>
    <col min="8729" max="8729" width="3.6640625" style="147" customWidth="1"/>
    <col min="8730" max="8730" width="9.109375" style="147"/>
    <col min="8731" max="8731" width="21" style="147" customWidth="1"/>
    <col min="8732"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4.6640625" style="147" customWidth="1"/>
    <col min="8976" max="8976" width="5.109375" style="147" customWidth="1"/>
    <col min="8977" max="8977" width="4.33203125" style="147" customWidth="1"/>
    <col min="8978" max="8978" width="5.109375" style="147" customWidth="1"/>
    <col min="8979" max="8979" width="4.109375" style="147" customWidth="1"/>
    <col min="8980" max="8980" width="5.109375" style="147" customWidth="1"/>
    <col min="8981" max="8984" width="9.109375" style="147"/>
    <col min="8985" max="8985" width="3.6640625" style="147" customWidth="1"/>
    <col min="8986" max="8986" width="9.109375" style="147"/>
    <col min="8987" max="8987" width="21" style="147" customWidth="1"/>
    <col min="8988"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4.6640625" style="147" customWidth="1"/>
    <col min="9232" max="9232" width="5.109375" style="147" customWidth="1"/>
    <col min="9233" max="9233" width="4.33203125" style="147" customWidth="1"/>
    <col min="9234" max="9234" width="5.109375" style="147" customWidth="1"/>
    <col min="9235" max="9235" width="4.109375" style="147" customWidth="1"/>
    <col min="9236" max="9236" width="5.109375" style="147" customWidth="1"/>
    <col min="9237" max="9240" width="9.109375" style="147"/>
    <col min="9241" max="9241" width="3.6640625" style="147" customWidth="1"/>
    <col min="9242" max="9242" width="9.109375" style="147"/>
    <col min="9243" max="9243" width="21" style="147" customWidth="1"/>
    <col min="9244"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4.6640625" style="147" customWidth="1"/>
    <col min="9488" max="9488" width="5.109375" style="147" customWidth="1"/>
    <col min="9489" max="9489" width="4.33203125" style="147" customWidth="1"/>
    <col min="9490" max="9490" width="5.109375" style="147" customWidth="1"/>
    <col min="9491" max="9491" width="4.109375" style="147" customWidth="1"/>
    <col min="9492" max="9492" width="5.109375" style="147" customWidth="1"/>
    <col min="9493" max="9496" width="9.109375" style="147"/>
    <col min="9497" max="9497" width="3.6640625" style="147" customWidth="1"/>
    <col min="9498" max="9498" width="9.109375" style="147"/>
    <col min="9499" max="9499" width="21" style="147" customWidth="1"/>
    <col min="9500"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4.6640625" style="147" customWidth="1"/>
    <col min="9744" max="9744" width="5.109375" style="147" customWidth="1"/>
    <col min="9745" max="9745" width="4.33203125" style="147" customWidth="1"/>
    <col min="9746" max="9746" width="5.109375" style="147" customWidth="1"/>
    <col min="9747" max="9747" width="4.109375" style="147" customWidth="1"/>
    <col min="9748" max="9748" width="5.109375" style="147" customWidth="1"/>
    <col min="9749" max="9752" width="9.109375" style="147"/>
    <col min="9753" max="9753" width="3.6640625" style="147" customWidth="1"/>
    <col min="9754" max="9754" width="9.109375" style="147"/>
    <col min="9755" max="9755" width="21" style="147" customWidth="1"/>
    <col min="9756"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4.6640625" style="147" customWidth="1"/>
    <col min="10000" max="10000" width="5.109375" style="147" customWidth="1"/>
    <col min="10001" max="10001" width="4.33203125" style="147" customWidth="1"/>
    <col min="10002" max="10002" width="5.109375" style="147" customWidth="1"/>
    <col min="10003" max="10003" width="4.109375" style="147" customWidth="1"/>
    <col min="10004" max="10004" width="5.109375" style="147" customWidth="1"/>
    <col min="10005" max="10008" width="9.109375" style="147"/>
    <col min="10009" max="10009" width="3.6640625" style="147" customWidth="1"/>
    <col min="10010" max="10010" width="9.109375" style="147"/>
    <col min="10011" max="10011" width="21" style="147" customWidth="1"/>
    <col min="10012"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4.6640625" style="147" customWidth="1"/>
    <col min="10256" max="10256" width="5.109375" style="147" customWidth="1"/>
    <col min="10257" max="10257" width="4.33203125" style="147" customWidth="1"/>
    <col min="10258" max="10258" width="5.109375" style="147" customWidth="1"/>
    <col min="10259" max="10259" width="4.109375" style="147" customWidth="1"/>
    <col min="10260" max="10260" width="5.109375" style="147" customWidth="1"/>
    <col min="10261" max="10264" width="9.109375" style="147"/>
    <col min="10265" max="10265" width="3.6640625" style="147" customWidth="1"/>
    <col min="10266" max="10266" width="9.109375" style="147"/>
    <col min="10267" max="10267" width="21" style="147" customWidth="1"/>
    <col min="10268"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4.6640625" style="147" customWidth="1"/>
    <col min="10512" max="10512" width="5.109375" style="147" customWidth="1"/>
    <col min="10513" max="10513" width="4.33203125" style="147" customWidth="1"/>
    <col min="10514" max="10514" width="5.109375" style="147" customWidth="1"/>
    <col min="10515" max="10515" width="4.109375" style="147" customWidth="1"/>
    <col min="10516" max="10516" width="5.109375" style="147" customWidth="1"/>
    <col min="10517" max="10520" width="9.109375" style="147"/>
    <col min="10521" max="10521" width="3.6640625" style="147" customWidth="1"/>
    <col min="10522" max="10522" width="9.109375" style="147"/>
    <col min="10523" max="10523" width="21" style="147" customWidth="1"/>
    <col min="10524"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4.6640625" style="147" customWidth="1"/>
    <col min="10768" max="10768" width="5.109375" style="147" customWidth="1"/>
    <col min="10769" max="10769" width="4.33203125" style="147" customWidth="1"/>
    <col min="10770" max="10770" width="5.109375" style="147" customWidth="1"/>
    <col min="10771" max="10771" width="4.109375" style="147" customWidth="1"/>
    <col min="10772" max="10772" width="5.109375" style="147" customWidth="1"/>
    <col min="10773" max="10776" width="9.109375" style="147"/>
    <col min="10777" max="10777" width="3.6640625" style="147" customWidth="1"/>
    <col min="10778" max="10778" width="9.109375" style="147"/>
    <col min="10779" max="10779" width="21" style="147" customWidth="1"/>
    <col min="10780"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4.6640625" style="147" customWidth="1"/>
    <col min="11024" max="11024" width="5.109375" style="147" customWidth="1"/>
    <col min="11025" max="11025" width="4.33203125" style="147" customWidth="1"/>
    <col min="11026" max="11026" width="5.109375" style="147" customWidth="1"/>
    <col min="11027" max="11027" width="4.109375" style="147" customWidth="1"/>
    <col min="11028" max="11028" width="5.109375" style="147" customWidth="1"/>
    <col min="11029" max="11032" width="9.109375" style="147"/>
    <col min="11033" max="11033" width="3.6640625" style="147" customWidth="1"/>
    <col min="11034" max="11034" width="9.109375" style="147"/>
    <col min="11035" max="11035" width="21" style="147" customWidth="1"/>
    <col min="11036"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4.6640625" style="147" customWidth="1"/>
    <col min="11280" max="11280" width="5.109375" style="147" customWidth="1"/>
    <col min="11281" max="11281" width="4.33203125" style="147" customWidth="1"/>
    <col min="11282" max="11282" width="5.109375" style="147" customWidth="1"/>
    <col min="11283" max="11283" width="4.109375" style="147" customWidth="1"/>
    <col min="11284" max="11284" width="5.109375" style="147" customWidth="1"/>
    <col min="11285" max="11288" width="9.109375" style="147"/>
    <col min="11289" max="11289" width="3.6640625" style="147" customWidth="1"/>
    <col min="11290" max="11290" width="9.109375" style="147"/>
    <col min="11291" max="11291" width="21" style="147" customWidth="1"/>
    <col min="11292"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4.6640625" style="147" customWidth="1"/>
    <col min="11536" max="11536" width="5.109375" style="147" customWidth="1"/>
    <col min="11537" max="11537" width="4.33203125" style="147" customWidth="1"/>
    <col min="11538" max="11538" width="5.109375" style="147" customWidth="1"/>
    <col min="11539" max="11539" width="4.109375" style="147" customWidth="1"/>
    <col min="11540" max="11540" width="5.109375" style="147" customWidth="1"/>
    <col min="11541" max="11544" width="9.109375" style="147"/>
    <col min="11545" max="11545" width="3.6640625" style="147" customWidth="1"/>
    <col min="11546" max="11546" width="9.109375" style="147"/>
    <col min="11547" max="11547" width="21" style="147" customWidth="1"/>
    <col min="11548"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4.6640625" style="147" customWidth="1"/>
    <col min="11792" max="11792" width="5.109375" style="147" customWidth="1"/>
    <col min="11793" max="11793" width="4.33203125" style="147" customWidth="1"/>
    <col min="11794" max="11794" width="5.109375" style="147" customWidth="1"/>
    <col min="11795" max="11795" width="4.109375" style="147" customWidth="1"/>
    <col min="11796" max="11796" width="5.109375" style="147" customWidth="1"/>
    <col min="11797" max="11800" width="9.109375" style="147"/>
    <col min="11801" max="11801" width="3.6640625" style="147" customWidth="1"/>
    <col min="11802" max="11802" width="9.109375" style="147"/>
    <col min="11803" max="11803" width="21" style="147" customWidth="1"/>
    <col min="11804"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4.6640625" style="147" customWidth="1"/>
    <col min="12048" max="12048" width="5.109375" style="147" customWidth="1"/>
    <col min="12049" max="12049" width="4.33203125" style="147" customWidth="1"/>
    <col min="12050" max="12050" width="5.109375" style="147" customWidth="1"/>
    <col min="12051" max="12051" width="4.109375" style="147" customWidth="1"/>
    <col min="12052" max="12052" width="5.109375" style="147" customWidth="1"/>
    <col min="12053" max="12056" width="9.109375" style="147"/>
    <col min="12057" max="12057" width="3.6640625" style="147" customWidth="1"/>
    <col min="12058" max="12058" width="9.109375" style="147"/>
    <col min="12059" max="12059" width="21" style="147" customWidth="1"/>
    <col min="12060"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4.6640625" style="147" customWidth="1"/>
    <col min="12304" max="12304" width="5.109375" style="147" customWidth="1"/>
    <col min="12305" max="12305" width="4.33203125" style="147" customWidth="1"/>
    <col min="12306" max="12306" width="5.109375" style="147" customWidth="1"/>
    <col min="12307" max="12307" width="4.109375" style="147" customWidth="1"/>
    <col min="12308" max="12308" width="5.109375" style="147" customWidth="1"/>
    <col min="12309" max="12312" width="9.109375" style="147"/>
    <col min="12313" max="12313" width="3.6640625" style="147" customWidth="1"/>
    <col min="12314" max="12314" width="9.109375" style="147"/>
    <col min="12315" max="12315" width="21" style="147" customWidth="1"/>
    <col min="12316"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4.6640625" style="147" customWidth="1"/>
    <col min="12560" max="12560" width="5.109375" style="147" customWidth="1"/>
    <col min="12561" max="12561" width="4.33203125" style="147" customWidth="1"/>
    <col min="12562" max="12562" width="5.109375" style="147" customWidth="1"/>
    <col min="12563" max="12563" width="4.109375" style="147" customWidth="1"/>
    <col min="12564" max="12564" width="5.109375" style="147" customWidth="1"/>
    <col min="12565" max="12568" width="9.109375" style="147"/>
    <col min="12569" max="12569" width="3.6640625" style="147" customWidth="1"/>
    <col min="12570" max="12570" width="9.109375" style="147"/>
    <col min="12571" max="12571" width="21" style="147" customWidth="1"/>
    <col min="12572"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4.6640625" style="147" customWidth="1"/>
    <col min="12816" max="12816" width="5.109375" style="147" customWidth="1"/>
    <col min="12817" max="12817" width="4.33203125" style="147" customWidth="1"/>
    <col min="12818" max="12818" width="5.109375" style="147" customWidth="1"/>
    <col min="12819" max="12819" width="4.109375" style="147" customWidth="1"/>
    <col min="12820" max="12820" width="5.109375" style="147" customWidth="1"/>
    <col min="12821" max="12824" width="9.109375" style="147"/>
    <col min="12825" max="12825" width="3.6640625" style="147" customWidth="1"/>
    <col min="12826" max="12826" width="9.109375" style="147"/>
    <col min="12827" max="12827" width="21" style="147" customWidth="1"/>
    <col min="12828"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4.6640625" style="147" customWidth="1"/>
    <col min="13072" max="13072" width="5.109375" style="147" customWidth="1"/>
    <col min="13073" max="13073" width="4.33203125" style="147" customWidth="1"/>
    <col min="13074" max="13074" width="5.109375" style="147" customWidth="1"/>
    <col min="13075" max="13075" width="4.109375" style="147" customWidth="1"/>
    <col min="13076" max="13076" width="5.109375" style="147" customWidth="1"/>
    <col min="13077" max="13080" width="9.109375" style="147"/>
    <col min="13081" max="13081" width="3.6640625" style="147" customWidth="1"/>
    <col min="13082" max="13082" width="9.109375" style="147"/>
    <col min="13083" max="13083" width="21" style="147" customWidth="1"/>
    <col min="13084"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4.6640625" style="147" customWidth="1"/>
    <col min="13328" max="13328" width="5.109375" style="147" customWidth="1"/>
    <col min="13329" max="13329" width="4.33203125" style="147" customWidth="1"/>
    <col min="13330" max="13330" width="5.109375" style="147" customWidth="1"/>
    <col min="13331" max="13331" width="4.109375" style="147" customWidth="1"/>
    <col min="13332" max="13332" width="5.109375" style="147" customWidth="1"/>
    <col min="13333" max="13336" width="9.109375" style="147"/>
    <col min="13337" max="13337" width="3.6640625" style="147" customWidth="1"/>
    <col min="13338" max="13338" width="9.109375" style="147"/>
    <col min="13339" max="13339" width="21" style="147" customWidth="1"/>
    <col min="13340"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4.6640625" style="147" customWidth="1"/>
    <col min="13584" max="13584" width="5.109375" style="147" customWidth="1"/>
    <col min="13585" max="13585" width="4.33203125" style="147" customWidth="1"/>
    <col min="13586" max="13586" width="5.109375" style="147" customWidth="1"/>
    <col min="13587" max="13587" width="4.109375" style="147" customWidth="1"/>
    <col min="13588" max="13588" width="5.109375" style="147" customWidth="1"/>
    <col min="13589" max="13592" width="9.109375" style="147"/>
    <col min="13593" max="13593" width="3.6640625" style="147" customWidth="1"/>
    <col min="13594" max="13594" width="9.109375" style="147"/>
    <col min="13595" max="13595" width="21" style="147" customWidth="1"/>
    <col min="13596"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4.6640625" style="147" customWidth="1"/>
    <col min="13840" max="13840" width="5.109375" style="147" customWidth="1"/>
    <col min="13841" max="13841" width="4.33203125" style="147" customWidth="1"/>
    <col min="13842" max="13842" width="5.109375" style="147" customWidth="1"/>
    <col min="13843" max="13843" width="4.109375" style="147" customWidth="1"/>
    <col min="13844" max="13844" width="5.109375" style="147" customWidth="1"/>
    <col min="13845" max="13848" width="9.109375" style="147"/>
    <col min="13849" max="13849" width="3.6640625" style="147" customWidth="1"/>
    <col min="13850" max="13850" width="9.109375" style="147"/>
    <col min="13851" max="13851" width="21" style="147" customWidth="1"/>
    <col min="13852"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4.6640625" style="147" customWidth="1"/>
    <col min="14096" max="14096" width="5.109375" style="147" customWidth="1"/>
    <col min="14097" max="14097" width="4.33203125" style="147" customWidth="1"/>
    <col min="14098" max="14098" width="5.109375" style="147" customWidth="1"/>
    <col min="14099" max="14099" width="4.109375" style="147" customWidth="1"/>
    <col min="14100" max="14100" width="5.109375" style="147" customWidth="1"/>
    <col min="14101" max="14104" width="9.109375" style="147"/>
    <col min="14105" max="14105" width="3.6640625" style="147" customWidth="1"/>
    <col min="14106" max="14106" width="9.109375" style="147"/>
    <col min="14107" max="14107" width="21" style="147" customWidth="1"/>
    <col min="14108"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4.6640625" style="147" customWidth="1"/>
    <col min="14352" max="14352" width="5.109375" style="147" customWidth="1"/>
    <col min="14353" max="14353" width="4.33203125" style="147" customWidth="1"/>
    <col min="14354" max="14354" width="5.109375" style="147" customWidth="1"/>
    <col min="14355" max="14355" width="4.109375" style="147" customWidth="1"/>
    <col min="14356" max="14356" width="5.109375" style="147" customWidth="1"/>
    <col min="14357" max="14360" width="9.109375" style="147"/>
    <col min="14361" max="14361" width="3.6640625" style="147" customWidth="1"/>
    <col min="14362" max="14362" width="9.109375" style="147"/>
    <col min="14363" max="14363" width="21" style="147" customWidth="1"/>
    <col min="14364"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4.6640625" style="147" customWidth="1"/>
    <col min="14608" max="14608" width="5.109375" style="147" customWidth="1"/>
    <col min="14609" max="14609" width="4.33203125" style="147" customWidth="1"/>
    <col min="14610" max="14610" width="5.109375" style="147" customWidth="1"/>
    <col min="14611" max="14611" width="4.109375" style="147" customWidth="1"/>
    <col min="14612" max="14612" width="5.109375" style="147" customWidth="1"/>
    <col min="14613" max="14616" width="9.109375" style="147"/>
    <col min="14617" max="14617" width="3.6640625" style="147" customWidth="1"/>
    <col min="14618" max="14618" width="9.109375" style="147"/>
    <col min="14619" max="14619" width="21" style="147" customWidth="1"/>
    <col min="14620"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4.6640625" style="147" customWidth="1"/>
    <col min="14864" max="14864" width="5.109375" style="147" customWidth="1"/>
    <col min="14865" max="14865" width="4.33203125" style="147" customWidth="1"/>
    <col min="14866" max="14866" width="5.109375" style="147" customWidth="1"/>
    <col min="14867" max="14867" width="4.109375" style="147" customWidth="1"/>
    <col min="14868" max="14868" width="5.109375" style="147" customWidth="1"/>
    <col min="14869" max="14872" width="9.109375" style="147"/>
    <col min="14873" max="14873" width="3.6640625" style="147" customWidth="1"/>
    <col min="14874" max="14874" width="9.109375" style="147"/>
    <col min="14875" max="14875" width="21" style="147" customWidth="1"/>
    <col min="14876"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4.6640625" style="147" customWidth="1"/>
    <col min="15120" max="15120" width="5.109375" style="147" customWidth="1"/>
    <col min="15121" max="15121" width="4.33203125" style="147" customWidth="1"/>
    <col min="15122" max="15122" width="5.109375" style="147" customWidth="1"/>
    <col min="15123" max="15123" width="4.109375" style="147" customWidth="1"/>
    <col min="15124" max="15124" width="5.109375" style="147" customWidth="1"/>
    <col min="15125" max="15128" width="9.109375" style="147"/>
    <col min="15129" max="15129" width="3.6640625" style="147" customWidth="1"/>
    <col min="15130" max="15130" width="9.109375" style="147"/>
    <col min="15131" max="15131" width="21" style="147" customWidth="1"/>
    <col min="15132"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4.6640625" style="147" customWidth="1"/>
    <col min="15376" max="15376" width="5.109375" style="147" customWidth="1"/>
    <col min="15377" max="15377" width="4.33203125" style="147" customWidth="1"/>
    <col min="15378" max="15378" width="5.109375" style="147" customWidth="1"/>
    <col min="15379" max="15379" width="4.109375" style="147" customWidth="1"/>
    <col min="15380" max="15380" width="5.109375" style="147" customWidth="1"/>
    <col min="15381" max="15384" width="9.109375" style="147"/>
    <col min="15385" max="15385" width="3.6640625" style="147" customWidth="1"/>
    <col min="15386" max="15386" width="9.109375" style="147"/>
    <col min="15387" max="15387" width="21" style="147" customWidth="1"/>
    <col min="15388"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4.6640625" style="147" customWidth="1"/>
    <col min="15632" max="15632" width="5.109375" style="147" customWidth="1"/>
    <col min="15633" max="15633" width="4.33203125" style="147" customWidth="1"/>
    <col min="15634" max="15634" width="5.109375" style="147" customWidth="1"/>
    <col min="15635" max="15635" width="4.109375" style="147" customWidth="1"/>
    <col min="15636" max="15636" width="5.109375" style="147" customWidth="1"/>
    <col min="15637" max="15640" width="9.109375" style="147"/>
    <col min="15641" max="15641" width="3.6640625" style="147" customWidth="1"/>
    <col min="15642" max="15642" width="9.109375" style="147"/>
    <col min="15643" max="15643" width="21" style="147" customWidth="1"/>
    <col min="15644"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4.6640625" style="147" customWidth="1"/>
    <col min="15888" max="15888" width="5.109375" style="147" customWidth="1"/>
    <col min="15889" max="15889" width="4.33203125" style="147" customWidth="1"/>
    <col min="15890" max="15890" width="5.109375" style="147" customWidth="1"/>
    <col min="15891" max="15891" width="4.109375" style="147" customWidth="1"/>
    <col min="15892" max="15892" width="5.109375" style="147" customWidth="1"/>
    <col min="15893" max="15896" width="9.109375" style="147"/>
    <col min="15897" max="15897" width="3.6640625" style="147" customWidth="1"/>
    <col min="15898" max="15898" width="9.109375" style="147"/>
    <col min="15899" max="15899" width="21" style="147" customWidth="1"/>
    <col min="15900"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4.6640625" style="147" customWidth="1"/>
    <col min="16144" max="16144" width="5.109375" style="147" customWidth="1"/>
    <col min="16145" max="16145" width="4.33203125" style="147" customWidth="1"/>
    <col min="16146" max="16146" width="5.109375" style="147" customWidth="1"/>
    <col min="16147" max="16147" width="4.109375" style="147" customWidth="1"/>
    <col min="16148" max="16148" width="5.109375" style="147" customWidth="1"/>
    <col min="16149" max="16152" width="9.109375" style="147"/>
    <col min="16153" max="16153" width="3.6640625" style="147" customWidth="1"/>
    <col min="16154" max="16154" width="9.109375" style="147"/>
    <col min="16155" max="16155" width="21" style="147" customWidth="1"/>
    <col min="16156" max="16384" width="9.109375" style="147"/>
  </cols>
  <sheetData>
    <row r="1" spans="1:64" s="142" customFormat="1" ht="12.15" customHeight="1" x14ac:dyDescent="0.2">
      <c r="A1" s="141"/>
      <c r="B1" s="141"/>
      <c r="N1" s="291"/>
      <c r="O1" s="291"/>
      <c r="P1" s="302"/>
      <c r="Q1" s="302"/>
      <c r="R1" s="302"/>
      <c r="S1" s="302"/>
      <c r="T1" s="302"/>
    </row>
    <row r="2" spans="1:64" s="190" customFormat="1" ht="39.6" x14ac:dyDescent="0.3">
      <c r="A2" s="408" t="s">
        <v>0</v>
      </c>
      <c r="B2" s="409"/>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275</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276</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277</v>
      </c>
      <c r="D8" s="375"/>
      <c r="E8" s="375"/>
      <c r="F8" s="375"/>
      <c r="G8" s="375"/>
      <c r="H8" s="375"/>
      <c r="I8" s="375"/>
      <c r="J8" s="375"/>
      <c r="K8" s="12"/>
      <c r="L8" s="12"/>
      <c r="M8" s="11" t="s">
        <v>5</v>
      </c>
      <c r="N8" s="376">
        <v>14</v>
      </c>
      <c r="O8" s="376"/>
      <c r="P8" s="380"/>
      <c r="Q8" s="380"/>
      <c r="R8" s="377">
        <f t="shared" ref="R8:R9" si="0">ROUND((N8*P8),2)</f>
        <v>0</v>
      </c>
      <c r="S8" s="377"/>
      <c r="T8" s="377"/>
    </row>
    <row r="9" spans="1:64" s="4" customFormat="1" ht="12.75" customHeight="1" x14ac:dyDescent="0.25">
      <c r="A9" s="10"/>
      <c r="B9" s="10"/>
      <c r="C9" s="375" t="s">
        <v>278</v>
      </c>
      <c r="D9" s="375"/>
      <c r="E9" s="375"/>
      <c r="F9" s="375"/>
      <c r="G9" s="375"/>
      <c r="H9" s="375"/>
      <c r="I9" s="375"/>
      <c r="J9" s="375"/>
      <c r="K9" s="12"/>
      <c r="L9" s="12"/>
      <c r="M9" s="11" t="s">
        <v>5</v>
      </c>
      <c r="N9" s="376">
        <v>3</v>
      </c>
      <c r="O9" s="376"/>
      <c r="P9" s="380"/>
      <c r="Q9" s="380"/>
      <c r="R9" s="377">
        <f t="shared" si="0"/>
        <v>0</v>
      </c>
      <c r="S9" s="377"/>
      <c r="T9" s="377"/>
    </row>
    <row r="10" spans="1:64" s="4" customFormat="1" ht="12.75" customHeight="1" x14ac:dyDescent="0.25">
      <c r="A10" s="10"/>
      <c r="B10" s="10"/>
      <c r="C10" s="134"/>
      <c r="D10" s="134"/>
      <c r="E10" s="134"/>
      <c r="F10" s="134"/>
      <c r="G10" s="134"/>
      <c r="H10" s="134"/>
      <c r="I10" s="134"/>
      <c r="J10" s="134"/>
      <c r="K10" s="12"/>
      <c r="L10" s="12"/>
      <c r="M10" s="11"/>
      <c r="N10" s="294"/>
      <c r="O10" s="294"/>
      <c r="P10" s="307"/>
      <c r="Q10" s="307"/>
      <c r="R10" s="306"/>
      <c r="S10" s="306"/>
      <c r="T10" s="306"/>
    </row>
    <row r="11" spans="1:64" s="4" customFormat="1" ht="73.5" customHeight="1" x14ac:dyDescent="0.25">
      <c r="A11" s="10">
        <v>1</v>
      </c>
      <c r="B11" s="10">
        <v>2</v>
      </c>
      <c r="C11" s="386" t="s">
        <v>279</v>
      </c>
      <c r="D11" s="375"/>
      <c r="E11" s="375"/>
      <c r="F11" s="375"/>
      <c r="G11" s="375"/>
      <c r="H11" s="375"/>
      <c r="I11" s="375"/>
      <c r="J11" s="375"/>
      <c r="K11" s="375"/>
      <c r="L11" s="375"/>
      <c r="M11" s="11" t="s">
        <v>12</v>
      </c>
      <c r="N11" s="376">
        <v>68</v>
      </c>
      <c r="O11" s="376"/>
      <c r="P11" s="380"/>
      <c r="Q11" s="380"/>
      <c r="R11" s="377">
        <f>ROUND((N11*P11),2)</f>
        <v>0</v>
      </c>
      <c r="S11" s="377"/>
      <c r="T11" s="377"/>
    </row>
    <row r="12" spans="1:64" s="4" customFormat="1" ht="12.75" customHeight="1" x14ac:dyDescent="0.25">
      <c r="A12" s="10"/>
      <c r="B12" s="10"/>
      <c r="C12" s="134"/>
      <c r="D12" s="134"/>
      <c r="E12" s="134"/>
      <c r="F12" s="134"/>
      <c r="G12" s="134"/>
      <c r="H12" s="134"/>
      <c r="I12" s="134"/>
      <c r="J12" s="134"/>
      <c r="K12" s="12"/>
      <c r="L12" s="12"/>
      <c r="M12" s="11"/>
      <c r="N12" s="294"/>
      <c r="O12" s="294"/>
      <c r="P12" s="307"/>
      <c r="Q12" s="307"/>
      <c r="R12" s="306"/>
      <c r="S12" s="306"/>
      <c r="T12" s="306"/>
    </row>
    <row r="13" spans="1:64" s="4" customFormat="1" ht="84" customHeight="1" x14ac:dyDescent="0.25">
      <c r="A13" s="10">
        <v>1</v>
      </c>
      <c r="B13" s="10">
        <v>3</v>
      </c>
      <c r="C13" s="386" t="s">
        <v>280</v>
      </c>
      <c r="D13" s="375"/>
      <c r="E13" s="375"/>
      <c r="F13" s="375"/>
      <c r="G13" s="375"/>
      <c r="H13" s="375"/>
      <c r="I13" s="375"/>
      <c r="J13" s="375"/>
      <c r="K13" s="375"/>
      <c r="L13" s="375"/>
      <c r="M13" s="11"/>
      <c r="N13" s="376"/>
      <c r="O13" s="376"/>
      <c r="P13" s="407"/>
      <c r="Q13" s="407"/>
      <c r="R13" s="378"/>
      <c r="S13" s="378"/>
      <c r="T13" s="378"/>
    </row>
    <row r="14" spans="1:64" s="4" customFormat="1" ht="12.75" customHeight="1" x14ac:dyDescent="0.25">
      <c r="A14" s="10"/>
      <c r="B14" s="10"/>
      <c r="C14" s="375" t="s">
        <v>281</v>
      </c>
      <c r="D14" s="375"/>
      <c r="E14" s="375"/>
      <c r="F14" s="375"/>
      <c r="G14" s="375"/>
      <c r="H14" s="375"/>
      <c r="I14" s="375"/>
      <c r="J14" s="375"/>
      <c r="K14" s="12"/>
      <c r="L14" s="12"/>
      <c r="M14" s="11" t="s">
        <v>12</v>
      </c>
      <c r="N14" s="376">
        <v>33</v>
      </c>
      <c r="O14" s="376"/>
      <c r="P14" s="380"/>
      <c r="Q14" s="380"/>
      <c r="R14" s="377">
        <f t="shared" ref="R14:R15" si="1">ROUND((N14*P14),2)</f>
        <v>0</v>
      </c>
      <c r="S14" s="377"/>
      <c r="T14" s="377"/>
    </row>
    <row r="15" spans="1:64" s="4" customFormat="1" ht="12.75" customHeight="1" x14ac:dyDescent="0.25">
      <c r="A15" s="10"/>
      <c r="B15" s="10"/>
      <c r="C15" s="375" t="s">
        <v>282</v>
      </c>
      <c r="D15" s="375"/>
      <c r="E15" s="375"/>
      <c r="F15" s="375"/>
      <c r="G15" s="375"/>
      <c r="H15" s="375"/>
      <c r="I15" s="375"/>
      <c r="J15" s="375"/>
      <c r="K15" s="12"/>
      <c r="L15" s="12"/>
      <c r="M15" s="11" t="s">
        <v>12</v>
      </c>
      <c r="N15" s="376">
        <v>47</v>
      </c>
      <c r="O15" s="376"/>
      <c r="P15" s="380"/>
      <c r="Q15" s="380"/>
      <c r="R15" s="377">
        <f t="shared" si="1"/>
        <v>0</v>
      </c>
      <c r="S15" s="377"/>
      <c r="T15" s="377"/>
    </row>
    <row r="16" spans="1:64" s="4" customFormat="1" ht="13.2" x14ac:dyDescent="0.25">
      <c r="A16" s="10"/>
      <c r="B16" s="10"/>
      <c r="M16" s="11"/>
      <c r="N16" s="294"/>
      <c r="O16" s="294"/>
      <c r="P16" s="306"/>
      <c r="Q16" s="306"/>
      <c r="R16" s="306"/>
      <c r="S16" s="306"/>
      <c r="T16" s="306"/>
    </row>
    <row r="17" spans="1:20" s="4" customFormat="1" ht="67.5" customHeight="1" x14ac:dyDescent="0.25">
      <c r="A17" s="10">
        <v>1</v>
      </c>
      <c r="B17" s="10">
        <v>4</v>
      </c>
      <c r="C17" s="386" t="s">
        <v>283</v>
      </c>
      <c r="D17" s="375"/>
      <c r="E17" s="375"/>
      <c r="F17" s="375"/>
      <c r="G17" s="375"/>
      <c r="H17" s="375"/>
      <c r="I17" s="375"/>
      <c r="J17" s="375"/>
      <c r="K17" s="375"/>
      <c r="L17" s="375"/>
      <c r="M17" s="11"/>
      <c r="N17" s="376"/>
      <c r="O17" s="376"/>
      <c r="P17" s="378"/>
      <c r="Q17" s="378"/>
      <c r="R17" s="378"/>
      <c r="S17" s="378"/>
      <c r="T17" s="378"/>
    </row>
    <row r="18" spans="1:20" s="4" customFormat="1" ht="13.2" x14ac:dyDescent="0.25">
      <c r="A18" s="10"/>
      <c r="B18" s="10"/>
      <c r="C18" s="375" t="s">
        <v>284</v>
      </c>
      <c r="D18" s="375"/>
      <c r="E18" s="375"/>
      <c r="F18" s="375"/>
      <c r="G18" s="375"/>
      <c r="H18" s="375"/>
      <c r="I18" s="375"/>
      <c r="J18" s="375"/>
      <c r="K18" s="12"/>
      <c r="L18" s="12"/>
      <c r="M18" s="11" t="s">
        <v>12</v>
      </c>
      <c r="N18" s="376">
        <v>28</v>
      </c>
      <c r="O18" s="376"/>
      <c r="P18" s="380"/>
      <c r="Q18" s="380"/>
      <c r="R18" s="377">
        <f>ROUND((N18*P18),2)</f>
        <v>0</v>
      </c>
      <c r="S18" s="377"/>
      <c r="T18" s="377"/>
    </row>
    <row r="19" spans="1:20" s="4" customFormat="1" ht="13.2" x14ac:dyDescent="0.25">
      <c r="A19" s="10"/>
      <c r="B19" s="10"/>
      <c r="C19" s="134"/>
      <c r="D19" s="134"/>
      <c r="E19" s="134"/>
      <c r="F19" s="134"/>
      <c r="G19" s="134"/>
      <c r="H19" s="134"/>
      <c r="I19" s="134"/>
      <c r="J19" s="134"/>
      <c r="K19" s="12"/>
      <c r="L19" s="12"/>
      <c r="M19" s="11"/>
      <c r="N19" s="294"/>
      <c r="O19" s="294"/>
      <c r="P19" s="307"/>
      <c r="Q19" s="307"/>
      <c r="R19" s="306"/>
      <c r="S19" s="306"/>
      <c r="T19" s="306"/>
    </row>
    <row r="20" spans="1:20" s="4" customFormat="1" ht="99" customHeight="1" x14ac:dyDescent="0.25">
      <c r="A20" s="10">
        <v>1</v>
      </c>
      <c r="B20" s="10">
        <v>5</v>
      </c>
      <c r="C20" s="386" t="s">
        <v>239</v>
      </c>
      <c r="D20" s="386"/>
      <c r="E20" s="386"/>
      <c r="F20" s="386"/>
      <c r="G20" s="386"/>
      <c r="H20" s="386"/>
      <c r="I20" s="386"/>
      <c r="J20" s="386"/>
      <c r="K20" s="386"/>
      <c r="L20" s="386"/>
      <c r="M20" s="11" t="s">
        <v>12</v>
      </c>
      <c r="N20" s="376">
        <v>26</v>
      </c>
      <c r="O20" s="376"/>
      <c r="P20" s="380"/>
      <c r="Q20" s="380"/>
      <c r="R20" s="377">
        <f>ROUND((N20*P20),2)</f>
        <v>0</v>
      </c>
      <c r="S20" s="377"/>
      <c r="T20" s="377"/>
    </row>
    <row r="21" spans="1:20" s="4" customFormat="1" ht="12.75" customHeight="1" x14ac:dyDescent="0.25">
      <c r="A21" s="10"/>
      <c r="B21" s="10"/>
      <c r="C21" s="134"/>
      <c r="D21" s="134"/>
      <c r="E21" s="134"/>
      <c r="F21" s="134"/>
      <c r="G21" s="134"/>
      <c r="H21" s="134"/>
      <c r="I21" s="134"/>
      <c r="J21" s="134"/>
      <c r="K21" s="12"/>
      <c r="L21" s="12"/>
      <c r="M21" s="11"/>
      <c r="N21" s="294"/>
      <c r="O21" s="294"/>
      <c r="P21" s="307"/>
      <c r="Q21" s="307"/>
      <c r="R21" s="306"/>
      <c r="S21" s="306"/>
      <c r="T21" s="306"/>
    </row>
    <row r="22" spans="1:20" s="4" customFormat="1" ht="96" customHeight="1" x14ac:dyDescent="0.25">
      <c r="A22" s="10">
        <v>1</v>
      </c>
      <c r="B22" s="10">
        <v>6</v>
      </c>
      <c r="C22" s="375" t="s">
        <v>232</v>
      </c>
      <c r="D22" s="375"/>
      <c r="E22" s="375"/>
      <c r="F22" s="375"/>
      <c r="G22" s="375"/>
      <c r="H22" s="375"/>
      <c r="I22" s="375"/>
      <c r="J22" s="375"/>
      <c r="K22" s="375"/>
      <c r="L22" s="375"/>
      <c r="M22" s="11"/>
      <c r="N22" s="294"/>
      <c r="O22" s="294"/>
      <c r="P22" s="307"/>
      <c r="Q22" s="307"/>
      <c r="R22" s="306"/>
      <c r="S22" s="306"/>
      <c r="T22" s="306"/>
    </row>
    <row r="23" spans="1:20" s="4" customFormat="1" ht="14.25" customHeight="1" x14ac:dyDescent="0.25">
      <c r="A23" s="10"/>
      <c r="B23" s="10"/>
      <c r="C23" s="375" t="s">
        <v>285</v>
      </c>
      <c r="D23" s="375"/>
      <c r="E23" s="375"/>
      <c r="F23" s="375"/>
      <c r="G23" s="375"/>
      <c r="H23" s="375"/>
      <c r="I23" s="375"/>
      <c r="J23" s="375"/>
      <c r="K23" s="375"/>
      <c r="L23" s="13"/>
      <c r="M23" s="11" t="s">
        <v>5</v>
      </c>
      <c r="N23" s="376">
        <v>2</v>
      </c>
      <c r="O23" s="376"/>
      <c r="P23" s="380"/>
      <c r="Q23" s="380"/>
      <c r="R23" s="377">
        <f t="shared" ref="R23:R24" si="2">ROUND((N23*P23),2)</f>
        <v>0</v>
      </c>
      <c r="S23" s="377"/>
      <c r="T23" s="377"/>
    </row>
    <row r="24" spans="1:20" s="4" customFormat="1" ht="14.25" customHeight="1" x14ac:dyDescent="0.25">
      <c r="A24" s="10"/>
      <c r="B24" s="10"/>
      <c r="C24" s="375" t="s">
        <v>233</v>
      </c>
      <c r="D24" s="375"/>
      <c r="E24" s="375"/>
      <c r="F24" s="375"/>
      <c r="G24" s="375"/>
      <c r="H24" s="375"/>
      <c r="I24" s="375"/>
      <c r="J24" s="375"/>
      <c r="K24" s="375"/>
      <c r="L24" s="13"/>
      <c r="M24" s="11" t="s">
        <v>5</v>
      </c>
      <c r="N24" s="376">
        <v>2</v>
      </c>
      <c r="O24" s="376"/>
      <c r="P24" s="380"/>
      <c r="Q24" s="380"/>
      <c r="R24" s="377">
        <f t="shared" si="2"/>
        <v>0</v>
      </c>
      <c r="S24" s="377"/>
      <c r="T24" s="377"/>
    </row>
    <row r="25" spans="1:20" s="4" customFormat="1" ht="13.2" x14ac:dyDescent="0.25">
      <c r="A25" s="10"/>
      <c r="B25" s="10"/>
      <c r="C25" s="12"/>
      <c r="D25" s="12"/>
      <c r="E25" s="12"/>
      <c r="F25" s="12"/>
      <c r="G25" s="12"/>
      <c r="H25" s="12"/>
      <c r="I25" s="12"/>
      <c r="J25" s="12"/>
      <c r="K25" s="12"/>
      <c r="L25" s="12"/>
      <c r="M25" s="11"/>
      <c r="N25" s="294"/>
      <c r="O25" s="294"/>
      <c r="P25" s="307"/>
      <c r="Q25" s="307"/>
      <c r="R25" s="306"/>
      <c r="S25" s="306"/>
      <c r="T25" s="306"/>
    </row>
    <row r="26" spans="1:20" s="4" customFormat="1" ht="61.5" customHeight="1" x14ac:dyDescent="0.25">
      <c r="A26" s="10">
        <v>1</v>
      </c>
      <c r="B26" s="10">
        <v>7</v>
      </c>
      <c r="C26" s="375" t="s">
        <v>36</v>
      </c>
      <c r="D26" s="375"/>
      <c r="E26" s="375"/>
      <c r="F26" s="375"/>
      <c r="G26" s="375"/>
      <c r="H26" s="375"/>
      <c r="I26" s="375"/>
      <c r="J26" s="375"/>
      <c r="K26" s="375"/>
      <c r="L26" s="375"/>
      <c r="M26" s="11"/>
      <c r="N26" s="376"/>
      <c r="O26" s="376"/>
      <c r="P26" s="381"/>
      <c r="Q26" s="381"/>
      <c r="R26" s="378"/>
      <c r="S26" s="378"/>
      <c r="T26" s="378"/>
    </row>
    <row r="27" spans="1:20" s="4" customFormat="1" ht="14.25" customHeight="1" x14ac:dyDescent="0.25">
      <c r="A27" s="10"/>
      <c r="B27" s="10"/>
      <c r="C27" s="375" t="s">
        <v>37</v>
      </c>
      <c r="D27" s="375"/>
      <c r="E27" s="375"/>
      <c r="F27" s="375"/>
      <c r="G27" s="375"/>
      <c r="H27" s="375"/>
      <c r="I27" s="375"/>
      <c r="J27" s="375"/>
      <c r="K27" s="375"/>
      <c r="L27" s="13"/>
      <c r="M27" s="11" t="s">
        <v>5</v>
      </c>
      <c r="N27" s="376">
        <v>1</v>
      </c>
      <c r="O27" s="376"/>
      <c r="P27" s="380"/>
      <c r="Q27" s="380"/>
      <c r="R27" s="377">
        <f t="shared" ref="R27:R28" si="3">ROUND((N27*P27),2)</f>
        <v>0</v>
      </c>
      <c r="S27" s="377"/>
      <c r="T27" s="377"/>
    </row>
    <row r="28" spans="1:20" s="4" customFormat="1" ht="14.25" customHeight="1" x14ac:dyDescent="0.25">
      <c r="A28" s="10"/>
      <c r="B28" s="10"/>
      <c r="C28" s="375" t="s">
        <v>38</v>
      </c>
      <c r="D28" s="375"/>
      <c r="E28" s="375"/>
      <c r="F28" s="375"/>
      <c r="G28" s="375"/>
      <c r="H28" s="375"/>
      <c r="I28" s="375"/>
      <c r="J28" s="375"/>
      <c r="K28" s="375"/>
      <c r="L28" s="13"/>
      <c r="M28" s="11" t="s">
        <v>5</v>
      </c>
      <c r="N28" s="376">
        <v>10</v>
      </c>
      <c r="O28" s="376"/>
      <c r="P28" s="380"/>
      <c r="Q28" s="380"/>
      <c r="R28" s="377">
        <f t="shared" si="3"/>
        <v>0</v>
      </c>
      <c r="S28" s="377"/>
      <c r="T28" s="377"/>
    </row>
    <row r="29" spans="1:20" s="4" customFormat="1" ht="12.75" customHeight="1" x14ac:dyDescent="0.25">
      <c r="A29" s="10"/>
      <c r="B29" s="10"/>
      <c r="C29" s="12"/>
      <c r="D29" s="12"/>
      <c r="E29" s="12"/>
      <c r="F29" s="12"/>
      <c r="G29" s="12"/>
      <c r="H29" s="12"/>
      <c r="I29" s="12"/>
      <c r="J29" s="12"/>
      <c r="K29" s="12"/>
      <c r="L29" s="12"/>
      <c r="M29" s="11"/>
      <c r="N29" s="294"/>
      <c r="O29" s="294"/>
      <c r="P29" s="307"/>
      <c r="Q29" s="307"/>
      <c r="R29" s="306"/>
      <c r="S29" s="306"/>
      <c r="T29" s="306"/>
    </row>
    <row r="30" spans="1:20" s="4" customFormat="1" ht="81" customHeight="1" x14ac:dyDescent="0.25">
      <c r="A30" s="10">
        <v>1</v>
      </c>
      <c r="B30" s="10">
        <v>8</v>
      </c>
      <c r="C30" s="386" t="s">
        <v>286</v>
      </c>
      <c r="D30" s="375"/>
      <c r="E30" s="375"/>
      <c r="F30" s="375"/>
      <c r="G30" s="375"/>
      <c r="H30" s="375"/>
      <c r="I30" s="375"/>
      <c r="J30" s="375"/>
      <c r="K30" s="375"/>
      <c r="L30" s="375"/>
      <c r="M30" s="11" t="s">
        <v>16</v>
      </c>
      <c r="N30" s="376">
        <v>0.5</v>
      </c>
      <c r="O30" s="376"/>
      <c r="P30" s="380"/>
      <c r="Q30" s="380"/>
      <c r="R30" s="377">
        <f>ROUND((N30*P30),2)</f>
        <v>0</v>
      </c>
      <c r="S30" s="377"/>
      <c r="T30" s="377"/>
    </row>
    <row r="31" spans="1:20" s="4" customFormat="1" ht="13.5" customHeight="1" x14ac:dyDescent="0.25">
      <c r="A31" s="10"/>
      <c r="B31" s="10"/>
      <c r="C31" s="135"/>
      <c r="D31" s="134"/>
      <c r="E31" s="134"/>
      <c r="F31" s="134"/>
      <c r="G31" s="134"/>
      <c r="H31" s="134"/>
      <c r="I31" s="134"/>
      <c r="J31" s="134"/>
      <c r="K31" s="134"/>
      <c r="L31" s="134"/>
      <c r="M31" s="11"/>
      <c r="N31" s="294"/>
      <c r="O31" s="294"/>
      <c r="P31" s="307"/>
      <c r="Q31" s="307"/>
      <c r="R31" s="306"/>
      <c r="S31" s="306"/>
      <c r="T31" s="306"/>
    </row>
    <row r="32" spans="1:20" s="4" customFormat="1" ht="84" customHeight="1" x14ac:dyDescent="0.25">
      <c r="A32" s="10">
        <v>1</v>
      </c>
      <c r="B32" s="10">
        <v>9</v>
      </c>
      <c r="C32" s="386" t="s">
        <v>287</v>
      </c>
      <c r="D32" s="375"/>
      <c r="E32" s="375"/>
      <c r="F32" s="375"/>
      <c r="G32" s="375"/>
      <c r="H32" s="375"/>
      <c r="I32" s="375"/>
      <c r="J32" s="375"/>
      <c r="K32" s="375"/>
      <c r="L32" s="375"/>
      <c r="M32" s="11" t="s">
        <v>12</v>
      </c>
      <c r="N32" s="376">
        <v>89</v>
      </c>
      <c r="O32" s="376"/>
      <c r="P32" s="380"/>
      <c r="Q32" s="380"/>
      <c r="R32" s="377">
        <f>ROUND((N32*P32),2)</f>
        <v>0</v>
      </c>
      <c r="S32" s="377"/>
      <c r="T32" s="377"/>
    </row>
    <row r="33" spans="1:64" s="4" customFormat="1" ht="15" customHeight="1" x14ac:dyDescent="0.25">
      <c r="A33" s="10"/>
      <c r="B33" s="10"/>
      <c r="C33" s="135"/>
      <c r="D33" s="134"/>
      <c r="E33" s="134"/>
      <c r="F33" s="134"/>
      <c r="G33" s="134"/>
      <c r="H33" s="134"/>
      <c r="I33" s="134"/>
      <c r="J33" s="134"/>
      <c r="K33" s="134"/>
      <c r="L33" s="134"/>
      <c r="M33" s="11"/>
      <c r="N33" s="294"/>
      <c r="O33" s="294"/>
      <c r="P33" s="307"/>
      <c r="Q33" s="307"/>
      <c r="R33" s="306"/>
      <c r="S33" s="306"/>
      <c r="T33" s="306"/>
    </row>
    <row r="34" spans="1:64" s="4" customFormat="1" ht="67.5" customHeight="1" x14ac:dyDescent="0.25">
      <c r="A34" s="10">
        <v>1</v>
      </c>
      <c r="B34" s="10">
        <v>10</v>
      </c>
      <c r="C34" s="386" t="s">
        <v>288</v>
      </c>
      <c r="D34" s="375"/>
      <c r="E34" s="375"/>
      <c r="F34" s="375"/>
      <c r="G34" s="375"/>
      <c r="H34" s="375"/>
      <c r="I34" s="375"/>
      <c r="J34" s="375"/>
      <c r="K34" s="375"/>
      <c r="L34" s="375"/>
      <c r="M34" s="11" t="s">
        <v>59</v>
      </c>
      <c r="N34" s="376">
        <v>8</v>
      </c>
      <c r="O34" s="376"/>
      <c r="P34" s="380"/>
      <c r="Q34" s="380"/>
      <c r="R34" s="377">
        <f>ROUND((N34*P34),2)</f>
        <v>0</v>
      </c>
      <c r="S34" s="377"/>
      <c r="T34" s="377"/>
    </row>
    <row r="35" spans="1:64" s="4" customFormat="1" ht="15" customHeight="1" x14ac:dyDescent="0.25">
      <c r="A35" s="10"/>
      <c r="B35" s="10"/>
      <c r="C35" s="135"/>
      <c r="D35" s="134"/>
      <c r="E35" s="134"/>
      <c r="F35" s="134"/>
      <c r="G35" s="134"/>
      <c r="H35" s="134"/>
      <c r="I35" s="134"/>
      <c r="J35" s="134"/>
      <c r="K35" s="134"/>
      <c r="L35" s="134"/>
      <c r="M35" s="11"/>
      <c r="N35" s="294"/>
      <c r="O35" s="294"/>
      <c r="P35" s="307"/>
      <c r="Q35" s="307"/>
      <c r="R35" s="306"/>
      <c r="S35" s="306"/>
      <c r="T35" s="306"/>
    </row>
    <row r="36" spans="1:64" s="4" customFormat="1" ht="57" customHeight="1" x14ac:dyDescent="0.25">
      <c r="A36" s="10">
        <v>1</v>
      </c>
      <c r="B36" s="10" t="s">
        <v>39</v>
      </c>
      <c r="C36" s="375" t="s">
        <v>61</v>
      </c>
      <c r="D36" s="375"/>
      <c r="E36" s="375"/>
      <c r="F36" s="375"/>
      <c r="G36" s="375"/>
      <c r="H36" s="375"/>
      <c r="I36" s="375"/>
      <c r="J36" s="375"/>
      <c r="K36" s="375"/>
      <c r="L36" s="375"/>
      <c r="M36" s="11" t="s">
        <v>5</v>
      </c>
      <c r="N36" s="376">
        <v>6</v>
      </c>
      <c r="O36" s="376"/>
      <c r="P36" s="380"/>
      <c r="Q36" s="380"/>
      <c r="R36" s="377">
        <f>ROUND((N36*P36),2)</f>
        <v>0</v>
      </c>
      <c r="S36" s="377"/>
      <c r="T36" s="377"/>
    </row>
    <row r="37" spans="1:64" s="4" customFormat="1" ht="13.2" x14ac:dyDescent="0.25">
      <c r="A37" s="10"/>
      <c r="B37" s="10"/>
      <c r="C37" s="12"/>
      <c r="D37" s="12"/>
      <c r="E37" s="12"/>
      <c r="F37" s="12"/>
      <c r="G37" s="12"/>
      <c r="H37" s="12"/>
      <c r="I37" s="12"/>
      <c r="J37" s="12"/>
      <c r="K37" s="12"/>
      <c r="L37" s="12"/>
      <c r="M37" s="11"/>
      <c r="N37" s="294"/>
      <c r="O37" s="294"/>
      <c r="P37" s="307"/>
      <c r="Q37" s="307"/>
      <c r="R37" s="306"/>
      <c r="S37" s="306"/>
      <c r="T37" s="306"/>
    </row>
    <row r="38" spans="1:64" s="4" customFormat="1" ht="85.5" customHeight="1" x14ac:dyDescent="0.25">
      <c r="A38" s="10">
        <v>1</v>
      </c>
      <c r="B38" s="10" t="s">
        <v>44</v>
      </c>
      <c r="C38" s="386" t="s">
        <v>240</v>
      </c>
      <c r="D38" s="375"/>
      <c r="E38" s="375"/>
      <c r="F38" s="375"/>
      <c r="G38" s="375"/>
      <c r="H38" s="375"/>
      <c r="I38" s="375"/>
      <c r="J38" s="375"/>
      <c r="K38" s="375"/>
      <c r="L38" s="375"/>
      <c r="M38" s="11" t="s">
        <v>59</v>
      </c>
      <c r="N38" s="376">
        <v>20</v>
      </c>
      <c r="O38" s="376"/>
      <c r="P38" s="380"/>
      <c r="Q38" s="380"/>
      <c r="R38" s="377">
        <f>ROUND((N38*P38),2)</f>
        <v>0</v>
      </c>
      <c r="S38" s="377"/>
      <c r="T38" s="377"/>
    </row>
    <row r="39" spans="1:64" s="4" customFormat="1" ht="17.25" customHeight="1" x14ac:dyDescent="0.25">
      <c r="A39" s="10"/>
      <c r="B39" s="10"/>
      <c r="C39" s="135"/>
      <c r="D39" s="134"/>
      <c r="E39" s="134"/>
      <c r="F39" s="134"/>
      <c r="G39" s="134"/>
      <c r="H39" s="134"/>
      <c r="I39" s="134"/>
      <c r="J39" s="134"/>
      <c r="K39" s="134"/>
      <c r="L39" s="134"/>
      <c r="M39" s="11"/>
      <c r="N39" s="294"/>
      <c r="O39" s="294"/>
      <c r="P39" s="307"/>
      <c r="Q39" s="307"/>
      <c r="R39" s="306"/>
      <c r="S39" s="306"/>
      <c r="T39" s="306"/>
    </row>
    <row r="40" spans="1:64" s="4" customFormat="1" ht="85.5" customHeight="1" x14ac:dyDescent="0.25">
      <c r="A40" s="10">
        <v>1</v>
      </c>
      <c r="B40" s="10" t="s">
        <v>48</v>
      </c>
      <c r="C40" s="386" t="s">
        <v>289</v>
      </c>
      <c r="D40" s="375"/>
      <c r="E40" s="375"/>
      <c r="F40" s="375"/>
      <c r="G40" s="375"/>
      <c r="H40" s="375"/>
      <c r="I40" s="375"/>
      <c r="J40" s="375"/>
      <c r="K40" s="375"/>
      <c r="L40" s="375"/>
      <c r="M40" s="11" t="s">
        <v>59</v>
      </c>
      <c r="N40" s="376">
        <v>90</v>
      </c>
      <c r="O40" s="376"/>
      <c r="P40" s="380"/>
      <c r="Q40" s="380"/>
      <c r="R40" s="377">
        <f>ROUND((N40*P40),2)</f>
        <v>0</v>
      </c>
      <c r="S40" s="377"/>
      <c r="T40" s="377"/>
    </row>
    <row r="41" spans="1:64" s="4" customFormat="1" ht="18.75" customHeight="1" x14ac:dyDescent="0.25">
      <c r="A41" s="10"/>
      <c r="B41" s="10"/>
      <c r="C41" s="135"/>
      <c r="D41" s="134"/>
      <c r="E41" s="134"/>
      <c r="F41" s="134"/>
      <c r="G41" s="134"/>
      <c r="H41" s="134"/>
      <c r="I41" s="134"/>
      <c r="J41" s="134"/>
      <c r="K41" s="134"/>
      <c r="L41" s="134"/>
      <c r="M41" s="11"/>
      <c r="N41" s="294"/>
      <c r="O41" s="294"/>
      <c r="P41" s="307"/>
      <c r="Q41" s="307"/>
      <c r="R41" s="306"/>
      <c r="S41" s="306"/>
      <c r="T41" s="306"/>
    </row>
    <row r="42" spans="1:64" s="4" customFormat="1" ht="96.75" customHeight="1" x14ac:dyDescent="0.25">
      <c r="A42" s="10">
        <v>1</v>
      </c>
      <c r="B42" s="10" t="s">
        <v>51</v>
      </c>
      <c r="C42" s="386" t="s">
        <v>290</v>
      </c>
      <c r="D42" s="375"/>
      <c r="E42" s="375"/>
      <c r="F42" s="375"/>
      <c r="G42" s="375"/>
      <c r="H42" s="375"/>
      <c r="I42" s="375"/>
      <c r="J42" s="375"/>
      <c r="K42" s="375"/>
      <c r="L42" s="375"/>
      <c r="M42" s="11"/>
      <c r="N42" s="376"/>
      <c r="O42" s="376"/>
      <c r="P42" s="381"/>
      <c r="Q42" s="381"/>
      <c r="R42" s="378"/>
      <c r="S42" s="378"/>
      <c r="T42" s="378"/>
    </row>
    <row r="43" spans="1:64" s="4" customFormat="1" ht="14.25" customHeight="1" x14ac:dyDescent="0.25">
      <c r="A43" s="10"/>
      <c r="B43" s="10"/>
      <c r="C43" s="375" t="s">
        <v>291</v>
      </c>
      <c r="D43" s="375"/>
      <c r="E43" s="375"/>
      <c r="F43" s="375"/>
      <c r="G43" s="375"/>
      <c r="H43" s="375"/>
      <c r="I43" s="375"/>
      <c r="J43" s="375"/>
      <c r="K43" s="375"/>
      <c r="L43" s="13"/>
      <c r="M43" s="11" t="s">
        <v>5</v>
      </c>
      <c r="N43" s="376">
        <v>1</v>
      </c>
      <c r="O43" s="376"/>
      <c r="P43" s="380"/>
      <c r="Q43" s="380"/>
      <c r="R43" s="377">
        <f t="shared" ref="R43:R46" si="4">ROUND((N43*P43),2)</f>
        <v>0</v>
      </c>
      <c r="S43" s="377"/>
      <c r="T43" s="377"/>
    </row>
    <row r="44" spans="1:64" s="4" customFormat="1" ht="14.25" customHeight="1" x14ac:dyDescent="0.25">
      <c r="A44" s="10"/>
      <c r="B44" s="10"/>
      <c r="C44" s="375" t="s">
        <v>292</v>
      </c>
      <c r="D44" s="375"/>
      <c r="E44" s="375"/>
      <c r="F44" s="375"/>
      <c r="G44" s="375"/>
      <c r="H44" s="375"/>
      <c r="I44" s="375"/>
      <c r="J44" s="375"/>
      <c r="K44" s="375"/>
      <c r="L44" s="13"/>
      <c r="M44" s="11" t="s">
        <v>5</v>
      </c>
      <c r="N44" s="376">
        <v>3</v>
      </c>
      <c r="O44" s="376"/>
      <c r="P44" s="380"/>
      <c r="Q44" s="380"/>
      <c r="R44" s="377">
        <f t="shared" si="4"/>
        <v>0</v>
      </c>
      <c r="S44" s="377"/>
      <c r="T44" s="377"/>
    </row>
    <row r="45" spans="1:64" s="4" customFormat="1" ht="14.25" customHeight="1" x14ac:dyDescent="0.25">
      <c r="A45" s="10"/>
      <c r="B45" s="10"/>
      <c r="C45" s="375" t="s">
        <v>293</v>
      </c>
      <c r="D45" s="375"/>
      <c r="E45" s="375"/>
      <c r="F45" s="375"/>
      <c r="G45" s="375"/>
      <c r="H45" s="375"/>
      <c r="I45" s="375"/>
      <c r="J45" s="375"/>
      <c r="K45" s="375"/>
      <c r="L45" s="13"/>
      <c r="M45" s="11" t="s">
        <v>5</v>
      </c>
      <c r="N45" s="376">
        <v>1</v>
      </c>
      <c r="O45" s="376"/>
      <c r="P45" s="380"/>
      <c r="Q45" s="380"/>
      <c r="R45" s="377">
        <f t="shared" si="4"/>
        <v>0</v>
      </c>
      <c r="S45" s="377"/>
      <c r="T45" s="377"/>
    </row>
    <row r="46" spans="1:64" s="4" customFormat="1" ht="14.25" customHeight="1" x14ac:dyDescent="0.25">
      <c r="A46" s="10"/>
      <c r="B46" s="10"/>
      <c r="C46" s="375" t="s">
        <v>294</v>
      </c>
      <c r="D46" s="375"/>
      <c r="E46" s="375"/>
      <c r="F46" s="375"/>
      <c r="G46" s="375"/>
      <c r="H46" s="375"/>
      <c r="I46" s="375"/>
      <c r="J46" s="375"/>
      <c r="K46" s="375"/>
      <c r="L46" s="13"/>
      <c r="M46" s="11" t="s">
        <v>5</v>
      </c>
      <c r="N46" s="376">
        <v>2</v>
      </c>
      <c r="O46" s="376"/>
      <c r="P46" s="380"/>
      <c r="Q46" s="380"/>
      <c r="R46" s="377">
        <f t="shared" si="4"/>
        <v>0</v>
      </c>
      <c r="S46" s="377"/>
      <c r="T46" s="377"/>
    </row>
    <row r="47" spans="1:64" s="4" customFormat="1" ht="13.2" x14ac:dyDescent="0.25">
      <c r="A47" s="10"/>
      <c r="B47" s="10"/>
      <c r="C47" s="12"/>
      <c r="D47" s="12"/>
      <c r="E47" s="12"/>
      <c r="F47" s="12"/>
      <c r="G47" s="12"/>
      <c r="H47" s="12"/>
      <c r="I47" s="12"/>
      <c r="J47" s="12"/>
      <c r="K47" s="12"/>
      <c r="L47" s="12"/>
      <c r="M47" s="11"/>
      <c r="N47" s="294"/>
      <c r="O47" s="294"/>
      <c r="P47" s="306"/>
      <c r="Q47" s="306"/>
      <c r="R47" s="306"/>
      <c r="S47" s="306"/>
      <c r="T47" s="306"/>
    </row>
    <row r="48" spans="1:64" s="15" customFormat="1" ht="24" customHeight="1" x14ac:dyDescent="0.25">
      <c r="A48" s="5" t="s">
        <v>1</v>
      </c>
      <c r="B48" s="6"/>
      <c r="C48" s="7" t="s">
        <v>70</v>
      </c>
      <c r="D48" s="8"/>
      <c r="E48" s="8"/>
      <c r="F48" s="8"/>
      <c r="G48" s="8"/>
      <c r="H48" s="8"/>
      <c r="I48" s="8"/>
      <c r="J48" s="8"/>
      <c r="K48" s="8"/>
      <c r="L48" s="8"/>
      <c r="M48" s="8"/>
      <c r="N48" s="293"/>
      <c r="O48" s="293"/>
      <c r="P48" s="305"/>
      <c r="Q48" s="305"/>
      <c r="R48" s="374">
        <f>ROUND(SUM(R7:T46),2)</f>
        <v>0</v>
      </c>
      <c r="S48" s="374"/>
      <c r="T48" s="37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row>
    <row r="49" spans="1:20" s="4" customFormat="1" ht="13.2" x14ac:dyDescent="0.25">
      <c r="A49" s="10"/>
      <c r="B49" s="10"/>
      <c r="C49" s="12"/>
      <c r="D49" s="12"/>
      <c r="E49" s="12"/>
      <c r="F49" s="12"/>
      <c r="G49" s="12"/>
      <c r="H49" s="12"/>
      <c r="I49" s="12"/>
      <c r="J49" s="12"/>
      <c r="K49" s="12"/>
      <c r="L49" s="12"/>
      <c r="M49" s="11"/>
      <c r="N49" s="294"/>
      <c r="O49" s="294"/>
      <c r="P49" s="306"/>
      <c r="Q49" s="306"/>
      <c r="R49" s="306"/>
      <c r="S49" s="306"/>
      <c r="T49" s="306"/>
    </row>
    <row r="50" spans="1:20" s="17" customFormat="1" ht="24" customHeight="1" x14ac:dyDescent="0.3">
      <c r="A50" s="16" t="s">
        <v>71</v>
      </c>
      <c r="B50" s="24"/>
      <c r="C50" s="7" t="s">
        <v>72</v>
      </c>
      <c r="D50" s="8"/>
      <c r="E50" s="24"/>
      <c r="F50" s="24"/>
      <c r="G50" s="24"/>
      <c r="H50" s="24"/>
      <c r="I50" s="24"/>
      <c r="J50" s="24"/>
      <c r="K50" s="24"/>
      <c r="L50" s="24"/>
      <c r="M50" s="24"/>
      <c r="N50" s="295"/>
      <c r="O50" s="295"/>
      <c r="P50" s="308"/>
      <c r="Q50" s="308"/>
      <c r="R50" s="392"/>
      <c r="S50" s="392"/>
      <c r="T50" s="392"/>
    </row>
    <row r="51" spans="1:20" s="17" customFormat="1" ht="15" customHeight="1" x14ac:dyDescent="0.3">
      <c r="A51" s="18"/>
      <c r="B51" s="25"/>
      <c r="C51" s="26"/>
      <c r="D51" s="25"/>
      <c r="E51" s="25"/>
      <c r="F51" s="25"/>
      <c r="G51" s="25"/>
      <c r="H51" s="25"/>
      <c r="I51" s="25"/>
      <c r="J51" s="25"/>
      <c r="K51" s="25"/>
      <c r="L51" s="25"/>
      <c r="M51" s="25"/>
      <c r="N51" s="296"/>
      <c r="O51" s="296"/>
      <c r="P51" s="309"/>
      <c r="Q51" s="309"/>
      <c r="R51" s="310"/>
      <c r="S51" s="310"/>
      <c r="T51" s="310"/>
    </row>
    <row r="52" spans="1:20" s="17" customFormat="1" ht="146.25" customHeight="1" x14ac:dyDescent="0.25">
      <c r="A52" s="10" t="s">
        <v>71</v>
      </c>
      <c r="B52" s="10" t="s">
        <v>1</v>
      </c>
      <c r="C52" s="386" t="s">
        <v>242</v>
      </c>
      <c r="D52" s="375"/>
      <c r="E52" s="375"/>
      <c r="F52" s="375"/>
      <c r="G52" s="375"/>
      <c r="H52" s="375"/>
      <c r="I52" s="375"/>
      <c r="J52" s="375"/>
      <c r="K52" s="375"/>
      <c r="L52" s="375"/>
      <c r="M52" s="19" t="s">
        <v>80</v>
      </c>
      <c r="N52" s="376">
        <v>26</v>
      </c>
      <c r="O52" s="376"/>
      <c r="P52" s="380"/>
      <c r="Q52" s="380"/>
      <c r="R52" s="377">
        <f t="shared" ref="R52" si="5">ROUND((N52*P52),2)</f>
        <v>0</v>
      </c>
      <c r="S52" s="377"/>
      <c r="T52" s="377"/>
    </row>
    <row r="53" spans="1:20" s="17" customFormat="1" ht="21" customHeight="1" x14ac:dyDescent="0.3">
      <c r="A53" s="21"/>
      <c r="B53" s="10"/>
      <c r="C53" s="26"/>
      <c r="D53" s="25"/>
      <c r="E53" s="25"/>
      <c r="F53" s="25"/>
      <c r="G53" s="25"/>
      <c r="H53" s="25"/>
      <c r="I53" s="25"/>
      <c r="J53" s="25"/>
      <c r="K53" s="25"/>
      <c r="L53" s="25"/>
      <c r="M53" s="25"/>
      <c r="N53" s="296"/>
      <c r="O53" s="296"/>
      <c r="P53" s="309"/>
      <c r="Q53" s="309"/>
      <c r="R53" s="310"/>
      <c r="S53" s="310"/>
      <c r="T53" s="310"/>
    </row>
    <row r="54" spans="1:20" s="17" customFormat="1" ht="69.75" customHeight="1" x14ac:dyDescent="0.25">
      <c r="A54" s="20" t="s">
        <v>71</v>
      </c>
      <c r="B54" s="10">
        <v>2</v>
      </c>
      <c r="C54" s="386" t="s">
        <v>696</v>
      </c>
      <c r="D54" s="385"/>
      <c r="E54" s="385"/>
      <c r="F54" s="385"/>
      <c r="G54" s="385"/>
      <c r="H54" s="385"/>
      <c r="I54" s="385"/>
      <c r="J54" s="385"/>
      <c r="K54" s="385"/>
      <c r="L54" s="385"/>
      <c r="M54" s="19" t="s">
        <v>80</v>
      </c>
      <c r="N54" s="376">
        <v>2</v>
      </c>
      <c r="O54" s="376"/>
      <c r="P54" s="380"/>
      <c r="Q54" s="380"/>
      <c r="R54" s="377">
        <f t="shared" ref="R54" si="6">ROUND((N54*P54),2)</f>
        <v>0</v>
      </c>
      <c r="S54" s="377"/>
      <c r="T54" s="377"/>
    </row>
    <row r="55" spans="1:20" s="17" customFormat="1" ht="15.6" x14ac:dyDescent="0.3">
      <c r="A55" s="21"/>
      <c r="B55" s="10"/>
      <c r="C55" s="26"/>
      <c r="D55" s="25"/>
      <c r="E55" s="25"/>
      <c r="F55" s="25"/>
      <c r="G55" s="25"/>
      <c r="H55" s="25"/>
      <c r="I55" s="25"/>
      <c r="J55" s="25"/>
      <c r="K55" s="25"/>
      <c r="L55" s="25"/>
      <c r="M55" s="25"/>
      <c r="N55" s="296"/>
      <c r="O55" s="296"/>
      <c r="P55" s="309"/>
      <c r="Q55" s="309"/>
      <c r="R55" s="310"/>
      <c r="S55" s="310"/>
      <c r="T55" s="310"/>
    </row>
    <row r="56" spans="1:20" s="17" customFormat="1" ht="60.75" customHeight="1" x14ac:dyDescent="0.25">
      <c r="A56" s="20" t="s">
        <v>71</v>
      </c>
      <c r="B56" s="10">
        <v>3</v>
      </c>
      <c r="C56" s="386" t="s">
        <v>295</v>
      </c>
      <c r="D56" s="385"/>
      <c r="E56" s="385"/>
      <c r="F56" s="385"/>
      <c r="G56" s="385"/>
      <c r="H56" s="385"/>
      <c r="I56" s="385"/>
      <c r="J56" s="385"/>
      <c r="K56" s="385"/>
      <c r="L56" s="385"/>
      <c r="M56" s="19" t="s">
        <v>5</v>
      </c>
      <c r="N56" s="376">
        <v>1</v>
      </c>
      <c r="O56" s="376"/>
      <c r="P56" s="380"/>
      <c r="Q56" s="380"/>
      <c r="R56" s="377">
        <f t="shared" ref="R56" si="7">ROUND((N56*P56),2)</f>
        <v>0</v>
      </c>
      <c r="S56" s="377"/>
      <c r="T56" s="377"/>
    </row>
    <row r="57" spans="1:20" s="17" customFormat="1" ht="15.6" x14ac:dyDescent="0.3">
      <c r="A57" s="21"/>
      <c r="B57" s="22"/>
      <c r="C57" s="26"/>
      <c r="D57" s="25"/>
      <c r="E57" s="25"/>
      <c r="F57" s="25"/>
      <c r="G57" s="25"/>
      <c r="H57" s="25"/>
      <c r="I57" s="25"/>
      <c r="J57" s="25"/>
      <c r="K57" s="25"/>
      <c r="L57" s="25"/>
      <c r="M57" s="25"/>
      <c r="N57" s="296"/>
      <c r="O57" s="296"/>
      <c r="P57" s="309"/>
      <c r="Q57" s="309"/>
      <c r="R57" s="310"/>
      <c r="S57" s="310"/>
      <c r="T57" s="310"/>
    </row>
    <row r="58" spans="1:20" s="17" customFormat="1" ht="69.75" customHeight="1" x14ac:dyDescent="0.25">
      <c r="A58" s="20" t="s">
        <v>71</v>
      </c>
      <c r="B58" s="10">
        <v>4</v>
      </c>
      <c r="C58" s="386" t="s">
        <v>87</v>
      </c>
      <c r="D58" s="385"/>
      <c r="E58" s="385"/>
      <c r="F58" s="385"/>
      <c r="G58" s="385"/>
      <c r="H58" s="385"/>
      <c r="I58" s="385"/>
      <c r="J58" s="385"/>
      <c r="K58" s="385"/>
      <c r="L58" s="385"/>
      <c r="M58" s="19" t="s">
        <v>88</v>
      </c>
      <c r="N58" s="376">
        <v>105.5</v>
      </c>
      <c r="O58" s="376"/>
      <c r="P58" s="380"/>
      <c r="Q58" s="380"/>
      <c r="R58" s="377">
        <f t="shared" ref="R58" si="8">ROUND((N58*P58),2)</f>
        <v>0</v>
      </c>
      <c r="S58" s="377"/>
      <c r="T58" s="377"/>
    </row>
    <row r="59" spans="1:20" s="17" customFormat="1" ht="15.75" customHeight="1" x14ac:dyDescent="0.25">
      <c r="A59" s="20"/>
      <c r="B59" s="10"/>
      <c r="C59" s="135"/>
      <c r="D59" s="136"/>
      <c r="E59" s="136"/>
      <c r="F59" s="136"/>
      <c r="G59" s="136"/>
      <c r="H59" s="136"/>
      <c r="I59" s="136"/>
      <c r="J59" s="136"/>
      <c r="K59" s="136"/>
      <c r="L59" s="136"/>
      <c r="M59" s="19"/>
      <c r="N59" s="294"/>
      <c r="O59" s="294"/>
      <c r="P59" s="307"/>
      <c r="Q59" s="307"/>
      <c r="R59" s="306"/>
      <c r="S59" s="306"/>
      <c r="T59" s="306"/>
    </row>
    <row r="60" spans="1:20" s="17" customFormat="1" ht="66.75" customHeight="1" x14ac:dyDescent="0.25">
      <c r="A60" s="20" t="s">
        <v>71</v>
      </c>
      <c r="B60" s="10" t="s">
        <v>81</v>
      </c>
      <c r="C60" s="386" t="s">
        <v>85</v>
      </c>
      <c r="D60" s="385"/>
      <c r="E60" s="385"/>
      <c r="F60" s="385"/>
      <c r="G60" s="385"/>
      <c r="H60" s="385"/>
      <c r="I60" s="385"/>
      <c r="J60" s="385"/>
      <c r="K60" s="385"/>
      <c r="L60" s="385"/>
      <c r="M60" s="19"/>
      <c r="N60" s="376"/>
      <c r="O60" s="376"/>
      <c r="P60" s="381"/>
      <c r="Q60" s="381"/>
      <c r="R60" s="378"/>
      <c r="S60" s="378"/>
      <c r="T60" s="378"/>
    </row>
    <row r="61" spans="1:20" s="4" customFormat="1" ht="14.25" customHeight="1" x14ac:dyDescent="0.25">
      <c r="A61" s="10"/>
      <c r="B61" s="10"/>
      <c r="C61" s="375" t="s">
        <v>296</v>
      </c>
      <c r="D61" s="375"/>
      <c r="E61" s="375"/>
      <c r="F61" s="375"/>
      <c r="G61" s="375"/>
      <c r="H61" s="375"/>
      <c r="I61" s="375"/>
      <c r="J61" s="375"/>
      <c r="K61" s="375"/>
      <c r="L61" s="13"/>
      <c r="M61" s="11" t="s">
        <v>5</v>
      </c>
      <c r="N61" s="376">
        <v>2</v>
      </c>
      <c r="O61" s="376"/>
      <c r="P61" s="380"/>
      <c r="Q61" s="380"/>
      <c r="R61" s="377">
        <f t="shared" ref="R61:R63" si="9">ROUND((N61*P61),2)</f>
        <v>0</v>
      </c>
      <c r="S61" s="377"/>
      <c r="T61" s="377"/>
    </row>
    <row r="62" spans="1:20" s="4" customFormat="1" ht="14.25" customHeight="1" x14ac:dyDescent="0.25">
      <c r="A62" s="10"/>
      <c r="B62" s="10"/>
      <c r="C62" s="375" t="s">
        <v>297</v>
      </c>
      <c r="D62" s="375"/>
      <c r="E62" s="375"/>
      <c r="F62" s="375"/>
      <c r="G62" s="375"/>
      <c r="H62" s="375"/>
      <c r="I62" s="375"/>
      <c r="J62" s="375"/>
      <c r="K62" s="375"/>
      <c r="L62" s="13"/>
      <c r="M62" s="11" t="s">
        <v>5</v>
      </c>
      <c r="N62" s="376">
        <v>1</v>
      </c>
      <c r="O62" s="376"/>
      <c r="P62" s="380"/>
      <c r="Q62" s="380"/>
      <c r="R62" s="377">
        <f t="shared" si="9"/>
        <v>0</v>
      </c>
      <c r="S62" s="377"/>
      <c r="T62" s="377"/>
    </row>
    <row r="63" spans="1:20" s="4" customFormat="1" ht="14.25" customHeight="1" x14ac:dyDescent="0.25">
      <c r="A63" s="10"/>
      <c r="B63" s="10"/>
      <c r="C63" s="375" t="s">
        <v>298</v>
      </c>
      <c r="D63" s="375"/>
      <c r="E63" s="375"/>
      <c r="F63" s="375"/>
      <c r="G63" s="375"/>
      <c r="H63" s="375"/>
      <c r="I63" s="375"/>
      <c r="J63" s="375"/>
      <c r="K63" s="375"/>
      <c r="L63" s="13"/>
      <c r="M63" s="11" t="s">
        <v>5</v>
      </c>
      <c r="N63" s="376">
        <v>1</v>
      </c>
      <c r="O63" s="376"/>
      <c r="P63" s="380"/>
      <c r="Q63" s="380"/>
      <c r="R63" s="377">
        <f t="shared" si="9"/>
        <v>0</v>
      </c>
      <c r="S63" s="377"/>
      <c r="T63" s="377"/>
    </row>
    <row r="64" spans="1:20" s="17" customFormat="1" ht="15.75" customHeight="1" x14ac:dyDescent="0.25">
      <c r="A64" s="20"/>
      <c r="B64" s="10"/>
      <c r="C64" s="135"/>
      <c r="D64" s="136"/>
      <c r="E64" s="136"/>
      <c r="F64" s="136"/>
      <c r="G64" s="136"/>
      <c r="H64" s="136"/>
      <c r="I64" s="136"/>
      <c r="J64" s="136"/>
      <c r="K64" s="136"/>
      <c r="L64" s="136"/>
      <c r="M64" s="19"/>
      <c r="N64" s="294"/>
      <c r="O64" s="294"/>
      <c r="P64" s="307"/>
      <c r="Q64" s="307"/>
      <c r="R64" s="306"/>
      <c r="S64" s="306"/>
      <c r="T64" s="306"/>
    </row>
    <row r="65" spans="1:20" s="17" customFormat="1" ht="139.5" customHeight="1" x14ac:dyDescent="0.25">
      <c r="A65" s="20" t="s">
        <v>71</v>
      </c>
      <c r="B65" s="10" t="s">
        <v>84</v>
      </c>
      <c r="C65" s="386" t="s">
        <v>89</v>
      </c>
      <c r="D65" s="385"/>
      <c r="E65" s="385"/>
      <c r="F65" s="385"/>
      <c r="G65" s="385"/>
      <c r="H65" s="385"/>
      <c r="I65" s="385"/>
      <c r="J65" s="385"/>
      <c r="K65" s="385"/>
      <c r="L65" s="385"/>
      <c r="M65" s="19" t="s">
        <v>88</v>
      </c>
      <c r="N65" s="376">
        <v>8</v>
      </c>
      <c r="O65" s="376"/>
      <c r="P65" s="380"/>
      <c r="Q65" s="380"/>
      <c r="R65" s="377">
        <f t="shared" ref="R65" si="10">ROUND((N65*P65),2)</f>
        <v>0</v>
      </c>
      <c r="S65" s="377"/>
      <c r="T65" s="377"/>
    </row>
    <row r="66" spans="1:20" s="17" customFormat="1" ht="15.6" x14ac:dyDescent="0.3">
      <c r="A66" s="21"/>
      <c r="B66" s="22"/>
      <c r="C66" s="26"/>
      <c r="D66" s="25"/>
      <c r="E66" s="25"/>
      <c r="F66" s="25"/>
      <c r="G66" s="25"/>
      <c r="H66" s="25"/>
      <c r="I66" s="25"/>
      <c r="J66" s="25"/>
      <c r="K66" s="25"/>
      <c r="L66" s="25"/>
      <c r="M66" s="25"/>
      <c r="N66" s="296"/>
      <c r="O66" s="296"/>
      <c r="P66" s="309"/>
      <c r="Q66" s="309"/>
      <c r="R66" s="310"/>
      <c r="S66" s="310"/>
      <c r="T66" s="310"/>
    </row>
    <row r="67" spans="1:20" s="17" customFormat="1" ht="24" customHeight="1" x14ac:dyDescent="0.25">
      <c r="A67" s="16" t="s">
        <v>71</v>
      </c>
      <c r="B67" s="24"/>
      <c r="C67" s="7" t="s">
        <v>90</v>
      </c>
      <c r="D67" s="24"/>
      <c r="E67" s="24"/>
      <c r="F67" s="24"/>
      <c r="G67" s="24"/>
      <c r="H67" s="24"/>
      <c r="I67" s="24"/>
      <c r="J67" s="24"/>
      <c r="K67" s="24"/>
      <c r="L67" s="24"/>
      <c r="M67" s="24"/>
      <c r="N67" s="295"/>
      <c r="O67" s="295"/>
      <c r="P67" s="308"/>
      <c r="Q67" s="308"/>
      <c r="R67" s="374">
        <f>ROUND(SUM(R52:T65),2)</f>
        <v>0</v>
      </c>
      <c r="S67" s="374"/>
      <c r="T67" s="374"/>
    </row>
    <row r="68" spans="1:20" s="4" customFormat="1" ht="32.25" customHeight="1" x14ac:dyDescent="0.25">
      <c r="A68" s="10"/>
      <c r="B68" s="10"/>
      <c r="C68" s="12"/>
      <c r="D68" s="12"/>
      <c r="E68" s="12"/>
      <c r="F68" s="12"/>
      <c r="G68" s="12"/>
      <c r="H68" s="12"/>
      <c r="I68" s="12"/>
      <c r="J68" s="12"/>
      <c r="K68" s="12"/>
      <c r="L68" s="12"/>
      <c r="M68" s="11"/>
      <c r="N68" s="294"/>
      <c r="O68" s="294"/>
      <c r="P68" s="306"/>
      <c r="Q68" s="306"/>
      <c r="R68" s="306"/>
      <c r="S68" s="306"/>
      <c r="T68" s="306"/>
    </row>
    <row r="69" spans="1:20" s="17" customFormat="1" ht="24" customHeight="1" x14ac:dyDescent="0.3">
      <c r="A69" s="16" t="s">
        <v>91</v>
      </c>
      <c r="B69" s="24"/>
      <c r="C69" s="7" t="s">
        <v>299</v>
      </c>
      <c r="D69" s="8"/>
      <c r="E69" s="24"/>
      <c r="F69" s="24"/>
      <c r="G69" s="24"/>
      <c r="H69" s="24"/>
      <c r="I69" s="24"/>
      <c r="J69" s="24"/>
      <c r="K69" s="24"/>
      <c r="L69" s="24"/>
      <c r="M69" s="24"/>
      <c r="N69" s="295"/>
      <c r="O69" s="295"/>
      <c r="P69" s="308"/>
      <c r="Q69" s="308"/>
      <c r="R69" s="392"/>
      <c r="S69" s="392"/>
      <c r="T69" s="392"/>
    </row>
    <row r="70" spans="1:20" s="17" customFormat="1" ht="15" customHeight="1" x14ac:dyDescent="0.3">
      <c r="A70" s="18"/>
      <c r="B70" s="25"/>
      <c r="C70" s="26"/>
      <c r="D70" s="25"/>
      <c r="E70" s="25"/>
      <c r="F70" s="25"/>
      <c r="G70" s="25"/>
      <c r="H70" s="25"/>
      <c r="I70" s="25"/>
      <c r="J70" s="25"/>
      <c r="K70" s="25"/>
      <c r="L70" s="25"/>
      <c r="M70" s="25"/>
      <c r="N70" s="296"/>
      <c r="O70" s="296"/>
      <c r="P70" s="309"/>
      <c r="Q70" s="309"/>
      <c r="R70" s="310"/>
      <c r="S70" s="310"/>
      <c r="T70" s="310"/>
    </row>
    <row r="71" spans="1:20" s="17" customFormat="1" ht="84.75" customHeight="1" x14ac:dyDescent="0.25">
      <c r="A71" s="10" t="s">
        <v>91</v>
      </c>
      <c r="B71" s="10">
        <v>1</v>
      </c>
      <c r="C71" s="375" t="s">
        <v>300</v>
      </c>
      <c r="D71" s="375"/>
      <c r="E71" s="375"/>
      <c r="F71" s="375"/>
      <c r="G71" s="375"/>
      <c r="H71" s="375"/>
      <c r="I71" s="375"/>
      <c r="J71" s="375"/>
      <c r="K71" s="375"/>
      <c r="L71" s="375"/>
      <c r="M71" s="19" t="s">
        <v>80</v>
      </c>
      <c r="N71" s="376">
        <v>188</v>
      </c>
      <c r="O71" s="376"/>
      <c r="P71" s="380"/>
      <c r="Q71" s="380"/>
      <c r="R71" s="377">
        <f t="shared" ref="R71" si="11">ROUND((N71*P71),2)</f>
        <v>0</v>
      </c>
      <c r="S71" s="377"/>
      <c r="T71" s="377"/>
    </row>
    <row r="72" spans="1:20" s="17" customFormat="1" ht="15" customHeight="1" x14ac:dyDescent="0.3">
      <c r="A72" s="18"/>
      <c r="B72" s="25"/>
      <c r="C72" s="26"/>
      <c r="D72" s="25"/>
      <c r="E72" s="25"/>
      <c r="F72" s="25"/>
      <c r="G72" s="25"/>
      <c r="H72" s="25"/>
      <c r="I72" s="25"/>
      <c r="J72" s="25"/>
      <c r="K72" s="25"/>
      <c r="L72" s="25"/>
      <c r="M72" s="25"/>
      <c r="N72" s="296"/>
      <c r="O72" s="296"/>
      <c r="P72" s="309"/>
      <c r="Q72" s="309"/>
      <c r="R72" s="310"/>
      <c r="S72" s="310"/>
      <c r="T72" s="310"/>
    </row>
    <row r="73" spans="1:20" s="17" customFormat="1" ht="33.75" customHeight="1" x14ac:dyDescent="0.25">
      <c r="A73" s="10" t="s">
        <v>91</v>
      </c>
      <c r="B73" s="10">
        <v>2</v>
      </c>
      <c r="C73" s="375" t="s">
        <v>301</v>
      </c>
      <c r="D73" s="386"/>
      <c r="E73" s="386"/>
      <c r="F73" s="386"/>
      <c r="G73" s="386"/>
      <c r="H73" s="386"/>
      <c r="I73" s="386"/>
      <c r="J73" s="386"/>
      <c r="K73" s="386"/>
      <c r="L73" s="386"/>
      <c r="M73" s="19" t="s">
        <v>80</v>
      </c>
      <c r="N73" s="376">
        <v>170</v>
      </c>
      <c r="O73" s="376"/>
      <c r="P73" s="380"/>
      <c r="Q73" s="380"/>
      <c r="R73" s="377">
        <f t="shared" ref="R73" si="12">ROUND((N73*P73),2)</f>
        <v>0</v>
      </c>
      <c r="S73" s="377"/>
      <c r="T73" s="377"/>
    </row>
    <row r="74" spans="1:20" s="17" customFormat="1" ht="15" customHeight="1" x14ac:dyDescent="0.3">
      <c r="A74" s="18"/>
      <c r="B74" s="25"/>
      <c r="C74" s="26"/>
      <c r="D74" s="25"/>
      <c r="E74" s="25"/>
      <c r="F74" s="25"/>
      <c r="G74" s="25"/>
      <c r="H74" s="25"/>
      <c r="I74" s="25"/>
      <c r="J74" s="25"/>
      <c r="K74" s="25"/>
      <c r="L74" s="25"/>
      <c r="M74" s="25"/>
      <c r="N74" s="296"/>
      <c r="O74" s="296"/>
      <c r="P74" s="309"/>
      <c r="Q74" s="309"/>
      <c r="R74" s="310"/>
      <c r="S74" s="310"/>
      <c r="T74" s="310"/>
    </row>
    <row r="75" spans="1:20" s="17" customFormat="1" ht="54" customHeight="1" x14ac:dyDescent="0.25">
      <c r="A75" s="10" t="s">
        <v>91</v>
      </c>
      <c r="B75" s="10">
        <v>3</v>
      </c>
      <c r="C75" s="375" t="s">
        <v>655</v>
      </c>
      <c r="D75" s="375"/>
      <c r="E75" s="375"/>
      <c r="F75" s="375"/>
      <c r="G75" s="375"/>
      <c r="H75" s="375"/>
      <c r="I75" s="375"/>
      <c r="J75" s="375"/>
      <c r="K75" s="375"/>
      <c r="L75" s="375"/>
      <c r="M75" s="19" t="s">
        <v>80</v>
      </c>
      <c r="N75" s="376">
        <v>170</v>
      </c>
      <c r="O75" s="376"/>
      <c r="P75" s="380"/>
      <c r="Q75" s="380"/>
      <c r="R75" s="377">
        <f t="shared" ref="R75" si="13">ROUND((N75*P75),2)</f>
        <v>0</v>
      </c>
      <c r="S75" s="377"/>
      <c r="T75" s="377"/>
    </row>
    <row r="76" spans="1:20" s="17" customFormat="1" ht="15" customHeight="1" x14ac:dyDescent="0.3">
      <c r="A76" s="18"/>
      <c r="B76" s="25"/>
      <c r="C76" s="26"/>
      <c r="D76" s="25"/>
      <c r="E76" s="25"/>
      <c r="F76" s="25"/>
      <c r="G76" s="25"/>
      <c r="H76" s="25"/>
      <c r="I76" s="25"/>
      <c r="J76" s="25"/>
      <c r="K76" s="25"/>
      <c r="L76" s="25"/>
      <c r="M76" s="25"/>
      <c r="N76" s="296"/>
      <c r="O76" s="296"/>
      <c r="P76" s="309"/>
      <c r="Q76" s="309"/>
      <c r="R76" s="310"/>
      <c r="S76" s="310"/>
      <c r="T76" s="310"/>
    </row>
    <row r="77" spans="1:20" s="17" customFormat="1" ht="201" customHeight="1" x14ac:dyDescent="0.25">
      <c r="A77" s="10" t="s">
        <v>91</v>
      </c>
      <c r="B77" s="10">
        <v>4</v>
      </c>
      <c r="C77" s="375" t="s">
        <v>302</v>
      </c>
      <c r="D77" s="386"/>
      <c r="E77" s="386"/>
      <c r="F77" s="386"/>
      <c r="G77" s="386"/>
      <c r="H77" s="386"/>
      <c r="I77" s="386"/>
      <c r="J77" s="386"/>
      <c r="K77" s="386"/>
      <c r="L77" s="386"/>
      <c r="M77" s="19" t="s">
        <v>80</v>
      </c>
      <c r="N77" s="376">
        <v>223</v>
      </c>
      <c r="O77" s="376"/>
      <c r="P77" s="380"/>
      <c r="Q77" s="380"/>
      <c r="R77" s="377">
        <f t="shared" ref="R77" si="14">ROUND((N77*P77),2)</f>
        <v>0</v>
      </c>
      <c r="S77" s="377"/>
      <c r="T77" s="377"/>
    </row>
    <row r="78" spans="1:20" s="17" customFormat="1" ht="15" customHeight="1" x14ac:dyDescent="0.3">
      <c r="A78" s="18"/>
      <c r="B78" s="25"/>
      <c r="C78" s="26"/>
      <c r="D78" s="25"/>
      <c r="E78" s="25"/>
      <c r="F78" s="25"/>
      <c r="G78" s="25"/>
      <c r="H78" s="25"/>
      <c r="I78" s="25"/>
      <c r="J78" s="25"/>
      <c r="K78" s="25"/>
      <c r="L78" s="25"/>
      <c r="M78" s="25"/>
      <c r="N78" s="296"/>
      <c r="O78" s="296"/>
      <c r="P78" s="309"/>
      <c r="Q78" s="309"/>
      <c r="R78" s="310"/>
      <c r="S78" s="310"/>
      <c r="T78" s="310"/>
    </row>
    <row r="79" spans="1:20" s="17" customFormat="1" ht="33" customHeight="1" x14ac:dyDescent="0.25">
      <c r="A79" s="10" t="s">
        <v>91</v>
      </c>
      <c r="B79" s="10">
        <v>5</v>
      </c>
      <c r="C79" s="375" t="s">
        <v>303</v>
      </c>
      <c r="D79" s="375"/>
      <c r="E79" s="375"/>
      <c r="F79" s="375"/>
      <c r="G79" s="375"/>
      <c r="H79" s="375"/>
      <c r="I79" s="375"/>
      <c r="J79" s="375"/>
      <c r="K79" s="375"/>
      <c r="L79" s="375"/>
      <c r="M79" s="19" t="s">
        <v>80</v>
      </c>
      <c r="N79" s="376">
        <v>170</v>
      </c>
      <c r="O79" s="376"/>
      <c r="P79" s="380"/>
      <c r="Q79" s="380"/>
      <c r="R79" s="377">
        <f t="shared" ref="R79" si="15">ROUND((N79*P79),2)</f>
        <v>0</v>
      </c>
      <c r="S79" s="377"/>
      <c r="T79" s="377"/>
    </row>
    <row r="80" spans="1:20" s="17" customFormat="1" ht="15" customHeight="1" x14ac:dyDescent="0.3">
      <c r="A80" s="18"/>
      <c r="B80" s="25"/>
      <c r="C80" s="26"/>
      <c r="D80" s="25"/>
      <c r="E80" s="25"/>
      <c r="F80" s="25"/>
      <c r="G80" s="25"/>
      <c r="H80" s="25"/>
      <c r="I80" s="25"/>
      <c r="J80" s="25"/>
      <c r="K80" s="25"/>
      <c r="L80" s="25"/>
      <c r="M80" s="25"/>
      <c r="N80" s="296"/>
      <c r="O80" s="296"/>
      <c r="P80" s="309"/>
      <c r="Q80" s="309"/>
      <c r="R80" s="310"/>
      <c r="S80" s="310"/>
      <c r="T80" s="310"/>
    </row>
    <row r="81" spans="1:20" s="17" customFormat="1" ht="52.5" customHeight="1" x14ac:dyDescent="0.25">
      <c r="A81" s="10" t="s">
        <v>91</v>
      </c>
      <c r="B81" s="10">
        <v>6</v>
      </c>
      <c r="C81" s="375" t="s">
        <v>304</v>
      </c>
      <c r="D81" s="386"/>
      <c r="E81" s="386"/>
      <c r="F81" s="386"/>
      <c r="G81" s="386"/>
      <c r="H81" s="386"/>
      <c r="I81" s="386"/>
      <c r="J81" s="386"/>
      <c r="K81" s="386"/>
      <c r="L81" s="386"/>
      <c r="M81" s="19" t="s">
        <v>88</v>
      </c>
      <c r="N81" s="376">
        <v>88</v>
      </c>
      <c r="O81" s="376"/>
      <c r="P81" s="380"/>
      <c r="Q81" s="380"/>
      <c r="R81" s="377">
        <f t="shared" ref="R81" si="16">ROUND((N81*P81),2)</f>
        <v>0</v>
      </c>
      <c r="S81" s="377"/>
      <c r="T81" s="377"/>
    </row>
    <row r="82" spans="1:20" s="17" customFormat="1" ht="15" customHeight="1" x14ac:dyDescent="0.3">
      <c r="A82" s="18"/>
      <c r="B82" s="25"/>
      <c r="C82" s="26"/>
      <c r="D82" s="25"/>
      <c r="E82" s="25"/>
      <c r="F82" s="25"/>
      <c r="G82" s="25"/>
      <c r="H82" s="25"/>
      <c r="I82" s="25"/>
      <c r="J82" s="25"/>
      <c r="K82" s="25"/>
      <c r="L82" s="25"/>
      <c r="M82" s="25"/>
      <c r="N82" s="296"/>
      <c r="O82" s="296"/>
      <c r="P82" s="309"/>
      <c r="Q82" s="309"/>
      <c r="R82" s="310"/>
      <c r="S82" s="310"/>
      <c r="T82" s="310"/>
    </row>
    <row r="83" spans="1:20" s="17" customFormat="1" ht="36" customHeight="1" x14ac:dyDescent="0.25">
      <c r="A83" s="10" t="s">
        <v>91</v>
      </c>
      <c r="B83" s="10" t="s">
        <v>26</v>
      </c>
      <c r="C83" s="375" t="s">
        <v>305</v>
      </c>
      <c r="D83" s="386"/>
      <c r="E83" s="386"/>
      <c r="F83" s="386"/>
      <c r="G83" s="386"/>
      <c r="H83" s="386"/>
      <c r="I83" s="386"/>
      <c r="J83" s="386"/>
      <c r="K83" s="386"/>
      <c r="L83" s="386"/>
      <c r="M83" s="19" t="s">
        <v>5</v>
      </c>
      <c r="N83" s="376">
        <v>4</v>
      </c>
      <c r="O83" s="376"/>
      <c r="P83" s="380"/>
      <c r="Q83" s="380"/>
      <c r="R83" s="377">
        <f t="shared" ref="R83" si="17">ROUND((N83*P83),2)</f>
        <v>0</v>
      </c>
      <c r="S83" s="377"/>
      <c r="T83" s="377"/>
    </row>
    <row r="84" spans="1:20" s="4" customFormat="1" ht="13.2" x14ac:dyDescent="0.25">
      <c r="A84" s="10"/>
      <c r="B84" s="10"/>
      <c r="C84" s="12"/>
      <c r="D84" s="12"/>
      <c r="E84" s="12"/>
      <c r="F84" s="12"/>
      <c r="G84" s="12"/>
      <c r="H84" s="12"/>
      <c r="I84" s="12"/>
      <c r="J84" s="12"/>
      <c r="K84" s="12"/>
      <c r="L84" s="12"/>
      <c r="M84" s="11"/>
      <c r="N84" s="294"/>
      <c r="O84" s="294"/>
      <c r="P84" s="306"/>
      <c r="Q84" s="306"/>
      <c r="R84" s="306"/>
      <c r="S84" s="306"/>
      <c r="T84" s="306"/>
    </row>
    <row r="85" spans="1:20" s="4" customFormat="1" ht="24" customHeight="1" x14ac:dyDescent="0.25">
      <c r="A85" s="16" t="s">
        <v>91</v>
      </c>
      <c r="B85" s="24"/>
      <c r="C85" s="7" t="s">
        <v>306</v>
      </c>
      <c r="D85" s="24"/>
      <c r="E85" s="24"/>
      <c r="F85" s="24"/>
      <c r="G85" s="24"/>
      <c r="H85" s="24"/>
      <c r="I85" s="24"/>
      <c r="J85" s="24"/>
      <c r="K85" s="24"/>
      <c r="L85" s="24"/>
      <c r="M85" s="24"/>
      <c r="N85" s="295"/>
      <c r="O85" s="295"/>
      <c r="P85" s="308"/>
      <c r="Q85" s="308"/>
      <c r="R85" s="374">
        <f>ROUND(SUM(R71:T84),2)</f>
        <v>0</v>
      </c>
      <c r="S85" s="374"/>
      <c r="T85" s="374"/>
    </row>
    <row r="86" spans="1:20" s="4" customFormat="1" ht="32.25" customHeight="1" x14ac:dyDescent="0.25">
      <c r="A86" s="10"/>
      <c r="B86" s="10"/>
      <c r="C86" s="12"/>
      <c r="D86" s="12"/>
      <c r="E86" s="12"/>
      <c r="F86" s="12"/>
      <c r="G86" s="12"/>
      <c r="H86" s="12"/>
      <c r="I86" s="12"/>
      <c r="J86" s="12"/>
      <c r="K86" s="12"/>
      <c r="L86" s="12"/>
      <c r="M86" s="11"/>
      <c r="N86" s="294"/>
      <c r="O86" s="294"/>
      <c r="P86" s="306"/>
      <c r="Q86" s="306"/>
      <c r="R86" s="306"/>
      <c r="S86" s="306"/>
      <c r="T86" s="306"/>
    </row>
    <row r="87" spans="1:20" s="17" customFormat="1" ht="24" customHeight="1" x14ac:dyDescent="0.3">
      <c r="A87" s="16" t="s">
        <v>17</v>
      </c>
      <c r="B87" s="24"/>
      <c r="C87" s="7" t="s">
        <v>247</v>
      </c>
      <c r="D87" s="8"/>
      <c r="E87" s="24"/>
      <c r="F87" s="24"/>
      <c r="G87" s="24"/>
      <c r="H87" s="24"/>
      <c r="I87" s="24"/>
      <c r="J87" s="24"/>
      <c r="K87" s="24"/>
      <c r="L87" s="24"/>
      <c r="M87" s="24"/>
      <c r="N87" s="295"/>
      <c r="O87" s="295"/>
      <c r="P87" s="308"/>
      <c r="Q87" s="308"/>
      <c r="R87" s="392"/>
      <c r="S87" s="392"/>
      <c r="T87" s="392"/>
    </row>
    <row r="88" spans="1:20" s="17" customFormat="1" ht="15" customHeight="1" x14ac:dyDescent="0.3">
      <c r="A88" s="18"/>
      <c r="B88" s="25"/>
      <c r="C88" s="26"/>
      <c r="D88" s="25"/>
      <c r="E88" s="25"/>
      <c r="F88" s="25"/>
      <c r="G88" s="25"/>
      <c r="H88" s="25"/>
      <c r="I88" s="25"/>
      <c r="J88" s="25"/>
      <c r="K88" s="25"/>
      <c r="L88" s="25"/>
      <c r="M88" s="25"/>
      <c r="N88" s="296"/>
      <c r="O88" s="296"/>
      <c r="P88" s="309"/>
      <c r="Q88" s="309"/>
      <c r="R88" s="310"/>
      <c r="S88" s="310"/>
      <c r="T88" s="310"/>
    </row>
    <row r="89" spans="1:20" s="17" customFormat="1" ht="103.5" customHeight="1" x14ac:dyDescent="0.25">
      <c r="A89" s="10" t="s">
        <v>17</v>
      </c>
      <c r="B89" s="10">
        <v>1</v>
      </c>
      <c r="C89" s="386" t="s">
        <v>307</v>
      </c>
      <c r="D89" s="375"/>
      <c r="E89" s="375"/>
      <c r="F89" s="375"/>
      <c r="G89" s="375"/>
      <c r="H89" s="375"/>
      <c r="I89" s="375"/>
      <c r="J89" s="375"/>
      <c r="K89" s="375"/>
      <c r="L89" s="375"/>
      <c r="M89" s="19" t="s">
        <v>80</v>
      </c>
      <c r="N89" s="376">
        <v>47</v>
      </c>
      <c r="O89" s="376"/>
      <c r="P89" s="380"/>
      <c r="Q89" s="380"/>
      <c r="R89" s="377">
        <f t="shared" ref="R89" si="18">ROUND((N89*P89),2)</f>
        <v>0</v>
      </c>
      <c r="S89" s="377"/>
      <c r="T89" s="377"/>
    </row>
    <row r="90" spans="1:20" s="17" customFormat="1" ht="15" customHeight="1" x14ac:dyDescent="0.3">
      <c r="A90" s="18"/>
      <c r="B90" s="25"/>
      <c r="C90" s="26"/>
      <c r="D90" s="25"/>
      <c r="E90" s="25"/>
      <c r="F90" s="25"/>
      <c r="G90" s="25"/>
      <c r="H90" s="25"/>
      <c r="I90" s="25"/>
      <c r="J90" s="25"/>
      <c r="K90" s="25"/>
      <c r="L90" s="25"/>
      <c r="M90" s="25"/>
      <c r="N90" s="296"/>
      <c r="O90" s="296"/>
      <c r="P90" s="309"/>
      <c r="Q90" s="309"/>
      <c r="R90" s="310"/>
      <c r="S90" s="310"/>
      <c r="T90" s="310"/>
    </row>
    <row r="91" spans="1:20" s="4" customFormat="1" ht="24" customHeight="1" x14ac:dyDescent="0.25">
      <c r="A91" s="16" t="s">
        <v>17</v>
      </c>
      <c r="B91" s="24"/>
      <c r="C91" s="7" t="s">
        <v>249</v>
      </c>
      <c r="D91" s="24"/>
      <c r="E91" s="24"/>
      <c r="F91" s="24"/>
      <c r="G91" s="24"/>
      <c r="H91" s="24"/>
      <c r="I91" s="24"/>
      <c r="J91" s="24"/>
      <c r="K91" s="24"/>
      <c r="L91" s="24"/>
      <c r="M91" s="24"/>
      <c r="N91" s="295"/>
      <c r="O91" s="295"/>
      <c r="P91" s="308"/>
      <c r="Q91" s="308"/>
      <c r="R91" s="374">
        <f>ROUND(SUM(R89:T90),2)</f>
        <v>0</v>
      </c>
      <c r="S91" s="374"/>
      <c r="T91" s="374"/>
    </row>
    <row r="92" spans="1:20" s="4" customFormat="1" ht="13.2" x14ac:dyDescent="0.25">
      <c r="A92" s="10"/>
      <c r="B92" s="10"/>
      <c r="C92" s="12"/>
      <c r="D92" s="12"/>
      <c r="E92" s="12"/>
      <c r="F92" s="12"/>
      <c r="G92" s="12"/>
      <c r="H92" s="12"/>
      <c r="I92" s="12"/>
      <c r="J92" s="12"/>
      <c r="K92" s="12"/>
      <c r="L92" s="12"/>
      <c r="M92" s="11"/>
      <c r="N92" s="294"/>
      <c r="O92" s="294"/>
      <c r="P92" s="306"/>
      <c r="Q92" s="306"/>
      <c r="R92" s="306"/>
      <c r="S92" s="306"/>
      <c r="T92" s="306"/>
    </row>
    <row r="93" spans="1:20" s="25" customFormat="1" ht="24" customHeight="1" x14ac:dyDescent="0.25">
      <c r="A93" s="7" t="s">
        <v>81</v>
      </c>
      <c r="B93" s="8"/>
      <c r="C93" s="7" t="s">
        <v>308</v>
      </c>
      <c r="D93" s="8"/>
      <c r="E93" s="8"/>
      <c r="F93" s="8"/>
      <c r="G93" s="8"/>
      <c r="H93" s="24"/>
      <c r="I93" s="24"/>
      <c r="J93" s="24"/>
      <c r="K93" s="24"/>
      <c r="L93" s="24"/>
      <c r="M93" s="24"/>
      <c r="N93" s="295"/>
      <c r="O93" s="295"/>
      <c r="P93" s="308"/>
      <c r="Q93" s="308"/>
      <c r="R93" s="383"/>
      <c r="S93" s="383"/>
      <c r="T93" s="383"/>
    </row>
    <row r="94" spans="1:20" s="23" customFormat="1" ht="12" customHeight="1" x14ac:dyDescent="0.3">
      <c r="A94" s="26"/>
      <c r="C94" s="26"/>
      <c r="N94" s="297"/>
      <c r="O94" s="297"/>
      <c r="P94" s="311"/>
      <c r="Q94" s="311"/>
      <c r="R94" s="310"/>
      <c r="S94" s="310"/>
      <c r="T94" s="310"/>
    </row>
    <row r="95" spans="1:20" s="23" customFormat="1" ht="148.5" customHeight="1" x14ac:dyDescent="0.25">
      <c r="A95" s="27" t="str">
        <f>A93</f>
        <v>5.</v>
      </c>
      <c r="B95" s="10">
        <v>1</v>
      </c>
      <c r="C95" s="386" t="s">
        <v>636</v>
      </c>
      <c r="D95" s="386"/>
      <c r="E95" s="386"/>
      <c r="F95" s="386"/>
      <c r="G95" s="386"/>
      <c r="H95" s="386"/>
      <c r="I95" s="386"/>
      <c r="J95" s="386"/>
      <c r="K95" s="386"/>
      <c r="L95" s="386"/>
      <c r="N95" s="297"/>
      <c r="O95" s="297"/>
      <c r="P95" s="311"/>
      <c r="Q95" s="311"/>
      <c r="R95" s="311"/>
      <c r="S95" s="311"/>
      <c r="T95" s="311"/>
    </row>
    <row r="96" spans="1:20" s="4" customFormat="1" ht="27" customHeight="1" x14ac:dyDescent="0.25">
      <c r="A96" s="17"/>
      <c r="B96" s="28"/>
      <c r="C96" s="390" t="s">
        <v>309</v>
      </c>
      <c r="D96" s="391"/>
      <c r="E96" s="391"/>
      <c r="F96" s="391"/>
      <c r="G96" s="391"/>
      <c r="H96" s="391"/>
      <c r="I96" s="391"/>
      <c r="J96" s="391"/>
      <c r="K96" s="391"/>
      <c r="L96" s="391"/>
      <c r="M96" s="19" t="s">
        <v>5</v>
      </c>
      <c r="N96" s="376">
        <v>14</v>
      </c>
      <c r="O96" s="376"/>
      <c r="P96" s="380"/>
      <c r="Q96" s="380"/>
      <c r="R96" s="377">
        <f t="shared" ref="R96:R99" si="19">ROUND((N96*P96),2)</f>
        <v>0</v>
      </c>
      <c r="S96" s="377"/>
      <c r="T96" s="377"/>
    </row>
    <row r="97" spans="1:25" s="4" customFormat="1" ht="20.25" customHeight="1" x14ac:dyDescent="0.25">
      <c r="A97" s="17"/>
      <c r="B97" s="28"/>
      <c r="C97" s="390" t="s">
        <v>310</v>
      </c>
      <c r="D97" s="391"/>
      <c r="E97" s="391"/>
      <c r="F97" s="391"/>
      <c r="G97" s="391"/>
      <c r="H97" s="391"/>
      <c r="I97" s="391"/>
      <c r="J97" s="391"/>
      <c r="K97" s="391"/>
      <c r="L97" s="391"/>
      <c r="M97" s="19" t="s">
        <v>5</v>
      </c>
      <c r="N97" s="376">
        <v>3</v>
      </c>
      <c r="O97" s="376"/>
      <c r="P97" s="380"/>
      <c r="Q97" s="380"/>
      <c r="R97" s="377">
        <f t="shared" si="19"/>
        <v>0</v>
      </c>
      <c r="S97" s="377"/>
      <c r="T97" s="377"/>
    </row>
    <row r="98" spans="1:25" s="4" customFormat="1" ht="30" customHeight="1" x14ac:dyDescent="0.25">
      <c r="A98" s="17"/>
      <c r="B98" s="28"/>
      <c r="C98" s="390" t="s">
        <v>311</v>
      </c>
      <c r="D98" s="391"/>
      <c r="E98" s="391"/>
      <c r="F98" s="391"/>
      <c r="G98" s="391"/>
      <c r="H98" s="391"/>
      <c r="I98" s="391"/>
      <c r="J98" s="391"/>
      <c r="K98" s="391"/>
      <c r="L98" s="391"/>
      <c r="M98" s="19" t="s">
        <v>5</v>
      </c>
      <c r="N98" s="376">
        <v>1</v>
      </c>
      <c r="O98" s="376"/>
      <c r="P98" s="380"/>
      <c r="Q98" s="380"/>
      <c r="R98" s="377">
        <f t="shared" si="19"/>
        <v>0</v>
      </c>
      <c r="S98" s="377"/>
      <c r="T98" s="377"/>
    </row>
    <row r="99" spans="1:25" s="4" customFormat="1" ht="42.75" customHeight="1" x14ac:dyDescent="0.25">
      <c r="A99" s="17"/>
      <c r="B99" s="28"/>
      <c r="C99" s="390" t="s">
        <v>312</v>
      </c>
      <c r="D99" s="391"/>
      <c r="E99" s="391"/>
      <c r="F99" s="391"/>
      <c r="G99" s="391"/>
      <c r="H99" s="391"/>
      <c r="I99" s="391"/>
      <c r="J99" s="391"/>
      <c r="K99" s="391"/>
      <c r="L99" s="391"/>
      <c r="M99" s="19" t="s">
        <v>5</v>
      </c>
      <c r="N99" s="376">
        <v>1</v>
      </c>
      <c r="O99" s="376"/>
      <c r="P99" s="380"/>
      <c r="Q99" s="380"/>
      <c r="R99" s="377">
        <f t="shared" si="19"/>
        <v>0</v>
      </c>
      <c r="S99" s="377"/>
      <c r="T99" s="377"/>
    </row>
    <row r="100" spans="1:25" s="4" customFormat="1" ht="22.5" customHeight="1" x14ac:dyDescent="0.25">
      <c r="A100" s="17"/>
      <c r="B100" s="28"/>
      <c r="C100" s="38"/>
      <c r="D100" s="38"/>
      <c r="E100" s="38"/>
      <c r="F100" s="38"/>
      <c r="G100" s="38"/>
      <c r="H100" s="38"/>
      <c r="I100" s="38"/>
      <c r="J100" s="38"/>
      <c r="K100" s="38"/>
      <c r="L100" s="38"/>
      <c r="M100" s="19"/>
      <c r="N100" s="294"/>
      <c r="O100" s="294"/>
      <c r="P100" s="307"/>
      <c r="Q100" s="307"/>
      <c r="R100" s="306"/>
      <c r="S100" s="306"/>
      <c r="T100" s="306"/>
    </row>
    <row r="101" spans="1:25" s="23" customFormat="1" ht="73.5" customHeight="1" x14ac:dyDescent="0.3">
      <c r="A101" s="27" t="str">
        <f>A95</f>
        <v>5.</v>
      </c>
      <c r="B101" s="10">
        <v>2</v>
      </c>
      <c r="C101" s="386" t="s">
        <v>576</v>
      </c>
      <c r="D101" s="386"/>
      <c r="E101" s="386"/>
      <c r="F101" s="386"/>
      <c r="G101" s="386"/>
      <c r="H101" s="386"/>
      <c r="I101" s="386"/>
      <c r="J101" s="386"/>
      <c r="K101" s="386"/>
      <c r="L101" s="386"/>
      <c r="M101" s="19" t="s">
        <v>59</v>
      </c>
      <c r="N101" s="376">
        <v>13.6</v>
      </c>
      <c r="O101" s="376"/>
      <c r="P101" s="380"/>
      <c r="Q101" s="380"/>
      <c r="R101" s="377">
        <f t="shared" ref="R101" si="20">ROUND((N101*P101),2)</f>
        <v>0</v>
      </c>
      <c r="S101" s="377"/>
      <c r="T101" s="377"/>
      <c r="V101" s="406"/>
      <c r="W101" s="388"/>
      <c r="X101" s="388"/>
      <c r="Y101" s="388"/>
    </row>
    <row r="102" spans="1:25" s="23" customFormat="1" ht="24" customHeight="1" x14ac:dyDescent="0.25">
      <c r="A102" s="27"/>
      <c r="B102" s="10"/>
      <c r="C102" s="135"/>
      <c r="D102" s="135"/>
      <c r="E102" s="135"/>
      <c r="F102" s="135"/>
      <c r="G102" s="135"/>
      <c r="H102" s="135"/>
      <c r="I102" s="135"/>
      <c r="J102" s="135"/>
      <c r="K102" s="135"/>
      <c r="L102" s="135"/>
      <c r="M102" s="19"/>
      <c r="N102" s="294"/>
      <c r="O102" s="294"/>
      <c r="P102" s="307"/>
      <c r="Q102" s="307"/>
      <c r="R102" s="306"/>
      <c r="S102" s="306"/>
      <c r="T102" s="306"/>
    </row>
    <row r="103" spans="1:25" s="23" customFormat="1" ht="54" customHeight="1" x14ac:dyDescent="0.25">
      <c r="A103" s="27" t="str">
        <f>A101</f>
        <v>5.</v>
      </c>
      <c r="B103" s="10" t="s">
        <v>91</v>
      </c>
      <c r="C103" s="386" t="s">
        <v>313</v>
      </c>
      <c r="D103" s="386"/>
      <c r="E103" s="386"/>
      <c r="F103" s="386"/>
      <c r="G103" s="386"/>
      <c r="H103" s="386"/>
      <c r="I103" s="386"/>
      <c r="J103" s="386"/>
      <c r="K103" s="386"/>
      <c r="L103" s="386"/>
      <c r="N103" s="297"/>
      <c r="O103" s="297"/>
      <c r="P103" s="311"/>
      <c r="Q103" s="311"/>
      <c r="R103" s="311"/>
      <c r="S103" s="311"/>
      <c r="T103" s="311"/>
    </row>
    <row r="104" spans="1:25" s="4" customFormat="1" ht="27" customHeight="1" x14ac:dyDescent="0.25">
      <c r="A104" s="17"/>
      <c r="B104" s="28"/>
      <c r="C104" s="390" t="s">
        <v>314</v>
      </c>
      <c r="D104" s="391"/>
      <c r="E104" s="391"/>
      <c r="F104" s="391"/>
      <c r="G104" s="391"/>
      <c r="H104" s="391"/>
      <c r="I104" s="391"/>
      <c r="J104" s="391"/>
      <c r="K104" s="391"/>
      <c r="L104" s="391"/>
      <c r="M104" s="19" t="s">
        <v>5</v>
      </c>
      <c r="N104" s="376">
        <v>1</v>
      </c>
      <c r="O104" s="376"/>
      <c r="P104" s="380"/>
      <c r="Q104" s="380"/>
      <c r="R104" s="377">
        <f t="shared" ref="R104:R106" si="21">ROUND((N104*P104),2)</f>
        <v>0</v>
      </c>
      <c r="S104" s="377"/>
      <c r="T104" s="377"/>
    </row>
    <row r="105" spans="1:25" s="4" customFormat="1" ht="27" customHeight="1" x14ac:dyDescent="0.25">
      <c r="A105" s="17"/>
      <c r="B105" s="28"/>
      <c r="C105" s="390" t="s">
        <v>315</v>
      </c>
      <c r="D105" s="391"/>
      <c r="E105" s="391"/>
      <c r="F105" s="391"/>
      <c r="G105" s="391"/>
      <c r="H105" s="391"/>
      <c r="I105" s="391"/>
      <c r="J105" s="391"/>
      <c r="K105" s="391"/>
      <c r="L105" s="391"/>
      <c r="M105" s="19" t="s">
        <v>5</v>
      </c>
      <c r="N105" s="376">
        <v>1</v>
      </c>
      <c r="O105" s="376"/>
      <c r="P105" s="380"/>
      <c r="Q105" s="380"/>
      <c r="R105" s="377">
        <f t="shared" si="21"/>
        <v>0</v>
      </c>
      <c r="S105" s="377"/>
      <c r="T105" s="377"/>
    </row>
    <row r="106" spans="1:25" s="4" customFormat="1" ht="20.25" customHeight="1" x14ac:dyDescent="0.25">
      <c r="A106" s="17"/>
      <c r="B106" s="28"/>
      <c r="C106" s="390" t="s">
        <v>316</v>
      </c>
      <c r="D106" s="391"/>
      <c r="E106" s="391"/>
      <c r="F106" s="391"/>
      <c r="G106" s="391"/>
      <c r="H106" s="391"/>
      <c r="I106" s="391"/>
      <c r="J106" s="391"/>
      <c r="K106" s="391"/>
      <c r="L106" s="391"/>
      <c r="M106" s="19" t="s">
        <v>5</v>
      </c>
      <c r="N106" s="376">
        <v>1</v>
      </c>
      <c r="O106" s="376"/>
      <c r="P106" s="380"/>
      <c r="Q106" s="380"/>
      <c r="R106" s="377">
        <f t="shared" si="21"/>
        <v>0</v>
      </c>
      <c r="S106" s="377"/>
      <c r="T106" s="377"/>
    </row>
    <row r="107" spans="1:25" s="23" customFormat="1" ht="12" customHeight="1" x14ac:dyDescent="0.25">
      <c r="A107" s="17"/>
      <c r="B107" s="28"/>
      <c r="C107" s="38"/>
      <c r="D107" s="38"/>
      <c r="E107" s="38"/>
      <c r="F107" s="38"/>
      <c r="G107" s="38"/>
      <c r="H107" s="38"/>
      <c r="I107" s="38"/>
      <c r="J107" s="38"/>
      <c r="K107" s="38"/>
      <c r="L107" s="38"/>
      <c r="M107" s="19"/>
      <c r="N107" s="294"/>
      <c r="O107" s="294"/>
      <c r="P107" s="307"/>
      <c r="Q107" s="307"/>
      <c r="R107" s="306"/>
      <c r="S107" s="306"/>
      <c r="T107" s="306"/>
    </row>
    <row r="108" spans="1:25" s="23" customFormat="1" ht="24" customHeight="1" x14ac:dyDescent="0.25">
      <c r="A108" s="7" t="s">
        <v>81</v>
      </c>
      <c r="B108" s="8"/>
      <c r="C108" s="7" t="s">
        <v>317</v>
      </c>
      <c r="D108" s="8"/>
      <c r="E108" s="8"/>
      <c r="F108" s="8"/>
      <c r="G108" s="8"/>
      <c r="H108" s="8"/>
      <c r="I108" s="8"/>
      <c r="J108" s="8"/>
      <c r="K108" s="8"/>
      <c r="L108" s="8"/>
      <c r="M108" s="8"/>
      <c r="N108" s="293"/>
      <c r="O108" s="293"/>
      <c r="P108" s="312"/>
      <c r="Q108" s="312"/>
      <c r="R108" s="374">
        <f>ROUND(SUM(R95:T106),2)</f>
        <v>0</v>
      </c>
      <c r="S108" s="374"/>
      <c r="T108" s="374"/>
    </row>
    <row r="109" spans="1:25" s="4" customFormat="1" ht="13.2" x14ac:dyDescent="0.25">
      <c r="A109" s="10"/>
      <c r="B109" s="10"/>
      <c r="C109" s="12"/>
      <c r="D109" s="12"/>
      <c r="E109" s="12"/>
      <c r="F109" s="12"/>
      <c r="G109" s="12"/>
      <c r="H109" s="12"/>
      <c r="I109" s="12"/>
      <c r="J109" s="12"/>
      <c r="K109" s="12"/>
      <c r="L109" s="12"/>
      <c r="M109" s="11"/>
      <c r="N109" s="294"/>
      <c r="O109" s="294"/>
      <c r="P109" s="306"/>
      <c r="Q109" s="306"/>
      <c r="R109" s="306"/>
      <c r="S109" s="306"/>
      <c r="T109" s="306"/>
    </row>
    <row r="110" spans="1:25" s="25" customFormat="1" ht="24" customHeight="1" x14ac:dyDescent="0.25">
      <c r="A110" s="7" t="s">
        <v>84</v>
      </c>
      <c r="B110" s="8"/>
      <c r="C110" s="7" t="s">
        <v>127</v>
      </c>
      <c r="D110" s="8"/>
      <c r="E110" s="8"/>
      <c r="F110" s="8"/>
      <c r="G110" s="8"/>
      <c r="H110" s="24"/>
      <c r="I110" s="24"/>
      <c r="J110" s="24"/>
      <c r="K110" s="24"/>
      <c r="L110" s="24"/>
      <c r="M110" s="24"/>
      <c r="N110" s="295"/>
      <c r="O110" s="295"/>
      <c r="P110" s="308"/>
      <c r="Q110" s="308"/>
      <c r="R110" s="383"/>
      <c r="S110" s="383"/>
      <c r="T110" s="383"/>
    </row>
    <row r="111" spans="1:25" s="23" customFormat="1" ht="12" customHeight="1" x14ac:dyDescent="0.3">
      <c r="A111" s="26"/>
      <c r="C111" s="26"/>
      <c r="N111" s="297"/>
      <c r="O111" s="297"/>
      <c r="P111" s="311"/>
      <c r="Q111" s="311"/>
      <c r="R111" s="310"/>
      <c r="S111" s="310"/>
      <c r="T111" s="310"/>
    </row>
    <row r="112" spans="1:25" s="23" customFormat="1" ht="121.5" customHeight="1" x14ac:dyDescent="0.25">
      <c r="A112" s="27" t="str">
        <f>A110</f>
        <v>6.</v>
      </c>
      <c r="B112" s="10">
        <v>1</v>
      </c>
      <c r="C112" s="386" t="s">
        <v>128</v>
      </c>
      <c r="D112" s="386"/>
      <c r="E112" s="386"/>
      <c r="F112" s="386"/>
      <c r="G112" s="386"/>
      <c r="H112" s="386"/>
      <c r="I112" s="386"/>
      <c r="J112" s="386"/>
      <c r="K112" s="386"/>
      <c r="L112" s="386"/>
      <c r="N112" s="297"/>
      <c r="O112" s="297"/>
      <c r="P112" s="311"/>
      <c r="Q112" s="311"/>
      <c r="R112" s="311"/>
      <c r="S112" s="311"/>
      <c r="T112" s="311"/>
    </row>
    <row r="113" spans="1:20" s="4" customFormat="1" ht="17.25" customHeight="1" x14ac:dyDescent="0.25">
      <c r="A113" s="17"/>
      <c r="B113" s="28"/>
      <c r="C113" s="390" t="s">
        <v>318</v>
      </c>
      <c r="D113" s="391"/>
      <c r="E113" s="391"/>
      <c r="F113" s="391"/>
      <c r="G113" s="391"/>
      <c r="H113" s="391"/>
      <c r="I113" s="391"/>
      <c r="J113" s="391"/>
      <c r="K113" s="391"/>
      <c r="L113" s="391"/>
      <c r="M113" s="19" t="s">
        <v>5</v>
      </c>
      <c r="N113" s="376">
        <v>1</v>
      </c>
      <c r="O113" s="376"/>
      <c r="P113" s="380"/>
      <c r="Q113" s="380"/>
      <c r="R113" s="377">
        <f t="shared" ref="R113" si="22">ROUND((N113*P113),2)</f>
        <v>0</v>
      </c>
      <c r="S113" s="377"/>
      <c r="T113" s="377"/>
    </row>
    <row r="114" spans="1:20" s="4" customFormat="1" ht="22.5" customHeight="1" x14ac:dyDescent="0.25">
      <c r="A114" s="17"/>
      <c r="B114" s="28"/>
      <c r="C114" s="38"/>
      <c r="D114" s="38"/>
      <c r="E114" s="38"/>
      <c r="F114" s="38"/>
      <c r="G114" s="38"/>
      <c r="H114" s="38"/>
      <c r="I114" s="38"/>
      <c r="J114" s="38"/>
      <c r="K114" s="38"/>
      <c r="L114" s="38"/>
      <c r="M114" s="19"/>
      <c r="N114" s="294"/>
      <c r="O114" s="294"/>
      <c r="P114" s="307"/>
      <c r="Q114" s="307"/>
      <c r="R114" s="306"/>
      <c r="S114" s="306"/>
      <c r="T114" s="306"/>
    </row>
    <row r="115" spans="1:20" s="23" customFormat="1" ht="123" customHeight="1" x14ac:dyDescent="0.25">
      <c r="A115" s="27" t="str">
        <f>A112</f>
        <v>6.</v>
      </c>
      <c r="B115" s="10">
        <v>2</v>
      </c>
      <c r="C115" s="386" t="s">
        <v>319</v>
      </c>
      <c r="D115" s="386"/>
      <c r="E115" s="386"/>
      <c r="F115" s="386"/>
      <c r="G115" s="386"/>
      <c r="H115" s="386"/>
      <c r="I115" s="386"/>
      <c r="J115" s="386"/>
      <c r="K115" s="386"/>
      <c r="L115" s="386"/>
      <c r="M115" s="19"/>
      <c r="N115" s="376"/>
      <c r="O115" s="376"/>
      <c r="P115" s="381"/>
      <c r="Q115" s="381"/>
      <c r="R115" s="378"/>
      <c r="S115" s="378"/>
      <c r="T115" s="378"/>
    </row>
    <row r="116" spans="1:20" s="4" customFormat="1" ht="17.25" customHeight="1" x14ac:dyDescent="0.25">
      <c r="A116" s="17"/>
      <c r="B116" s="28"/>
      <c r="C116" s="390" t="s">
        <v>320</v>
      </c>
      <c r="D116" s="391"/>
      <c r="E116" s="391"/>
      <c r="F116" s="391"/>
      <c r="G116" s="391"/>
      <c r="H116" s="391"/>
      <c r="I116" s="391"/>
      <c r="J116" s="391"/>
      <c r="K116" s="391"/>
      <c r="L116" s="391"/>
      <c r="M116" s="19" t="s">
        <v>5</v>
      </c>
      <c r="N116" s="376">
        <v>1</v>
      </c>
      <c r="O116" s="376"/>
      <c r="P116" s="380"/>
      <c r="Q116" s="380"/>
      <c r="R116" s="377">
        <f t="shared" ref="R116" si="23">ROUND((N116*P116),2)</f>
        <v>0</v>
      </c>
      <c r="S116" s="377"/>
      <c r="T116" s="377"/>
    </row>
    <row r="117" spans="1:20" s="23" customFormat="1" ht="12" customHeight="1" x14ac:dyDescent="0.25">
      <c r="A117" s="17"/>
      <c r="B117" s="28"/>
      <c r="C117" s="38"/>
      <c r="D117" s="38"/>
      <c r="E117" s="38"/>
      <c r="F117" s="38"/>
      <c r="G117" s="38"/>
      <c r="H117" s="38"/>
      <c r="I117" s="38"/>
      <c r="J117" s="38"/>
      <c r="K117" s="38"/>
      <c r="L117" s="38"/>
      <c r="M117" s="19"/>
      <c r="N117" s="294"/>
      <c r="O117" s="294"/>
      <c r="P117" s="307"/>
      <c r="Q117" s="307"/>
      <c r="R117" s="306"/>
      <c r="S117" s="306"/>
      <c r="T117" s="306"/>
    </row>
    <row r="118" spans="1:20" s="23" customFormat="1" ht="24" customHeight="1" x14ac:dyDescent="0.25">
      <c r="A118" s="7" t="s">
        <v>84</v>
      </c>
      <c r="B118" s="8"/>
      <c r="C118" s="7" t="s">
        <v>131</v>
      </c>
      <c r="D118" s="8"/>
      <c r="E118" s="8"/>
      <c r="F118" s="8"/>
      <c r="G118" s="8"/>
      <c r="H118" s="8"/>
      <c r="I118" s="8"/>
      <c r="J118" s="8"/>
      <c r="K118" s="8"/>
      <c r="L118" s="8"/>
      <c r="M118" s="8"/>
      <c r="N118" s="293"/>
      <c r="O118" s="293"/>
      <c r="P118" s="312"/>
      <c r="Q118" s="312"/>
      <c r="R118" s="374">
        <f>ROUND(SUM(R112:T117),2)</f>
        <v>0</v>
      </c>
      <c r="S118" s="374"/>
      <c r="T118" s="374"/>
    </row>
    <row r="119" spans="1:20" s="4" customFormat="1" ht="13.2" x14ac:dyDescent="0.25">
      <c r="A119" s="10"/>
      <c r="B119" s="10"/>
      <c r="C119" s="12"/>
      <c r="D119" s="12"/>
      <c r="E119" s="12"/>
      <c r="F119" s="12"/>
      <c r="G119" s="12"/>
      <c r="H119" s="12"/>
      <c r="I119" s="12"/>
      <c r="J119" s="12"/>
      <c r="K119" s="12"/>
      <c r="L119" s="12"/>
      <c r="M119" s="11"/>
      <c r="N119" s="294"/>
      <c r="O119" s="294"/>
      <c r="P119" s="306"/>
      <c r="Q119" s="306"/>
      <c r="R119" s="306"/>
      <c r="S119" s="306"/>
      <c r="T119" s="306"/>
    </row>
    <row r="120" spans="1:20" s="4" customFormat="1" ht="13.2" x14ac:dyDescent="0.25">
      <c r="A120" s="10"/>
      <c r="B120" s="10"/>
      <c r="C120" s="12"/>
      <c r="D120" s="12"/>
      <c r="E120" s="12"/>
      <c r="F120" s="12"/>
      <c r="G120" s="12"/>
      <c r="H120" s="12"/>
      <c r="I120" s="12"/>
      <c r="J120" s="12"/>
      <c r="K120" s="12"/>
      <c r="L120" s="12"/>
      <c r="M120" s="11"/>
      <c r="N120" s="294"/>
      <c r="O120" s="294"/>
      <c r="P120" s="306"/>
      <c r="Q120" s="306"/>
      <c r="R120" s="306"/>
      <c r="S120" s="306"/>
      <c r="T120" s="306"/>
    </row>
    <row r="121" spans="1:20" s="25" customFormat="1" ht="24" customHeight="1" x14ac:dyDescent="0.25">
      <c r="A121" s="7" t="s">
        <v>26</v>
      </c>
      <c r="B121" s="8"/>
      <c r="C121" s="7" t="s">
        <v>132</v>
      </c>
      <c r="D121" s="8"/>
      <c r="E121" s="8"/>
      <c r="F121" s="8"/>
      <c r="G121" s="8"/>
      <c r="H121" s="24"/>
      <c r="I121" s="24"/>
      <c r="J121" s="24"/>
      <c r="K121" s="24"/>
      <c r="L121" s="24"/>
      <c r="M121" s="24"/>
      <c r="N121" s="295"/>
      <c r="O121" s="295"/>
      <c r="P121" s="308"/>
      <c r="Q121" s="308"/>
      <c r="R121" s="383"/>
      <c r="S121" s="383"/>
      <c r="T121" s="383"/>
    </row>
    <row r="122" spans="1:20" s="23" customFormat="1" ht="12" customHeight="1" x14ac:dyDescent="0.3">
      <c r="A122" s="26"/>
      <c r="C122" s="26"/>
      <c r="N122" s="297"/>
      <c r="O122" s="297"/>
      <c r="P122" s="311"/>
      <c r="Q122" s="311"/>
      <c r="R122" s="310"/>
      <c r="S122" s="310"/>
      <c r="T122" s="310"/>
    </row>
    <row r="123" spans="1:20" s="23" customFormat="1" ht="69" customHeight="1" x14ac:dyDescent="0.25">
      <c r="A123" s="27" t="str">
        <f>A121</f>
        <v>7.</v>
      </c>
      <c r="B123" s="10">
        <v>1</v>
      </c>
      <c r="C123" s="386" t="s">
        <v>258</v>
      </c>
      <c r="D123" s="386"/>
      <c r="E123" s="386"/>
      <c r="F123" s="386"/>
      <c r="G123" s="386"/>
      <c r="H123" s="386"/>
      <c r="I123" s="386"/>
      <c r="J123" s="386"/>
      <c r="K123" s="386"/>
      <c r="L123" s="386"/>
      <c r="M123" s="29" t="s">
        <v>133</v>
      </c>
      <c r="N123" s="376">
        <v>40</v>
      </c>
      <c r="O123" s="376"/>
      <c r="P123" s="380"/>
      <c r="Q123" s="380"/>
      <c r="R123" s="377">
        <f t="shared" ref="R123" si="24">ROUND((N123*P123),2)</f>
        <v>0</v>
      </c>
      <c r="S123" s="377"/>
      <c r="T123" s="377"/>
    </row>
    <row r="124" spans="1:20" s="23" customFormat="1" ht="17.25" customHeight="1" x14ac:dyDescent="0.25">
      <c r="A124" s="27"/>
      <c r="B124" s="10"/>
      <c r="C124" s="135"/>
      <c r="D124" s="135"/>
      <c r="E124" s="135"/>
      <c r="F124" s="135"/>
      <c r="G124" s="135"/>
      <c r="H124" s="135"/>
      <c r="I124" s="135"/>
      <c r="J124" s="135"/>
      <c r="K124" s="135"/>
      <c r="L124" s="135"/>
      <c r="N124" s="297"/>
      <c r="O124" s="297"/>
      <c r="P124" s="311"/>
      <c r="Q124" s="311"/>
      <c r="R124" s="311"/>
      <c r="S124" s="311"/>
      <c r="T124" s="311"/>
    </row>
    <row r="125" spans="1:20" s="23" customFormat="1" ht="126.75" customHeight="1" x14ac:dyDescent="0.25">
      <c r="A125" s="27" t="str">
        <f>A123</f>
        <v>7.</v>
      </c>
      <c r="B125" s="10" t="s">
        <v>71</v>
      </c>
      <c r="C125" s="386" t="s">
        <v>259</v>
      </c>
      <c r="D125" s="386"/>
      <c r="E125" s="386"/>
      <c r="F125" s="386"/>
      <c r="G125" s="386"/>
      <c r="H125" s="386"/>
      <c r="I125" s="386"/>
      <c r="J125" s="386"/>
      <c r="K125" s="386"/>
      <c r="L125" s="386"/>
      <c r="M125" s="29" t="s">
        <v>133</v>
      </c>
      <c r="N125" s="376">
        <v>40</v>
      </c>
      <c r="O125" s="376"/>
      <c r="P125" s="380"/>
      <c r="Q125" s="380"/>
      <c r="R125" s="377">
        <f t="shared" ref="R125" si="25">ROUND((N125*P125),2)</f>
        <v>0</v>
      </c>
      <c r="S125" s="377"/>
      <c r="T125" s="377"/>
    </row>
    <row r="126" spans="1:20" s="4" customFormat="1" ht="15" customHeight="1" x14ac:dyDescent="0.25">
      <c r="A126" s="17"/>
      <c r="B126" s="28"/>
      <c r="C126" s="390"/>
      <c r="D126" s="382"/>
      <c r="E126" s="382"/>
      <c r="F126" s="382"/>
      <c r="G126" s="382"/>
      <c r="H126" s="382"/>
      <c r="I126" s="382"/>
      <c r="J126" s="382"/>
      <c r="K126" s="382"/>
      <c r="L126" s="382"/>
      <c r="M126" s="29"/>
      <c r="N126" s="376"/>
      <c r="O126" s="376"/>
      <c r="P126" s="381"/>
      <c r="Q126" s="381"/>
      <c r="R126" s="378"/>
      <c r="S126" s="378"/>
      <c r="T126" s="378"/>
    </row>
    <row r="127" spans="1:20" s="23" customFormat="1" ht="57.75" customHeight="1" x14ac:dyDescent="0.25">
      <c r="A127" s="27" t="str">
        <f>A125</f>
        <v>7.</v>
      </c>
      <c r="B127" s="10" t="s">
        <v>91</v>
      </c>
      <c r="C127" s="386" t="s">
        <v>321</v>
      </c>
      <c r="D127" s="386"/>
      <c r="E127" s="386"/>
      <c r="F127" s="386"/>
      <c r="G127" s="386"/>
      <c r="H127" s="386"/>
      <c r="I127" s="386"/>
      <c r="J127" s="386"/>
      <c r="K127" s="386"/>
      <c r="L127" s="386"/>
      <c r="M127" s="29" t="s">
        <v>135</v>
      </c>
      <c r="N127" s="376">
        <v>51.5</v>
      </c>
      <c r="O127" s="376"/>
      <c r="P127" s="380"/>
      <c r="Q127" s="380"/>
      <c r="R127" s="377">
        <f t="shared" ref="R127" si="26">ROUND((N127*P127),2)</f>
        <v>0</v>
      </c>
      <c r="S127" s="377"/>
      <c r="T127" s="377"/>
    </row>
    <row r="128" spans="1:20" s="4" customFormat="1" ht="15" customHeight="1" x14ac:dyDescent="0.25">
      <c r="A128" s="17"/>
      <c r="B128" s="28"/>
      <c r="C128" s="138"/>
      <c r="D128" s="138"/>
      <c r="E128" s="138"/>
      <c r="F128" s="138"/>
      <c r="G128" s="138"/>
      <c r="H128" s="138"/>
      <c r="I128" s="138"/>
      <c r="J128" s="138"/>
      <c r="K128" s="138"/>
      <c r="L128" s="138"/>
      <c r="M128" s="29"/>
      <c r="N128" s="294"/>
      <c r="O128" s="294"/>
      <c r="P128" s="307"/>
      <c r="Q128" s="307"/>
      <c r="R128" s="306"/>
      <c r="S128" s="306"/>
      <c r="T128" s="306"/>
    </row>
    <row r="129" spans="1:22" s="23" customFormat="1" ht="96.75" customHeight="1" x14ac:dyDescent="0.25">
      <c r="A129" s="27" t="s">
        <v>26</v>
      </c>
      <c r="B129" s="10" t="s">
        <v>17</v>
      </c>
      <c r="C129" s="386" t="s">
        <v>322</v>
      </c>
      <c r="D129" s="386"/>
      <c r="E129" s="386"/>
      <c r="F129" s="386"/>
      <c r="G129" s="386"/>
      <c r="H129" s="386"/>
      <c r="I129" s="386"/>
      <c r="J129" s="386"/>
      <c r="K129" s="386"/>
      <c r="L129" s="386"/>
      <c r="N129" s="297"/>
      <c r="O129" s="297"/>
      <c r="P129" s="311"/>
      <c r="Q129" s="311"/>
      <c r="R129" s="311"/>
      <c r="S129" s="311"/>
      <c r="T129" s="311"/>
    </row>
    <row r="130" spans="1:22" s="4" customFormat="1" ht="15" customHeight="1" x14ac:dyDescent="0.25">
      <c r="A130" s="17"/>
      <c r="B130" s="28"/>
      <c r="C130" s="382" t="s">
        <v>323</v>
      </c>
      <c r="D130" s="382"/>
      <c r="E130" s="382"/>
      <c r="F130" s="382"/>
      <c r="G130" s="382"/>
      <c r="H130" s="382"/>
      <c r="I130" s="382"/>
      <c r="J130" s="382"/>
      <c r="K130" s="382"/>
      <c r="L130" s="382"/>
      <c r="M130" s="29" t="s">
        <v>133</v>
      </c>
      <c r="N130" s="376">
        <v>54</v>
      </c>
      <c r="O130" s="376"/>
      <c r="P130" s="380"/>
      <c r="Q130" s="380"/>
      <c r="R130" s="377">
        <f t="shared" ref="R130:R132" si="27">ROUND((N130*P130),2)</f>
        <v>0</v>
      </c>
      <c r="S130" s="377"/>
      <c r="T130" s="377"/>
    </row>
    <row r="131" spans="1:22" s="4" customFormat="1" ht="15" customHeight="1" x14ac:dyDescent="0.25">
      <c r="A131" s="17"/>
      <c r="B131" s="28"/>
      <c r="C131" s="382" t="s">
        <v>324</v>
      </c>
      <c r="D131" s="382"/>
      <c r="E131" s="382"/>
      <c r="F131" s="382"/>
      <c r="G131" s="382"/>
      <c r="H131" s="382"/>
      <c r="I131" s="382"/>
      <c r="J131" s="382"/>
      <c r="K131" s="382"/>
      <c r="L131" s="382"/>
      <c r="M131" s="29" t="s">
        <v>133</v>
      </c>
      <c r="N131" s="376">
        <v>54</v>
      </c>
      <c r="O131" s="376"/>
      <c r="P131" s="380"/>
      <c r="Q131" s="380"/>
      <c r="R131" s="377">
        <f t="shared" si="27"/>
        <v>0</v>
      </c>
      <c r="S131" s="377"/>
      <c r="T131" s="377"/>
    </row>
    <row r="132" spans="1:22" s="4" customFormat="1" ht="15" customHeight="1" x14ac:dyDescent="0.25">
      <c r="A132" s="17"/>
      <c r="B132" s="28"/>
      <c r="C132" s="382" t="s">
        <v>325</v>
      </c>
      <c r="D132" s="382"/>
      <c r="E132" s="382"/>
      <c r="F132" s="382"/>
      <c r="G132" s="382"/>
      <c r="H132" s="382"/>
      <c r="I132" s="382"/>
      <c r="J132" s="382"/>
      <c r="K132" s="382"/>
      <c r="L132" s="382"/>
      <c r="M132" s="29" t="s">
        <v>135</v>
      </c>
      <c r="N132" s="376">
        <v>43</v>
      </c>
      <c r="O132" s="376"/>
      <c r="P132" s="380"/>
      <c r="Q132" s="380"/>
      <c r="R132" s="377">
        <f t="shared" si="27"/>
        <v>0</v>
      </c>
      <c r="S132" s="377"/>
      <c r="T132" s="377"/>
    </row>
    <row r="133" spans="1:22" s="4" customFormat="1" ht="15" customHeight="1" x14ac:dyDescent="0.25">
      <c r="A133" s="17"/>
      <c r="B133" s="28"/>
      <c r="C133" s="138"/>
      <c r="D133" s="138"/>
      <c r="E133" s="138"/>
      <c r="F133" s="138"/>
      <c r="G133" s="138"/>
      <c r="H133" s="138"/>
      <c r="I133" s="138"/>
      <c r="J133" s="138"/>
      <c r="K133" s="138"/>
      <c r="L133" s="138"/>
      <c r="M133" s="29"/>
      <c r="N133" s="294"/>
      <c r="O133" s="294"/>
      <c r="P133" s="307"/>
      <c r="Q133" s="307"/>
      <c r="R133" s="306"/>
      <c r="S133" s="306"/>
      <c r="T133" s="306"/>
    </row>
    <row r="134" spans="1:22" s="17" customFormat="1" ht="77.25" customHeight="1" x14ac:dyDescent="0.25">
      <c r="A134" s="27" t="s">
        <v>26</v>
      </c>
      <c r="B134" s="10" t="s">
        <v>81</v>
      </c>
      <c r="C134" s="386" t="s">
        <v>326</v>
      </c>
      <c r="D134" s="386"/>
      <c r="E134" s="386"/>
      <c r="F134" s="386"/>
      <c r="G134" s="386"/>
      <c r="H134" s="386"/>
      <c r="I134" s="386"/>
      <c r="J134" s="386"/>
      <c r="K134" s="386"/>
      <c r="L134" s="386"/>
      <c r="M134" s="29"/>
      <c r="N134" s="376"/>
      <c r="O134" s="376"/>
      <c r="P134" s="381"/>
      <c r="Q134" s="381"/>
      <c r="R134" s="378"/>
      <c r="S134" s="378"/>
      <c r="T134" s="378"/>
      <c r="U134" s="145"/>
      <c r="V134" s="145"/>
    </row>
    <row r="135" spans="1:22" s="17" customFormat="1" ht="18.75" customHeight="1" x14ac:dyDescent="0.25">
      <c r="A135" s="27"/>
      <c r="B135" s="10"/>
      <c r="C135" s="382" t="s">
        <v>327</v>
      </c>
      <c r="D135" s="382"/>
      <c r="E135" s="382"/>
      <c r="F135" s="382"/>
      <c r="G135" s="382"/>
      <c r="H135" s="382"/>
      <c r="I135" s="382"/>
      <c r="J135" s="382"/>
      <c r="K135" s="382"/>
      <c r="L135" s="382"/>
      <c r="M135" s="29" t="s">
        <v>133</v>
      </c>
      <c r="N135" s="376">
        <v>71</v>
      </c>
      <c r="O135" s="376"/>
      <c r="P135" s="380"/>
      <c r="Q135" s="380"/>
      <c r="R135" s="377">
        <f t="shared" ref="R135:R136" si="28">ROUND((N135*P135),2)</f>
        <v>0</v>
      </c>
      <c r="S135" s="377"/>
      <c r="T135" s="377"/>
      <c r="U135" s="145"/>
      <c r="V135" s="145"/>
    </row>
    <row r="136" spans="1:22" s="17" customFormat="1" ht="15.75" customHeight="1" x14ac:dyDescent="0.25">
      <c r="A136" s="27"/>
      <c r="B136" s="10"/>
      <c r="C136" s="382" t="s">
        <v>325</v>
      </c>
      <c r="D136" s="382"/>
      <c r="E136" s="382"/>
      <c r="F136" s="382"/>
      <c r="G136" s="382"/>
      <c r="H136" s="382"/>
      <c r="I136" s="382"/>
      <c r="J136" s="382"/>
      <c r="K136" s="382"/>
      <c r="L136" s="382"/>
      <c r="M136" s="29" t="s">
        <v>135</v>
      </c>
      <c r="N136" s="376">
        <v>60</v>
      </c>
      <c r="O136" s="376"/>
      <c r="P136" s="380"/>
      <c r="Q136" s="380"/>
      <c r="R136" s="377">
        <f t="shared" si="28"/>
        <v>0</v>
      </c>
      <c r="S136" s="377"/>
      <c r="T136" s="377"/>
      <c r="U136" s="145"/>
      <c r="V136" s="145"/>
    </row>
    <row r="137" spans="1:22" s="23" customFormat="1" ht="12" customHeight="1" x14ac:dyDescent="0.3">
      <c r="A137" s="26"/>
      <c r="C137" s="26"/>
      <c r="N137" s="297"/>
      <c r="O137" s="297"/>
      <c r="P137" s="311"/>
      <c r="Q137" s="311"/>
      <c r="R137" s="310"/>
      <c r="S137" s="310"/>
      <c r="T137" s="310"/>
    </row>
    <row r="138" spans="1:22" s="23" customFormat="1" ht="24" customHeight="1" x14ac:dyDescent="0.25">
      <c r="A138" s="7" t="s">
        <v>26</v>
      </c>
      <c r="B138" s="8"/>
      <c r="C138" s="7" t="s">
        <v>136</v>
      </c>
      <c r="D138" s="8"/>
      <c r="E138" s="8"/>
      <c r="F138" s="8"/>
      <c r="G138" s="8"/>
      <c r="H138" s="8"/>
      <c r="I138" s="8"/>
      <c r="J138" s="8"/>
      <c r="K138" s="8"/>
      <c r="L138" s="8"/>
      <c r="M138" s="8"/>
      <c r="N138" s="293"/>
      <c r="O138" s="293"/>
      <c r="P138" s="312"/>
      <c r="Q138" s="312"/>
      <c r="R138" s="374">
        <f>ROUND(SUM(R123:T136),2)</f>
        <v>0</v>
      </c>
      <c r="S138" s="374"/>
      <c r="T138" s="374"/>
    </row>
    <row r="139" spans="1:22" s="4" customFormat="1" ht="13.2" x14ac:dyDescent="0.25">
      <c r="A139" s="10"/>
      <c r="B139" s="10"/>
      <c r="C139" s="12"/>
      <c r="D139" s="12"/>
      <c r="E139" s="12"/>
      <c r="F139" s="12"/>
      <c r="G139" s="12"/>
      <c r="H139" s="12"/>
      <c r="I139" s="12"/>
      <c r="J139" s="12"/>
      <c r="K139" s="12"/>
      <c r="L139" s="12"/>
      <c r="M139" s="11"/>
      <c r="N139" s="294"/>
      <c r="O139" s="294"/>
      <c r="P139" s="306"/>
      <c r="Q139" s="306"/>
      <c r="R139" s="306"/>
      <c r="S139" s="306"/>
      <c r="T139" s="306"/>
    </row>
    <row r="140" spans="1:22" s="25" customFormat="1" ht="24" customHeight="1" x14ac:dyDescent="0.25">
      <c r="A140" s="7" t="s">
        <v>30</v>
      </c>
      <c r="B140" s="8"/>
      <c r="C140" s="7" t="s">
        <v>137</v>
      </c>
      <c r="D140" s="8"/>
      <c r="E140" s="8"/>
      <c r="F140" s="8"/>
      <c r="G140" s="8"/>
      <c r="H140" s="24"/>
      <c r="I140" s="24"/>
      <c r="J140" s="24"/>
      <c r="K140" s="24"/>
      <c r="L140" s="24"/>
      <c r="M140" s="24"/>
      <c r="N140" s="295"/>
      <c r="O140" s="295"/>
      <c r="P140" s="308"/>
      <c r="Q140" s="308"/>
      <c r="R140" s="383"/>
      <c r="S140" s="383"/>
      <c r="T140" s="383"/>
    </row>
    <row r="141" spans="1:22" s="23" customFormat="1" ht="12" customHeight="1" x14ac:dyDescent="0.3">
      <c r="A141" s="26"/>
      <c r="C141" s="26"/>
      <c r="N141" s="297"/>
      <c r="O141" s="297"/>
      <c r="P141" s="311"/>
      <c r="Q141" s="311"/>
      <c r="R141" s="310"/>
      <c r="S141" s="310"/>
      <c r="T141" s="310"/>
    </row>
    <row r="142" spans="1:22" s="23" customFormat="1" ht="139.5" customHeight="1" x14ac:dyDescent="0.25">
      <c r="A142" s="27" t="str">
        <f>A140</f>
        <v>8.</v>
      </c>
      <c r="B142" s="10">
        <v>1</v>
      </c>
      <c r="C142" s="386" t="s">
        <v>138</v>
      </c>
      <c r="D142" s="386"/>
      <c r="E142" s="386"/>
      <c r="F142" s="386"/>
      <c r="G142" s="386"/>
      <c r="H142" s="386"/>
      <c r="I142" s="386"/>
      <c r="J142" s="386"/>
      <c r="K142" s="386"/>
      <c r="L142" s="386"/>
      <c r="M142" s="29" t="s">
        <v>133</v>
      </c>
      <c r="N142" s="376">
        <v>10</v>
      </c>
      <c r="O142" s="376"/>
      <c r="P142" s="380"/>
      <c r="Q142" s="380"/>
      <c r="R142" s="377">
        <f t="shared" ref="R142" si="29">ROUND((N142*P142),2)</f>
        <v>0</v>
      </c>
      <c r="S142" s="377"/>
      <c r="T142" s="377"/>
    </row>
    <row r="143" spans="1:22" s="23" customFormat="1" ht="18.75" customHeight="1" x14ac:dyDescent="0.3">
      <c r="A143" s="26"/>
      <c r="C143" s="26"/>
      <c r="N143" s="297"/>
      <c r="O143" s="297"/>
      <c r="P143" s="311"/>
      <c r="Q143" s="311"/>
      <c r="R143" s="310"/>
      <c r="S143" s="310"/>
      <c r="T143" s="310"/>
    </row>
    <row r="144" spans="1:22" s="17" customFormat="1" ht="156.75" customHeight="1" x14ac:dyDescent="0.25">
      <c r="A144" s="27" t="str">
        <f>A140</f>
        <v>8.</v>
      </c>
      <c r="B144" s="10">
        <f>B142+1</f>
        <v>2</v>
      </c>
      <c r="C144" s="386" t="s">
        <v>328</v>
      </c>
      <c r="D144" s="375"/>
      <c r="E144" s="375"/>
      <c r="F144" s="375"/>
      <c r="G144" s="375"/>
      <c r="H144" s="375"/>
      <c r="I144" s="375"/>
      <c r="J144" s="375"/>
      <c r="K144" s="375"/>
      <c r="L144" s="375"/>
      <c r="M144" s="29" t="s">
        <v>133</v>
      </c>
      <c r="N144" s="376">
        <v>9</v>
      </c>
      <c r="O144" s="376"/>
      <c r="P144" s="380"/>
      <c r="Q144" s="380"/>
      <c r="R144" s="377">
        <f t="shared" ref="R144" si="30">ROUND((N144*P144),2)</f>
        <v>0</v>
      </c>
      <c r="S144" s="377"/>
      <c r="T144" s="377"/>
      <c r="U144" s="145"/>
      <c r="V144" s="145"/>
    </row>
    <row r="145" spans="1:22" s="17" customFormat="1" ht="19.5" customHeight="1" x14ac:dyDescent="0.25">
      <c r="A145" s="27"/>
      <c r="B145" s="10"/>
      <c r="C145" s="135"/>
      <c r="D145" s="134"/>
      <c r="E145" s="134"/>
      <c r="F145" s="134"/>
      <c r="G145" s="134"/>
      <c r="H145" s="134"/>
      <c r="I145" s="134"/>
      <c r="J145" s="134"/>
      <c r="K145" s="134"/>
      <c r="L145" s="134"/>
      <c r="M145" s="29"/>
      <c r="N145" s="294"/>
      <c r="O145" s="294"/>
      <c r="P145" s="307"/>
      <c r="Q145" s="307"/>
      <c r="R145" s="306"/>
      <c r="S145" s="306"/>
      <c r="T145" s="306"/>
      <c r="U145" s="145"/>
      <c r="V145" s="145"/>
    </row>
    <row r="146" spans="1:22" s="17" customFormat="1" ht="93.75" customHeight="1" x14ac:dyDescent="0.25">
      <c r="A146" s="27" t="str">
        <f>A142</f>
        <v>8.</v>
      </c>
      <c r="B146" s="10">
        <f>B144+1</f>
        <v>3</v>
      </c>
      <c r="C146" s="386" t="s">
        <v>329</v>
      </c>
      <c r="D146" s="375"/>
      <c r="E146" s="375"/>
      <c r="F146" s="375"/>
      <c r="G146" s="375"/>
      <c r="H146" s="375"/>
      <c r="I146" s="375"/>
      <c r="J146" s="375"/>
      <c r="K146" s="375"/>
      <c r="L146" s="375"/>
      <c r="M146" s="29" t="s">
        <v>133</v>
      </c>
      <c r="N146" s="376">
        <v>47</v>
      </c>
      <c r="O146" s="376"/>
      <c r="P146" s="380"/>
      <c r="Q146" s="380"/>
      <c r="R146" s="377">
        <f t="shared" ref="R146" si="31">ROUND((N146*P146),2)</f>
        <v>0</v>
      </c>
      <c r="S146" s="377"/>
      <c r="T146" s="377"/>
      <c r="U146" s="145"/>
      <c r="V146" s="145"/>
    </row>
    <row r="147" spans="1:22" s="23" customFormat="1" ht="12" customHeight="1" x14ac:dyDescent="0.3">
      <c r="A147" s="26"/>
      <c r="C147" s="26"/>
      <c r="N147" s="297"/>
      <c r="O147" s="297"/>
      <c r="P147" s="311"/>
      <c r="Q147" s="311"/>
      <c r="R147" s="310"/>
      <c r="S147" s="310"/>
      <c r="T147" s="310"/>
    </row>
    <row r="148" spans="1:22" s="23" customFormat="1" ht="24" customHeight="1" x14ac:dyDescent="0.25">
      <c r="A148" s="7" t="s">
        <v>30</v>
      </c>
      <c r="B148" s="8"/>
      <c r="C148" s="7" t="s">
        <v>140</v>
      </c>
      <c r="D148" s="8"/>
      <c r="E148" s="8"/>
      <c r="F148" s="8"/>
      <c r="G148" s="8"/>
      <c r="H148" s="8"/>
      <c r="I148" s="8"/>
      <c r="J148" s="8"/>
      <c r="K148" s="8"/>
      <c r="L148" s="8"/>
      <c r="M148" s="8"/>
      <c r="N148" s="293"/>
      <c r="O148" s="293"/>
      <c r="P148" s="312"/>
      <c r="Q148" s="312"/>
      <c r="R148" s="374">
        <f>ROUND(SUM(R142:T146),2)</f>
        <v>0</v>
      </c>
      <c r="S148" s="374"/>
      <c r="T148" s="374"/>
    </row>
    <row r="149" spans="1:22" s="4" customFormat="1" ht="13.2" x14ac:dyDescent="0.25">
      <c r="A149" s="10"/>
      <c r="B149" s="10"/>
      <c r="C149" s="12"/>
      <c r="D149" s="12"/>
      <c r="E149" s="12"/>
      <c r="F149" s="12"/>
      <c r="G149" s="12"/>
      <c r="H149" s="12"/>
      <c r="I149" s="12"/>
      <c r="J149" s="12"/>
      <c r="K149" s="12"/>
      <c r="L149" s="12"/>
      <c r="M149" s="11"/>
      <c r="N149" s="294"/>
      <c r="O149" s="294"/>
      <c r="P149" s="306"/>
      <c r="Q149" s="306"/>
      <c r="R149" s="306"/>
      <c r="S149" s="306"/>
      <c r="T149" s="306"/>
    </row>
    <row r="150" spans="1:22" s="4" customFormat="1" ht="13.2" x14ac:dyDescent="0.25">
      <c r="A150" s="10"/>
      <c r="B150" s="10"/>
      <c r="C150" s="12"/>
      <c r="D150" s="12"/>
      <c r="E150" s="12"/>
      <c r="F150" s="12"/>
      <c r="G150" s="12"/>
      <c r="H150" s="12"/>
      <c r="I150" s="12"/>
      <c r="J150" s="12"/>
      <c r="K150" s="12"/>
      <c r="L150" s="12"/>
      <c r="M150" s="11"/>
      <c r="N150" s="294"/>
      <c r="O150" s="294"/>
      <c r="P150" s="306"/>
      <c r="Q150" s="306"/>
      <c r="R150" s="306"/>
      <c r="S150" s="306"/>
      <c r="T150" s="306"/>
    </row>
    <row r="151" spans="1:22" s="25" customFormat="1" ht="24" customHeight="1" x14ac:dyDescent="0.25">
      <c r="A151" s="7" t="s">
        <v>33</v>
      </c>
      <c r="B151" s="8"/>
      <c r="C151" s="7" t="s">
        <v>141</v>
      </c>
      <c r="D151" s="8"/>
      <c r="E151" s="8"/>
      <c r="F151" s="8"/>
      <c r="G151" s="8"/>
      <c r="H151" s="24"/>
      <c r="I151" s="24"/>
      <c r="J151" s="24"/>
      <c r="K151" s="24"/>
      <c r="L151" s="24"/>
      <c r="M151" s="24"/>
      <c r="N151" s="295"/>
      <c r="O151" s="295"/>
      <c r="P151" s="308"/>
      <c r="Q151" s="308"/>
      <c r="R151" s="383"/>
      <c r="S151" s="383"/>
      <c r="T151" s="383"/>
    </row>
    <row r="152" spans="1:22" s="23" customFormat="1" ht="12" customHeight="1" x14ac:dyDescent="0.3">
      <c r="A152" s="26"/>
      <c r="C152" s="26"/>
      <c r="N152" s="297"/>
      <c r="O152" s="297"/>
      <c r="P152" s="311"/>
      <c r="Q152" s="311"/>
      <c r="R152" s="310"/>
      <c r="S152" s="310"/>
      <c r="T152" s="310"/>
    </row>
    <row r="153" spans="1:22" s="23" customFormat="1" ht="136.5" customHeight="1" x14ac:dyDescent="0.25">
      <c r="A153" s="27" t="str">
        <f>A151</f>
        <v>9.</v>
      </c>
      <c r="B153" s="10">
        <v>1</v>
      </c>
      <c r="C153" s="386" t="s">
        <v>142</v>
      </c>
      <c r="D153" s="386"/>
      <c r="E153" s="386"/>
      <c r="F153" s="386"/>
      <c r="G153" s="386"/>
      <c r="H153" s="386"/>
      <c r="I153" s="386"/>
      <c r="J153" s="386"/>
      <c r="K153" s="386"/>
      <c r="L153" s="386"/>
      <c r="N153" s="297"/>
      <c r="O153" s="297"/>
      <c r="P153" s="311"/>
      <c r="Q153" s="311"/>
      <c r="R153" s="311"/>
      <c r="S153" s="311"/>
      <c r="T153" s="311"/>
    </row>
    <row r="154" spans="1:22" s="4" customFormat="1" ht="15" customHeight="1" x14ac:dyDescent="0.25">
      <c r="A154" s="17"/>
      <c r="B154" s="28"/>
      <c r="C154" s="382" t="s">
        <v>264</v>
      </c>
      <c r="D154" s="382"/>
      <c r="E154" s="382"/>
      <c r="F154" s="382"/>
      <c r="G154" s="382"/>
      <c r="H154" s="382"/>
      <c r="I154" s="382"/>
      <c r="J154" s="382"/>
      <c r="K154" s="382"/>
      <c r="L154" s="382"/>
      <c r="M154" s="29" t="s">
        <v>133</v>
      </c>
      <c r="N154" s="376">
        <v>620</v>
      </c>
      <c r="O154" s="376"/>
      <c r="P154" s="380"/>
      <c r="Q154" s="380"/>
      <c r="R154" s="377">
        <f t="shared" ref="R154:R155" si="32">ROUND((N154*P154),2)</f>
        <v>0</v>
      </c>
      <c r="S154" s="377"/>
      <c r="T154" s="377"/>
    </row>
    <row r="155" spans="1:22" s="4" customFormat="1" ht="15" customHeight="1" x14ac:dyDescent="0.25">
      <c r="A155" s="17"/>
      <c r="B155" s="28"/>
      <c r="C155" s="382" t="s">
        <v>330</v>
      </c>
      <c r="D155" s="382"/>
      <c r="E155" s="382"/>
      <c r="F155" s="382"/>
      <c r="G155" s="382"/>
      <c r="H155" s="382"/>
      <c r="I155" s="382"/>
      <c r="J155" s="382"/>
      <c r="K155" s="382"/>
      <c r="L155" s="382"/>
      <c r="M155" s="29" t="s">
        <v>133</v>
      </c>
      <c r="N155" s="376">
        <v>221</v>
      </c>
      <c r="O155" s="376"/>
      <c r="P155" s="380"/>
      <c r="Q155" s="380"/>
      <c r="R155" s="377">
        <f t="shared" si="32"/>
        <v>0</v>
      </c>
      <c r="S155" s="377"/>
      <c r="T155" s="377"/>
    </row>
    <row r="156" spans="1:22" s="4" customFormat="1" ht="15" customHeight="1" x14ac:dyDescent="0.25">
      <c r="A156" s="17"/>
      <c r="B156" s="28"/>
      <c r="C156" s="138"/>
      <c r="D156" s="138"/>
      <c r="E156" s="138"/>
      <c r="F156" s="138"/>
      <c r="G156" s="138"/>
      <c r="H156" s="138"/>
      <c r="I156" s="138"/>
      <c r="J156" s="138"/>
      <c r="K156" s="138"/>
      <c r="L156" s="138"/>
      <c r="M156" s="29"/>
      <c r="N156" s="294"/>
      <c r="O156" s="294"/>
      <c r="P156" s="307"/>
      <c r="Q156" s="307"/>
      <c r="R156" s="306"/>
      <c r="S156" s="306"/>
      <c r="T156" s="306"/>
    </row>
    <row r="157" spans="1:22" s="23" customFormat="1" ht="65.25" customHeight="1" x14ac:dyDescent="0.25">
      <c r="A157" s="27" t="s">
        <v>33</v>
      </c>
      <c r="B157" s="10">
        <v>2</v>
      </c>
      <c r="C157" s="386" t="s">
        <v>577</v>
      </c>
      <c r="D157" s="386"/>
      <c r="E157" s="386"/>
      <c r="F157" s="386"/>
      <c r="G157" s="386"/>
      <c r="H157" s="386"/>
      <c r="I157" s="386"/>
      <c r="J157" s="386"/>
      <c r="K157" s="386"/>
      <c r="L157" s="386"/>
      <c r="N157" s="297"/>
      <c r="O157" s="297"/>
      <c r="P157" s="311"/>
      <c r="Q157" s="311"/>
      <c r="R157" s="311"/>
      <c r="S157" s="311"/>
      <c r="T157" s="311"/>
    </row>
    <row r="158" spans="1:22" s="4" customFormat="1" ht="15" customHeight="1" x14ac:dyDescent="0.25">
      <c r="A158" s="17"/>
      <c r="B158" s="28"/>
      <c r="C158" s="382" t="s">
        <v>331</v>
      </c>
      <c r="D158" s="382"/>
      <c r="E158" s="382"/>
      <c r="F158" s="382"/>
      <c r="G158" s="382"/>
      <c r="H158" s="382"/>
      <c r="I158" s="382"/>
      <c r="J158" s="382"/>
      <c r="K158" s="382"/>
      <c r="L158" s="382"/>
      <c r="M158" s="29" t="s">
        <v>5</v>
      </c>
      <c r="N158" s="376">
        <v>1</v>
      </c>
      <c r="O158" s="376"/>
      <c r="P158" s="380"/>
      <c r="Q158" s="380"/>
      <c r="R158" s="377">
        <f t="shared" ref="R158:R161" si="33">ROUND((N158*P158),2)</f>
        <v>0</v>
      </c>
      <c r="S158" s="377"/>
      <c r="T158" s="377"/>
    </row>
    <row r="159" spans="1:22" s="4" customFormat="1" ht="15" customHeight="1" x14ac:dyDescent="0.25">
      <c r="A159" s="17"/>
      <c r="B159" s="28"/>
      <c r="C159" s="382" t="s">
        <v>332</v>
      </c>
      <c r="D159" s="382"/>
      <c r="E159" s="382"/>
      <c r="F159" s="382"/>
      <c r="G159" s="382"/>
      <c r="H159" s="382"/>
      <c r="I159" s="382"/>
      <c r="J159" s="382"/>
      <c r="K159" s="382"/>
      <c r="L159" s="382"/>
      <c r="M159" s="29" t="s">
        <v>5</v>
      </c>
      <c r="N159" s="376">
        <v>6</v>
      </c>
      <c r="O159" s="376"/>
      <c r="P159" s="380"/>
      <c r="Q159" s="380"/>
      <c r="R159" s="377">
        <f t="shared" si="33"/>
        <v>0</v>
      </c>
      <c r="S159" s="377"/>
      <c r="T159" s="377"/>
    </row>
    <row r="160" spans="1:22" s="4" customFormat="1" ht="15" customHeight="1" x14ac:dyDescent="0.25">
      <c r="A160" s="17"/>
      <c r="B160" s="28"/>
      <c r="C160" s="382" t="s">
        <v>333</v>
      </c>
      <c r="D160" s="382"/>
      <c r="E160" s="382"/>
      <c r="F160" s="382"/>
      <c r="G160" s="382"/>
      <c r="H160" s="382"/>
      <c r="I160" s="382"/>
      <c r="J160" s="382"/>
      <c r="K160" s="382"/>
      <c r="L160" s="382"/>
      <c r="M160" s="29" t="s">
        <v>5</v>
      </c>
      <c r="N160" s="376">
        <v>4</v>
      </c>
      <c r="O160" s="376"/>
      <c r="P160" s="380"/>
      <c r="Q160" s="380"/>
      <c r="R160" s="377">
        <f t="shared" si="33"/>
        <v>0</v>
      </c>
      <c r="S160" s="377"/>
      <c r="T160" s="377"/>
    </row>
    <row r="161" spans="1:28" s="4" customFormat="1" ht="15" customHeight="1" x14ac:dyDescent="0.25">
      <c r="A161" s="17"/>
      <c r="B161" s="28"/>
      <c r="C161" s="382" t="s">
        <v>334</v>
      </c>
      <c r="D161" s="382"/>
      <c r="E161" s="382"/>
      <c r="F161" s="382"/>
      <c r="G161" s="382"/>
      <c r="H161" s="382"/>
      <c r="I161" s="382"/>
      <c r="J161" s="382"/>
      <c r="K161" s="382"/>
      <c r="L161" s="382"/>
      <c r="M161" s="29" t="s">
        <v>5</v>
      </c>
      <c r="N161" s="376">
        <v>2</v>
      </c>
      <c r="O161" s="376"/>
      <c r="P161" s="380"/>
      <c r="Q161" s="380"/>
      <c r="R161" s="377">
        <f t="shared" si="33"/>
        <v>0</v>
      </c>
      <c r="S161" s="377"/>
      <c r="T161" s="377"/>
    </row>
    <row r="162" spans="1:28" s="23" customFormat="1" ht="12" customHeight="1" x14ac:dyDescent="0.3">
      <c r="A162" s="26"/>
      <c r="C162" s="26"/>
      <c r="N162" s="297"/>
      <c r="O162" s="297"/>
      <c r="P162" s="311"/>
      <c r="Q162" s="311"/>
      <c r="R162" s="310"/>
      <c r="S162" s="310"/>
      <c r="T162" s="310"/>
    </row>
    <row r="163" spans="1:28" s="23" customFormat="1" ht="24" customHeight="1" x14ac:dyDescent="0.25">
      <c r="A163" s="7" t="s">
        <v>33</v>
      </c>
      <c r="B163" s="8"/>
      <c r="C163" s="7" t="s">
        <v>150</v>
      </c>
      <c r="D163" s="8"/>
      <c r="E163" s="8"/>
      <c r="F163" s="8"/>
      <c r="G163" s="8"/>
      <c r="H163" s="8"/>
      <c r="I163" s="8"/>
      <c r="J163" s="8"/>
      <c r="K163" s="8"/>
      <c r="L163" s="8"/>
      <c r="M163" s="8"/>
      <c r="N163" s="293"/>
      <c r="O163" s="293"/>
      <c r="P163" s="312"/>
      <c r="Q163" s="312"/>
      <c r="R163" s="374">
        <f>ROUND(SUM(R153:T161),2)</f>
        <v>0</v>
      </c>
      <c r="S163" s="374"/>
      <c r="T163" s="374"/>
    </row>
    <row r="164" spans="1:28" s="4" customFormat="1" ht="13.2" x14ac:dyDescent="0.25">
      <c r="A164" s="10"/>
      <c r="B164" s="10"/>
      <c r="C164" s="12"/>
      <c r="D164" s="12"/>
      <c r="E164" s="12"/>
      <c r="F164" s="12"/>
      <c r="G164" s="12"/>
      <c r="H164" s="12"/>
      <c r="I164" s="12"/>
      <c r="J164" s="12"/>
      <c r="K164" s="12"/>
      <c r="L164" s="12"/>
      <c r="M164" s="11"/>
      <c r="N164" s="294"/>
      <c r="O164" s="294"/>
      <c r="P164" s="306"/>
      <c r="Q164" s="306"/>
      <c r="R164" s="306"/>
      <c r="S164" s="306"/>
      <c r="T164" s="306"/>
    </row>
    <row r="165" spans="1:28" s="25" customFormat="1" ht="24" customHeight="1" x14ac:dyDescent="0.25">
      <c r="A165" s="7" t="s">
        <v>35</v>
      </c>
      <c r="B165" s="8"/>
      <c r="C165" s="7" t="s">
        <v>268</v>
      </c>
      <c r="D165" s="8"/>
      <c r="E165" s="8"/>
      <c r="F165" s="8"/>
      <c r="G165" s="8"/>
      <c r="H165" s="24"/>
      <c r="I165" s="24"/>
      <c r="J165" s="24"/>
      <c r="K165" s="24"/>
      <c r="L165" s="24"/>
      <c r="M165" s="24"/>
      <c r="N165" s="295"/>
      <c r="O165" s="295"/>
      <c r="P165" s="308"/>
      <c r="Q165" s="308"/>
      <c r="R165" s="383"/>
      <c r="S165" s="383"/>
      <c r="T165" s="383"/>
    </row>
    <row r="166" spans="1:28" s="23" customFormat="1" ht="15" customHeight="1" x14ac:dyDescent="0.3">
      <c r="A166" s="26"/>
      <c r="C166" s="26"/>
      <c r="N166" s="297"/>
      <c r="O166" s="297"/>
      <c r="P166" s="311"/>
      <c r="Q166" s="311"/>
      <c r="R166" s="310"/>
      <c r="S166" s="310"/>
      <c r="T166" s="310"/>
    </row>
    <row r="167" spans="1:28" s="23" customFormat="1" ht="84.75" customHeight="1" x14ac:dyDescent="0.25">
      <c r="A167" s="27" t="str">
        <f>A165</f>
        <v>10.</v>
      </c>
      <c r="B167" s="10">
        <v>1</v>
      </c>
      <c r="C167" s="386" t="s">
        <v>269</v>
      </c>
      <c r="D167" s="386"/>
      <c r="E167" s="386"/>
      <c r="F167" s="386"/>
      <c r="G167" s="386"/>
      <c r="H167" s="386"/>
      <c r="I167" s="386"/>
      <c r="J167" s="386"/>
      <c r="K167" s="386"/>
      <c r="L167" s="386"/>
      <c r="M167" s="29" t="s">
        <v>133</v>
      </c>
      <c r="N167" s="376">
        <v>335</v>
      </c>
      <c r="O167" s="376"/>
      <c r="P167" s="380"/>
      <c r="Q167" s="380"/>
      <c r="R167" s="377">
        <f t="shared" ref="R167" si="34">ROUND((N167*P167),2)</f>
        <v>0</v>
      </c>
      <c r="S167" s="377"/>
      <c r="T167" s="377"/>
    </row>
    <row r="168" spans="1:28" s="4" customFormat="1" ht="15" customHeight="1" x14ac:dyDescent="0.25">
      <c r="A168" s="17"/>
      <c r="B168" s="28"/>
      <c r="C168" s="138"/>
      <c r="D168" s="138"/>
      <c r="E168" s="138"/>
      <c r="F168" s="138"/>
      <c r="G168" s="138"/>
      <c r="H168" s="138"/>
      <c r="I168" s="138"/>
      <c r="J168" s="138"/>
      <c r="K168" s="138"/>
      <c r="L168" s="138"/>
      <c r="M168" s="29"/>
      <c r="N168" s="294"/>
      <c r="O168" s="294"/>
      <c r="P168" s="307"/>
      <c r="Q168" s="307"/>
      <c r="R168" s="306"/>
      <c r="S168" s="306"/>
      <c r="T168" s="306"/>
    </row>
    <row r="169" spans="1:28" s="23" customFormat="1" ht="349.8" customHeight="1" x14ac:dyDescent="0.25">
      <c r="A169" s="27" t="str">
        <f>A167</f>
        <v>10.</v>
      </c>
      <c r="B169" s="10" t="s">
        <v>71</v>
      </c>
      <c r="C169" s="386" t="s">
        <v>697</v>
      </c>
      <c r="D169" s="386"/>
      <c r="E169" s="386"/>
      <c r="F169" s="386"/>
      <c r="G169" s="386"/>
      <c r="H169" s="386"/>
      <c r="I169" s="386"/>
      <c r="J169" s="386"/>
      <c r="K169" s="386"/>
      <c r="L169" s="386"/>
      <c r="M169" s="29"/>
      <c r="N169" s="376"/>
      <c r="O169" s="376"/>
      <c r="P169" s="381"/>
      <c r="Q169" s="381"/>
      <c r="R169" s="378"/>
      <c r="S169" s="378"/>
      <c r="T169" s="378"/>
    </row>
    <row r="170" spans="1:28" s="4" customFormat="1" ht="29.25" customHeight="1" x14ac:dyDescent="0.25">
      <c r="A170" s="27"/>
      <c r="B170" s="10"/>
      <c r="C170" s="375" t="s">
        <v>335</v>
      </c>
      <c r="D170" s="375"/>
      <c r="E170" s="375"/>
      <c r="F170" s="375"/>
      <c r="G170" s="375"/>
      <c r="H170" s="375"/>
      <c r="I170" s="375"/>
      <c r="J170" s="375"/>
      <c r="K170" s="375"/>
      <c r="L170" s="375"/>
      <c r="M170" s="29" t="s">
        <v>133</v>
      </c>
      <c r="N170" s="376">
        <v>202</v>
      </c>
      <c r="O170" s="376"/>
      <c r="P170" s="380"/>
      <c r="Q170" s="380"/>
      <c r="R170" s="377">
        <f t="shared" ref="R170:R171" si="35">ROUND((N170*P170),2)</f>
        <v>0</v>
      </c>
      <c r="S170" s="377"/>
      <c r="T170" s="377"/>
      <c r="V170" s="143"/>
      <c r="W170" s="143"/>
      <c r="X170" s="143"/>
      <c r="Y170" s="143"/>
      <c r="Z170" s="143"/>
      <c r="AA170" s="143"/>
      <c r="AB170" s="143"/>
    </row>
    <row r="171" spans="1:28" s="4" customFormat="1" ht="29.25" customHeight="1" x14ac:dyDescent="0.25">
      <c r="A171" s="27"/>
      <c r="B171" s="10"/>
      <c r="C171" s="375" t="s">
        <v>336</v>
      </c>
      <c r="D171" s="375"/>
      <c r="E171" s="375"/>
      <c r="F171" s="375"/>
      <c r="G171" s="375"/>
      <c r="H171" s="375"/>
      <c r="I171" s="375"/>
      <c r="J171" s="375"/>
      <c r="K171" s="375"/>
      <c r="L171" s="375"/>
      <c r="M171" s="29" t="s">
        <v>133</v>
      </c>
      <c r="N171" s="376">
        <v>17</v>
      </c>
      <c r="O171" s="376"/>
      <c r="P171" s="380"/>
      <c r="Q171" s="380"/>
      <c r="R171" s="377">
        <f t="shared" si="35"/>
        <v>0</v>
      </c>
      <c r="S171" s="377"/>
      <c r="T171" s="377"/>
    </row>
    <row r="172" spans="1:28" s="4" customFormat="1" ht="15" customHeight="1" x14ac:dyDescent="0.25">
      <c r="A172" s="17"/>
      <c r="B172" s="28"/>
      <c r="C172" s="138"/>
      <c r="D172" s="138"/>
      <c r="E172" s="138"/>
      <c r="F172" s="138"/>
      <c r="G172" s="138"/>
      <c r="H172" s="138"/>
      <c r="I172" s="138"/>
      <c r="J172" s="138"/>
      <c r="K172" s="138"/>
      <c r="L172" s="138"/>
      <c r="M172" s="29"/>
      <c r="N172" s="294"/>
      <c r="O172" s="294"/>
      <c r="P172" s="307"/>
      <c r="Q172" s="307"/>
      <c r="R172" s="306"/>
      <c r="S172" s="306"/>
      <c r="T172" s="306"/>
    </row>
    <row r="173" spans="1:28" s="23" customFormat="1" ht="132.75" customHeight="1" x14ac:dyDescent="0.25">
      <c r="A173" s="27" t="str">
        <f>A169</f>
        <v>10.</v>
      </c>
      <c r="B173" s="10" t="s">
        <v>91</v>
      </c>
      <c r="C173" s="386" t="s">
        <v>337</v>
      </c>
      <c r="D173" s="386"/>
      <c r="E173" s="386"/>
      <c r="F173" s="386"/>
      <c r="G173" s="386"/>
      <c r="H173" s="386"/>
      <c r="I173" s="386"/>
      <c r="J173" s="386"/>
      <c r="K173" s="386"/>
      <c r="L173" s="386"/>
      <c r="M173" s="29" t="s">
        <v>133</v>
      </c>
      <c r="N173" s="376">
        <v>130</v>
      </c>
      <c r="O173" s="376"/>
      <c r="P173" s="380"/>
      <c r="Q173" s="380"/>
      <c r="R173" s="377">
        <f t="shared" ref="R173" si="36">ROUND((N173*P173),2)</f>
        <v>0</v>
      </c>
      <c r="S173" s="377"/>
      <c r="T173" s="377"/>
    </row>
    <row r="174" spans="1:28" s="23" customFormat="1" ht="12" customHeight="1" x14ac:dyDescent="0.3">
      <c r="A174" s="26"/>
      <c r="C174" s="26"/>
      <c r="N174" s="297"/>
      <c r="O174" s="297"/>
      <c r="P174" s="311"/>
      <c r="Q174" s="311"/>
      <c r="R174" s="310"/>
      <c r="S174" s="310"/>
      <c r="T174" s="310"/>
    </row>
    <row r="175" spans="1:28" s="23" customFormat="1" ht="24" customHeight="1" x14ac:dyDescent="0.25">
      <c r="A175" s="7" t="s">
        <v>35</v>
      </c>
      <c r="B175" s="8"/>
      <c r="C175" s="7" t="s">
        <v>270</v>
      </c>
      <c r="D175" s="8"/>
      <c r="E175" s="8"/>
      <c r="F175" s="8"/>
      <c r="G175" s="8"/>
      <c r="H175" s="8"/>
      <c r="I175" s="8"/>
      <c r="J175" s="8"/>
      <c r="K175" s="8"/>
      <c r="L175" s="8"/>
      <c r="M175" s="8"/>
      <c r="N175" s="293"/>
      <c r="O175" s="293"/>
      <c r="P175" s="312"/>
      <c r="Q175" s="312"/>
      <c r="R175" s="374">
        <f>ROUND(SUM(R167:T173),2)</f>
        <v>0</v>
      </c>
      <c r="S175" s="374"/>
      <c r="T175" s="374"/>
    </row>
    <row r="176" spans="1:28" s="4" customFormat="1" ht="13.2" x14ac:dyDescent="0.25">
      <c r="A176" s="10"/>
      <c r="B176" s="10"/>
      <c r="C176" s="12"/>
      <c r="D176" s="12"/>
      <c r="E176" s="12"/>
      <c r="F176" s="12"/>
      <c r="G176" s="12"/>
      <c r="H176" s="12"/>
      <c r="I176" s="12"/>
      <c r="J176" s="12"/>
      <c r="K176" s="12"/>
      <c r="L176" s="12"/>
      <c r="M176" s="11"/>
      <c r="N176" s="294"/>
      <c r="O176" s="294"/>
      <c r="P176" s="306"/>
      <c r="Q176" s="306"/>
      <c r="R176" s="306"/>
      <c r="S176" s="306"/>
      <c r="T176" s="306"/>
    </row>
    <row r="177" spans="1:22" s="4" customFormat="1" ht="13.2" x14ac:dyDescent="0.25">
      <c r="A177" s="10"/>
      <c r="B177" s="10"/>
      <c r="C177" s="12"/>
      <c r="D177" s="12"/>
      <c r="E177" s="12"/>
      <c r="F177" s="12"/>
      <c r="G177" s="12"/>
      <c r="H177" s="12"/>
      <c r="I177" s="12"/>
      <c r="J177" s="12"/>
      <c r="K177" s="12"/>
      <c r="L177" s="12"/>
      <c r="M177" s="11"/>
      <c r="N177" s="294"/>
      <c r="O177" s="294"/>
      <c r="P177" s="306"/>
      <c r="Q177" s="306"/>
      <c r="R177" s="306"/>
      <c r="S177" s="306"/>
      <c r="T177" s="306"/>
    </row>
    <row r="178" spans="1:22" s="25" customFormat="1" ht="24" customHeight="1" x14ac:dyDescent="0.25">
      <c r="A178" s="7" t="s">
        <v>39</v>
      </c>
      <c r="B178" s="8"/>
      <c r="C178" s="7" t="s">
        <v>158</v>
      </c>
      <c r="D178" s="8"/>
      <c r="E178" s="8"/>
      <c r="F178" s="8"/>
      <c r="G178" s="8"/>
      <c r="H178" s="24"/>
      <c r="I178" s="24"/>
      <c r="J178" s="24"/>
      <c r="K178" s="24"/>
      <c r="L178" s="24"/>
      <c r="M178" s="24"/>
      <c r="N178" s="295"/>
      <c r="O178" s="295"/>
      <c r="P178" s="308"/>
      <c r="Q178" s="308"/>
      <c r="R178" s="383"/>
      <c r="S178" s="383"/>
      <c r="T178" s="383"/>
    </row>
    <row r="179" spans="1:22" s="23" customFormat="1" ht="12" customHeight="1" x14ac:dyDescent="0.3">
      <c r="A179" s="26"/>
      <c r="C179" s="26"/>
      <c r="N179" s="297"/>
      <c r="O179" s="297"/>
      <c r="P179" s="311"/>
      <c r="Q179" s="311"/>
      <c r="R179" s="310"/>
      <c r="S179" s="310"/>
      <c r="T179" s="310"/>
    </row>
    <row r="180" spans="1:22" s="23" customFormat="1" ht="84" customHeight="1" x14ac:dyDescent="0.25">
      <c r="A180" s="27" t="str">
        <f>A178</f>
        <v>11.</v>
      </c>
      <c r="B180" s="10">
        <v>1</v>
      </c>
      <c r="C180" s="386" t="s">
        <v>338</v>
      </c>
      <c r="D180" s="386"/>
      <c r="E180" s="386"/>
      <c r="F180" s="386"/>
      <c r="G180" s="386"/>
      <c r="H180" s="386"/>
      <c r="I180" s="386"/>
      <c r="J180" s="386"/>
      <c r="K180" s="386"/>
      <c r="L180" s="386"/>
      <c r="M180" s="29" t="s">
        <v>135</v>
      </c>
      <c r="N180" s="376">
        <v>20</v>
      </c>
      <c r="O180" s="376"/>
      <c r="P180" s="380"/>
      <c r="Q180" s="380"/>
      <c r="R180" s="377">
        <f t="shared" ref="R180" si="37">ROUND((N180*P180),2)</f>
        <v>0</v>
      </c>
      <c r="S180" s="377"/>
      <c r="T180" s="377"/>
    </row>
    <row r="181" spans="1:22" s="23" customFormat="1" ht="15.75" customHeight="1" x14ac:dyDescent="0.25">
      <c r="A181" s="27"/>
      <c r="B181" s="10"/>
      <c r="C181" s="135"/>
      <c r="D181" s="135"/>
      <c r="E181" s="135"/>
      <c r="F181" s="135"/>
      <c r="G181" s="135"/>
      <c r="H181" s="135"/>
      <c r="I181" s="135"/>
      <c r="J181" s="135"/>
      <c r="K181" s="135"/>
      <c r="L181" s="135"/>
      <c r="N181" s="297"/>
      <c r="O181" s="297"/>
      <c r="P181" s="311"/>
      <c r="Q181" s="311"/>
      <c r="R181" s="311"/>
      <c r="S181" s="311"/>
      <c r="T181" s="311"/>
    </row>
    <row r="182" spans="1:22" s="4" customFormat="1" ht="45" customHeight="1" x14ac:dyDescent="0.25">
      <c r="A182" s="27" t="str">
        <f>A180</f>
        <v>11.</v>
      </c>
      <c r="B182" s="10" t="s">
        <v>71</v>
      </c>
      <c r="C182" s="390" t="s">
        <v>339</v>
      </c>
      <c r="D182" s="382"/>
      <c r="E182" s="382"/>
      <c r="F182" s="382"/>
      <c r="G182" s="382"/>
      <c r="H182" s="382"/>
      <c r="I182" s="382"/>
      <c r="J182" s="382"/>
      <c r="K182" s="382"/>
      <c r="L182" s="382"/>
      <c r="M182" s="29" t="s">
        <v>135</v>
      </c>
      <c r="N182" s="376">
        <v>90</v>
      </c>
      <c r="O182" s="376"/>
      <c r="P182" s="380"/>
      <c r="Q182" s="380"/>
      <c r="R182" s="377">
        <f t="shared" ref="R182" si="38">ROUND((N182*P182),2)</f>
        <v>0</v>
      </c>
      <c r="S182" s="377"/>
      <c r="T182" s="377"/>
      <c r="V182" s="23"/>
    </row>
    <row r="183" spans="1:22" s="4" customFormat="1" ht="15" customHeight="1" x14ac:dyDescent="0.25">
      <c r="A183" s="27"/>
      <c r="B183" s="10"/>
      <c r="C183" s="137"/>
      <c r="D183" s="138"/>
      <c r="E183" s="138"/>
      <c r="F183" s="138"/>
      <c r="G183" s="138"/>
      <c r="H183" s="138"/>
      <c r="I183" s="138"/>
      <c r="J183" s="138"/>
      <c r="K183" s="138"/>
      <c r="L183" s="138"/>
      <c r="M183" s="29"/>
      <c r="N183" s="294"/>
      <c r="O183" s="294"/>
      <c r="P183" s="307"/>
      <c r="Q183" s="307"/>
      <c r="R183" s="306"/>
      <c r="S183" s="306"/>
      <c r="T183" s="306"/>
      <c r="V183" s="23"/>
    </row>
    <row r="184" spans="1:22" s="4" customFormat="1" ht="45" customHeight="1" x14ac:dyDescent="0.25">
      <c r="A184" s="27" t="str">
        <f>A182</f>
        <v>11.</v>
      </c>
      <c r="B184" s="10" t="s">
        <v>91</v>
      </c>
      <c r="C184" s="390" t="s">
        <v>340</v>
      </c>
      <c r="D184" s="382"/>
      <c r="E184" s="382"/>
      <c r="F184" s="382"/>
      <c r="G184" s="382"/>
      <c r="H184" s="382"/>
      <c r="I184" s="382"/>
      <c r="J184" s="382"/>
      <c r="K184" s="382"/>
      <c r="L184" s="382"/>
      <c r="M184" s="29" t="s">
        <v>135</v>
      </c>
      <c r="N184" s="376">
        <v>6</v>
      </c>
      <c r="O184" s="376"/>
      <c r="P184" s="380"/>
      <c r="Q184" s="380"/>
      <c r="R184" s="377">
        <f t="shared" ref="R184" si="39">ROUND((N184*P184),2)</f>
        <v>0</v>
      </c>
      <c r="S184" s="377"/>
      <c r="T184" s="377"/>
      <c r="V184" s="23"/>
    </row>
    <row r="185" spans="1:22" s="4" customFormat="1" ht="15" customHeight="1" x14ac:dyDescent="0.25">
      <c r="A185" s="27"/>
      <c r="B185" s="10"/>
      <c r="C185" s="138"/>
      <c r="D185" s="138"/>
      <c r="E185" s="138"/>
      <c r="F185" s="138"/>
      <c r="G185" s="138"/>
      <c r="H185" s="138"/>
      <c r="I185" s="138"/>
      <c r="J185" s="138"/>
      <c r="K185" s="138"/>
      <c r="L185" s="138"/>
      <c r="M185" s="29"/>
      <c r="N185" s="294"/>
      <c r="O185" s="294"/>
      <c r="P185" s="307"/>
      <c r="Q185" s="307"/>
      <c r="R185" s="306"/>
      <c r="S185" s="306"/>
      <c r="T185" s="306"/>
    </row>
    <row r="186" spans="1:22" s="23" customFormat="1" ht="24" customHeight="1" x14ac:dyDescent="0.25">
      <c r="A186" s="7" t="s">
        <v>39</v>
      </c>
      <c r="B186" s="8"/>
      <c r="C186" s="7" t="s">
        <v>175</v>
      </c>
      <c r="D186" s="8"/>
      <c r="E186" s="8"/>
      <c r="F186" s="8"/>
      <c r="G186" s="8"/>
      <c r="H186" s="8"/>
      <c r="I186" s="8"/>
      <c r="J186" s="8"/>
      <c r="K186" s="8"/>
      <c r="L186" s="8"/>
      <c r="M186" s="8"/>
      <c r="N186" s="293"/>
      <c r="O186" s="293"/>
      <c r="P186" s="312"/>
      <c r="Q186" s="312"/>
      <c r="R186" s="374">
        <f>ROUND(SUM(R180:T185),2)</f>
        <v>0</v>
      </c>
      <c r="S186" s="374"/>
      <c r="T186" s="374"/>
    </row>
    <row r="187" spans="1:22" s="4" customFormat="1" ht="13.2" x14ac:dyDescent="0.25">
      <c r="A187" s="10"/>
      <c r="B187" s="10"/>
      <c r="C187" s="12"/>
      <c r="D187" s="12"/>
      <c r="E187" s="12"/>
      <c r="F187" s="12"/>
      <c r="G187" s="12"/>
      <c r="H187" s="12"/>
      <c r="I187" s="12"/>
      <c r="J187" s="12"/>
      <c r="K187" s="12"/>
      <c r="L187" s="12"/>
      <c r="M187" s="11"/>
      <c r="N187" s="294"/>
      <c r="O187" s="294"/>
      <c r="P187" s="306"/>
      <c r="Q187" s="306"/>
      <c r="R187" s="306"/>
      <c r="S187" s="306"/>
      <c r="T187" s="306"/>
    </row>
    <row r="188" spans="1:22" s="4" customFormat="1" ht="13.2" x14ac:dyDescent="0.25">
      <c r="A188" s="10"/>
      <c r="B188" s="10"/>
      <c r="C188" s="12"/>
      <c r="D188" s="12"/>
      <c r="E188" s="12"/>
      <c r="F188" s="12"/>
      <c r="G188" s="12"/>
      <c r="H188" s="12"/>
      <c r="I188" s="12"/>
      <c r="J188" s="12"/>
      <c r="K188" s="12"/>
      <c r="L188" s="12"/>
      <c r="M188" s="11"/>
      <c r="N188" s="294"/>
      <c r="O188" s="294"/>
      <c r="P188" s="306"/>
      <c r="Q188" s="306"/>
      <c r="R188" s="306"/>
      <c r="S188" s="306"/>
      <c r="T188" s="306"/>
    </row>
    <row r="189" spans="1:22" s="25" customFormat="1" ht="24" customHeight="1" x14ac:dyDescent="0.25">
      <c r="A189" s="7" t="s">
        <v>44</v>
      </c>
      <c r="B189" s="8"/>
      <c r="C189" s="7" t="s">
        <v>176</v>
      </c>
      <c r="D189" s="8"/>
      <c r="E189" s="8"/>
      <c r="F189" s="8"/>
      <c r="G189" s="8"/>
      <c r="H189" s="24"/>
      <c r="I189" s="24"/>
      <c r="J189" s="24"/>
      <c r="K189" s="24"/>
      <c r="L189" s="24"/>
      <c r="M189" s="24"/>
      <c r="N189" s="295"/>
      <c r="O189" s="295"/>
      <c r="P189" s="308"/>
      <c r="Q189" s="308"/>
      <c r="R189" s="383"/>
      <c r="S189" s="383"/>
      <c r="T189" s="383"/>
    </row>
    <row r="190" spans="1:22" s="23" customFormat="1" ht="12" customHeight="1" x14ac:dyDescent="0.3">
      <c r="A190" s="26"/>
      <c r="C190" s="26"/>
      <c r="N190" s="297"/>
      <c r="O190" s="297"/>
      <c r="P190" s="311"/>
      <c r="Q190" s="311"/>
      <c r="R190" s="310"/>
      <c r="S190" s="310"/>
      <c r="T190" s="310"/>
    </row>
    <row r="191" spans="1:22" s="23" customFormat="1" ht="105.75" customHeight="1" x14ac:dyDescent="0.25">
      <c r="A191" s="27" t="str">
        <f>A189</f>
        <v>12.</v>
      </c>
      <c r="B191" s="10">
        <v>1</v>
      </c>
      <c r="C191" s="386" t="s">
        <v>177</v>
      </c>
      <c r="D191" s="386"/>
      <c r="E191" s="386"/>
      <c r="F191" s="386"/>
      <c r="G191" s="386"/>
      <c r="H191" s="386"/>
      <c r="I191" s="386"/>
      <c r="J191" s="386"/>
      <c r="K191" s="386"/>
      <c r="L191" s="386"/>
      <c r="N191" s="297"/>
      <c r="O191" s="297"/>
      <c r="P191" s="311"/>
      <c r="Q191" s="311"/>
      <c r="R191" s="311"/>
      <c r="S191" s="311"/>
      <c r="T191" s="311"/>
    </row>
    <row r="192" spans="1:22" s="4" customFormat="1" ht="15" customHeight="1" x14ac:dyDescent="0.25">
      <c r="A192" s="27"/>
      <c r="B192" s="10"/>
      <c r="C192" s="385" t="s">
        <v>178</v>
      </c>
      <c r="D192" s="385"/>
      <c r="E192" s="385"/>
      <c r="F192" s="385"/>
      <c r="G192" s="385"/>
      <c r="H192" s="385"/>
      <c r="I192" s="385"/>
      <c r="J192" s="385"/>
      <c r="K192" s="385"/>
      <c r="L192" s="385"/>
      <c r="M192" s="19" t="s">
        <v>43</v>
      </c>
      <c r="N192" s="376">
        <v>8</v>
      </c>
      <c r="O192" s="376"/>
      <c r="P192" s="380"/>
      <c r="Q192" s="380"/>
      <c r="R192" s="377">
        <f t="shared" ref="R192:R195" si="40">ROUND((N192*P192),2)</f>
        <v>0</v>
      </c>
      <c r="S192" s="377"/>
      <c r="T192" s="377"/>
    </row>
    <row r="193" spans="1:20" s="4" customFormat="1" ht="15" customHeight="1" x14ac:dyDescent="0.25">
      <c r="A193" s="27"/>
      <c r="B193" s="10"/>
      <c r="C193" s="385" t="s">
        <v>179</v>
      </c>
      <c r="D193" s="385"/>
      <c r="E193" s="385"/>
      <c r="F193" s="385"/>
      <c r="G193" s="385"/>
      <c r="H193" s="385"/>
      <c r="I193" s="385"/>
      <c r="J193" s="385"/>
      <c r="K193" s="385"/>
      <c r="L193" s="385"/>
      <c r="M193" s="19" t="s">
        <v>43</v>
      </c>
      <c r="N193" s="376">
        <v>8</v>
      </c>
      <c r="O193" s="376"/>
      <c r="P193" s="380"/>
      <c r="Q193" s="380"/>
      <c r="R193" s="377">
        <f t="shared" si="40"/>
        <v>0</v>
      </c>
      <c r="S193" s="377"/>
      <c r="T193" s="377"/>
    </row>
    <row r="194" spans="1:20" s="4" customFormat="1" ht="15" customHeight="1" x14ac:dyDescent="0.25">
      <c r="A194" s="27"/>
      <c r="B194" s="10"/>
      <c r="C194" s="136" t="s">
        <v>183</v>
      </c>
      <c r="D194" s="136"/>
      <c r="E194" s="136"/>
      <c r="F194" s="136"/>
      <c r="G194" s="136"/>
      <c r="H194" s="136"/>
      <c r="I194" s="136"/>
      <c r="J194" s="136"/>
      <c r="K194" s="136"/>
      <c r="L194" s="136"/>
      <c r="M194" s="19" t="s">
        <v>5</v>
      </c>
      <c r="N194" s="376">
        <v>6</v>
      </c>
      <c r="O194" s="376"/>
      <c r="P194" s="380"/>
      <c r="Q194" s="380"/>
      <c r="R194" s="377">
        <f t="shared" si="40"/>
        <v>0</v>
      </c>
      <c r="S194" s="377"/>
      <c r="T194" s="377"/>
    </row>
    <row r="195" spans="1:20" s="4" customFormat="1" ht="15" customHeight="1" x14ac:dyDescent="0.25">
      <c r="A195" s="27"/>
      <c r="B195" s="10"/>
      <c r="C195" s="136" t="s">
        <v>185</v>
      </c>
      <c r="D195" s="136"/>
      <c r="E195" s="136"/>
      <c r="F195" s="136"/>
      <c r="G195" s="136"/>
      <c r="H195" s="136"/>
      <c r="I195" s="136"/>
      <c r="J195" s="136"/>
      <c r="K195" s="136"/>
      <c r="L195" s="136"/>
      <c r="M195" s="19" t="s">
        <v>5</v>
      </c>
      <c r="N195" s="376">
        <v>6</v>
      </c>
      <c r="O195" s="376"/>
      <c r="P195" s="380"/>
      <c r="Q195" s="380"/>
      <c r="R195" s="377">
        <f t="shared" si="40"/>
        <v>0</v>
      </c>
      <c r="S195" s="377"/>
      <c r="T195" s="377"/>
    </row>
    <row r="196" spans="1:20" s="4" customFormat="1" ht="15" customHeight="1" x14ac:dyDescent="0.25">
      <c r="A196" s="27"/>
      <c r="B196" s="10"/>
      <c r="C196" s="136"/>
      <c r="D196" s="136"/>
      <c r="E196" s="136"/>
      <c r="F196" s="136"/>
      <c r="G196" s="136"/>
      <c r="H196" s="136"/>
      <c r="I196" s="136"/>
      <c r="J196" s="136"/>
      <c r="K196" s="136"/>
      <c r="L196" s="136"/>
      <c r="M196" s="19"/>
      <c r="N196" s="294"/>
      <c r="O196" s="294"/>
      <c r="P196" s="307"/>
      <c r="Q196" s="307"/>
      <c r="R196" s="306"/>
      <c r="S196" s="306"/>
      <c r="T196" s="306"/>
    </row>
    <row r="197" spans="1:20" s="4" customFormat="1" ht="60" customHeight="1" x14ac:dyDescent="0.25">
      <c r="A197" s="27" t="s">
        <v>44</v>
      </c>
      <c r="B197" s="10">
        <v>2</v>
      </c>
      <c r="C197" s="386" t="s">
        <v>698</v>
      </c>
      <c r="D197" s="375"/>
      <c r="E197" s="375"/>
      <c r="F197" s="375"/>
      <c r="G197" s="375"/>
      <c r="H197" s="375"/>
      <c r="I197" s="375"/>
      <c r="J197" s="375"/>
      <c r="K197" s="375"/>
      <c r="L197" s="375"/>
      <c r="M197" s="19" t="s">
        <v>5</v>
      </c>
      <c r="N197" s="376">
        <v>1</v>
      </c>
      <c r="O197" s="376"/>
      <c r="P197" s="380"/>
      <c r="Q197" s="380"/>
      <c r="R197" s="377">
        <f t="shared" ref="R197" si="41">ROUND((N197*P197),2)</f>
        <v>0</v>
      </c>
      <c r="S197" s="377"/>
      <c r="T197" s="377"/>
    </row>
    <row r="198" spans="1:20" s="4" customFormat="1" ht="15" customHeight="1" x14ac:dyDescent="0.25">
      <c r="A198" s="27"/>
      <c r="B198" s="10"/>
      <c r="C198" s="136"/>
      <c r="D198" s="136"/>
      <c r="E198" s="136"/>
      <c r="F198" s="136"/>
      <c r="G198" s="136"/>
      <c r="H198" s="136"/>
      <c r="I198" s="136"/>
      <c r="J198" s="136"/>
      <c r="K198" s="136"/>
      <c r="L198" s="136"/>
      <c r="M198" s="19"/>
      <c r="N198" s="294"/>
      <c r="O198" s="294"/>
      <c r="P198" s="307"/>
      <c r="Q198" s="307"/>
      <c r="R198" s="306"/>
      <c r="S198" s="306"/>
      <c r="T198" s="306"/>
    </row>
    <row r="199" spans="1:20" s="4" customFormat="1" ht="94.5" customHeight="1" x14ac:dyDescent="0.25">
      <c r="A199" s="27" t="s">
        <v>44</v>
      </c>
      <c r="B199" s="10" t="s">
        <v>91</v>
      </c>
      <c r="C199" s="386" t="s">
        <v>187</v>
      </c>
      <c r="D199" s="375"/>
      <c r="E199" s="375"/>
      <c r="F199" s="375"/>
      <c r="G199" s="375"/>
      <c r="H199" s="375"/>
      <c r="I199" s="375"/>
      <c r="J199" s="375"/>
      <c r="K199" s="375"/>
      <c r="L199" s="375"/>
      <c r="M199" s="19" t="s">
        <v>5</v>
      </c>
      <c r="N199" s="376">
        <v>2</v>
      </c>
      <c r="O199" s="376"/>
      <c r="P199" s="380"/>
      <c r="Q199" s="380"/>
      <c r="R199" s="377">
        <f t="shared" ref="R199" si="42">ROUND((N199*P199),2)</f>
        <v>0</v>
      </c>
      <c r="S199" s="377"/>
      <c r="T199" s="377"/>
    </row>
    <row r="200" spans="1:20" s="4" customFormat="1" ht="15" customHeight="1" x14ac:dyDescent="0.25">
      <c r="A200" s="27"/>
      <c r="B200" s="10"/>
      <c r="C200" s="136"/>
      <c r="D200" s="136"/>
      <c r="E200" s="136"/>
      <c r="F200" s="136"/>
      <c r="G200" s="136"/>
      <c r="H200" s="136"/>
      <c r="I200" s="136"/>
      <c r="J200" s="136"/>
      <c r="K200" s="136"/>
      <c r="L200" s="136"/>
      <c r="M200" s="19"/>
      <c r="N200" s="294"/>
      <c r="O200" s="294"/>
      <c r="P200" s="307"/>
      <c r="Q200" s="307"/>
      <c r="R200" s="306"/>
      <c r="S200" s="306"/>
      <c r="T200" s="306"/>
    </row>
    <row r="201" spans="1:20" s="4" customFormat="1" ht="95.25" customHeight="1" x14ac:dyDescent="0.25">
      <c r="A201" s="27" t="s">
        <v>44</v>
      </c>
      <c r="B201" s="10">
        <v>4</v>
      </c>
      <c r="C201" s="386" t="s">
        <v>188</v>
      </c>
      <c r="D201" s="375"/>
      <c r="E201" s="375"/>
      <c r="F201" s="375"/>
      <c r="G201" s="375"/>
      <c r="H201" s="375"/>
      <c r="I201" s="375"/>
      <c r="J201" s="375"/>
      <c r="K201" s="375"/>
      <c r="L201" s="375"/>
      <c r="M201" s="19" t="s">
        <v>5</v>
      </c>
      <c r="N201" s="376">
        <v>2</v>
      </c>
      <c r="O201" s="376"/>
      <c r="P201" s="380"/>
      <c r="Q201" s="380"/>
      <c r="R201" s="377">
        <f t="shared" ref="R201" si="43">ROUND((N201*P201),2)</f>
        <v>0</v>
      </c>
      <c r="S201" s="377"/>
      <c r="T201" s="377"/>
    </row>
    <row r="202" spans="1:20" s="4" customFormat="1" ht="15" customHeight="1" x14ac:dyDescent="0.25">
      <c r="A202" s="27"/>
      <c r="B202" s="10"/>
      <c r="C202" s="136"/>
      <c r="D202" s="136"/>
      <c r="E202" s="136"/>
      <c r="F202" s="136"/>
      <c r="G202" s="136"/>
      <c r="H202" s="136"/>
      <c r="I202" s="136"/>
      <c r="J202" s="136"/>
      <c r="K202" s="136"/>
      <c r="L202" s="136"/>
      <c r="M202" s="19"/>
      <c r="N202" s="294"/>
      <c r="O202" s="294"/>
      <c r="P202" s="307"/>
      <c r="Q202" s="307"/>
      <c r="R202" s="306"/>
      <c r="S202" s="306"/>
      <c r="T202" s="306"/>
    </row>
    <row r="203" spans="1:20" s="4" customFormat="1" ht="75.75" customHeight="1" x14ac:dyDescent="0.25">
      <c r="A203" s="27" t="s">
        <v>44</v>
      </c>
      <c r="B203" s="10">
        <v>5</v>
      </c>
      <c r="C203" s="386" t="s">
        <v>189</v>
      </c>
      <c r="D203" s="386"/>
      <c r="E203" s="386"/>
      <c r="F203" s="386"/>
      <c r="G203" s="386"/>
      <c r="H203" s="386"/>
      <c r="I203" s="386"/>
      <c r="J203" s="386"/>
      <c r="K203" s="386"/>
      <c r="L203" s="386"/>
      <c r="M203" s="19" t="s">
        <v>5</v>
      </c>
      <c r="N203" s="376">
        <v>2</v>
      </c>
      <c r="O203" s="376"/>
      <c r="P203" s="380"/>
      <c r="Q203" s="380"/>
      <c r="R203" s="377">
        <f t="shared" ref="R203" si="44">ROUND((N203*P203),2)</f>
        <v>0</v>
      </c>
      <c r="S203" s="377"/>
      <c r="T203" s="377"/>
    </row>
    <row r="204" spans="1:20" s="4" customFormat="1" ht="15" customHeight="1" x14ac:dyDescent="0.25">
      <c r="A204" s="27"/>
      <c r="B204" s="10"/>
      <c r="C204" s="136"/>
      <c r="D204" s="136"/>
      <c r="E204" s="136"/>
      <c r="F204" s="136"/>
      <c r="G204" s="136"/>
      <c r="H204" s="136"/>
      <c r="I204" s="136"/>
      <c r="J204" s="136"/>
      <c r="K204" s="136"/>
      <c r="L204" s="136"/>
      <c r="M204" s="19"/>
      <c r="N204" s="294"/>
      <c r="O204" s="294"/>
      <c r="P204" s="307"/>
      <c r="Q204" s="307"/>
      <c r="R204" s="306"/>
      <c r="S204" s="306"/>
      <c r="T204" s="306"/>
    </row>
    <row r="205" spans="1:20" s="4" customFormat="1" ht="111.75" customHeight="1" x14ac:dyDescent="0.25">
      <c r="A205" s="10" t="str">
        <f>A189</f>
        <v>12.</v>
      </c>
      <c r="B205" s="13" t="s">
        <v>84</v>
      </c>
      <c r="C205" s="386" t="s">
        <v>580</v>
      </c>
      <c r="D205" s="375"/>
      <c r="E205" s="375"/>
      <c r="F205" s="375"/>
      <c r="G205" s="375"/>
      <c r="H205" s="375"/>
      <c r="I205" s="375"/>
      <c r="J205" s="375"/>
      <c r="K205" s="375"/>
      <c r="L205" s="375"/>
      <c r="M205" s="19"/>
      <c r="N205" s="376"/>
      <c r="O205" s="376"/>
      <c r="P205" s="378"/>
      <c r="Q205" s="378"/>
      <c r="R205" s="378"/>
      <c r="S205" s="378"/>
      <c r="T205" s="378"/>
    </row>
    <row r="206" spans="1:20" s="4" customFormat="1" ht="15" customHeight="1" x14ac:dyDescent="0.25">
      <c r="A206" s="17"/>
      <c r="B206" s="39"/>
      <c r="C206" s="384" t="s">
        <v>192</v>
      </c>
      <c r="D206" s="385"/>
      <c r="E206" s="385"/>
      <c r="F206" s="385"/>
      <c r="G206" s="385"/>
      <c r="H206" s="385"/>
      <c r="I206" s="385"/>
      <c r="J206" s="385"/>
      <c r="K206" s="385"/>
      <c r="L206" s="385"/>
      <c r="M206" s="19" t="s">
        <v>43</v>
      </c>
      <c r="N206" s="376">
        <v>15</v>
      </c>
      <c r="O206" s="376"/>
      <c r="P206" s="380"/>
      <c r="Q206" s="380"/>
      <c r="R206" s="377">
        <f t="shared" ref="R206:R212" si="45">ROUND((N206*P206),2)</f>
        <v>0</v>
      </c>
      <c r="S206" s="377"/>
      <c r="T206" s="377"/>
    </row>
    <row r="207" spans="1:20" s="4" customFormat="1" ht="15" customHeight="1" x14ac:dyDescent="0.25">
      <c r="A207" s="17"/>
      <c r="B207" s="39"/>
      <c r="C207" s="384" t="s">
        <v>193</v>
      </c>
      <c r="D207" s="385"/>
      <c r="E207" s="385"/>
      <c r="F207" s="385"/>
      <c r="G207" s="385"/>
      <c r="H207" s="385"/>
      <c r="I207" s="385"/>
      <c r="J207" s="385"/>
      <c r="K207" s="385"/>
      <c r="L207" s="385"/>
      <c r="M207" s="19" t="s">
        <v>43</v>
      </c>
      <c r="N207" s="376">
        <v>30</v>
      </c>
      <c r="O207" s="376"/>
      <c r="P207" s="380"/>
      <c r="Q207" s="380"/>
      <c r="R207" s="377">
        <f t="shared" si="45"/>
        <v>0</v>
      </c>
      <c r="S207" s="377"/>
      <c r="T207" s="377"/>
    </row>
    <row r="208" spans="1:20" s="4" customFormat="1" ht="15" customHeight="1" x14ac:dyDescent="0.25">
      <c r="A208" s="17"/>
      <c r="B208" s="39"/>
      <c r="C208" s="384" t="s">
        <v>194</v>
      </c>
      <c r="D208" s="385"/>
      <c r="E208" s="385"/>
      <c r="F208" s="385"/>
      <c r="G208" s="385"/>
      <c r="H208" s="385"/>
      <c r="I208" s="385"/>
      <c r="J208" s="385"/>
      <c r="K208" s="385"/>
      <c r="L208" s="385"/>
      <c r="M208" s="19" t="s">
        <v>43</v>
      </c>
      <c r="N208" s="376">
        <v>15</v>
      </c>
      <c r="O208" s="376"/>
      <c r="P208" s="380"/>
      <c r="Q208" s="380"/>
      <c r="R208" s="377">
        <f t="shared" si="45"/>
        <v>0</v>
      </c>
      <c r="S208" s="377"/>
      <c r="T208" s="377"/>
    </row>
    <row r="209" spans="1:20" s="4" customFormat="1" ht="15" customHeight="1" x14ac:dyDescent="0.25">
      <c r="A209" s="17"/>
      <c r="B209" s="39"/>
      <c r="C209" s="384" t="s">
        <v>195</v>
      </c>
      <c r="D209" s="385"/>
      <c r="E209" s="385"/>
      <c r="F209" s="385"/>
      <c r="G209" s="385"/>
      <c r="H209" s="385"/>
      <c r="I209" s="385"/>
      <c r="J209" s="385"/>
      <c r="K209" s="385"/>
      <c r="L209" s="385"/>
      <c r="M209" s="19" t="s">
        <v>5</v>
      </c>
      <c r="N209" s="376">
        <v>4</v>
      </c>
      <c r="O209" s="376"/>
      <c r="P209" s="380"/>
      <c r="Q209" s="380"/>
      <c r="R209" s="377">
        <f t="shared" si="45"/>
        <v>0</v>
      </c>
      <c r="S209" s="377"/>
      <c r="T209" s="377"/>
    </row>
    <row r="210" spans="1:20" s="4" customFormat="1" ht="15" customHeight="1" x14ac:dyDescent="0.25">
      <c r="A210" s="17"/>
      <c r="B210" s="39"/>
      <c r="C210" s="384" t="s">
        <v>196</v>
      </c>
      <c r="D210" s="385"/>
      <c r="E210" s="385"/>
      <c r="F210" s="385"/>
      <c r="G210" s="385"/>
      <c r="H210" s="385"/>
      <c r="I210" s="385"/>
      <c r="J210" s="385"/>
      <c r="K210" s="385"/>
      <c r="L210" s="385"/>
      <c r="M210" s="19" t="s">
        <v>5</v>
      </c>
      <c r="N210" s="376">
        <v>4</v>
      </c>
      <c r="O210" s="376"/>
      <c r="P210" s="380"/>
      <c r="Q210" s="380"/>
      <c r="R210" s="377">
        <f t="shared" si="45"/>
        <v>0</v>
      </c>
      <c r="S210" s="377"/>
      <c r="T210" s="377"/>
    </row>
    <row r="211" spans="1:20" s="4" customFormat="1" ht="15" customHeight="1" x14ac:dyDescent="0.25">
      <c r="A211" s="17"/>
      <c r="B211" s="39"/>
      <c r="C211" s="384" t="s">
        <v>197</v>
      </c>
      <c r="D211" s="385"/>
      <c r="E211" s="385"/>
      <c r="F211" s="385"/>
      <c r="G211" s="385"/>
      <c r="H211" s="385"/>
      <c r="I211" s="385"/>
      <c r="J211" s="385"/>
      <c r="K211" s="385"/>
      <c r="L211" s="385"/>
      <c r="M211" s="19" t="s">
        <v>5</v>
      </c>
      <c r="N211" s="376">
        <v>4</v>
      </c>
      <c r="O211" s="376"/>
      <c r="P211" s="380"/>
      <c r="Q211" s="380"/>
      <c r="R211" s="377">
        <f t="shared" si="45"/>
        <v>0</v>
      </c>
      <c r="S211" s="377"/>
      <c r="T211" s="377"/>
    </row>
    <row r="212" spans="1:20" s="4" customFormat="1" ht="15" customHeight="1" x14ac:dyDescent="0.25">
      <c r="A212" s="17"/>
      <c r="B212" s="40"/>
      <c r="C212" s="136" t="s">
        <v>272</v>
      </c>
      <c r="D212" s="136"/>
      <c r="E212" s="136"/>
      <c r="F212" s="136"/>
      <c r="G212" s="136"/>
      <c r="H212" s="136"/>
      <c r="I212" s="136"/>
      <c r="J212" s="136"/>
      <c r="K212" s="136"/>
      <c r="L212" s="136"/>
      <c r="M212" s="19" t="s">
        <v>5</v>
      </c>
      <c r="N212" s="376">
        <v>2</v>
      </c>
      <c r="O212" s="376"/>
      <c r="P212" s="380"/>
      <c r="Q212" s="380"/>
      <c r="R212" s="377">
        <f t="shared" si="45"/>
        <v>0</v>
      </c>
      <c r="S212" s="377"/>
      <c r="T212" s="377"/>
    </row>
    <row r="213" spans="1:20" s="23" customFormat="1" ht="12" customHeight="1" x14ac:dyDescent="0.3">
      <c r="A213" s="26"/>
      <c r="C213" s="26"/>
      <c r="N213" s="297"/>
      <c r="O213" s="297"/>
      <c r="P213" s="311"/>
      <c r="Q213" s="311"/>
      <c r="R213" s="310"/>
      <c r="S213" s="310"/>
      <c r="T213" s="310"/>
    </row>
    <row r="214" spans="1:20" s="23" customFormat="1" ht="24" customHeight="1" x14ac:dyDescent="0.25">
      <c r="A214" s="7" t="s">
        <v>44</v>
      </c>
      <c r="B214" s="8"/>
      <c r="C214" s="7" t="s">
        <v>199</v>
      </c>
      <c r="D214" s="8"/>
      <c r="E214" s="8"/>
      <c r="F214" s="8"/>
      <c r="G214" s="8"/>
      <c r="H214" s="8"/>
      <c r="I214" s="8"/>
      <c r="J214" s="8"/>
      <c r="K214" s="8"/>
      <c r="L214" s="8"/>
      <c r="M214" s="8"/>
      <c r="N214" s="293"/>
      <c r="O214" s="293"/>
      <c r="P214" s="312"/>
      <c r="Q214" s="312"/>
      <c r="R214" s="374">
        <f>ROUND(SUM(R191:T212),2)</f>
        <v>0</v>
      </c>
      <c r="S214" s="374"/>
      <c r="T214" s="374"/>
    </row>
    <row r="215" spans="1:20" s="4" customFormat="1" ht="13.2" x14ac:dyDescent="0.25">
      <c r="A215" s="10"/>
      <c r="B215" s="10"/>
      <c r="C215" s="12"/>
      <c r="D215" s="12"/>
      <c r="E215" s="12"/>
      <c r="F215" s="12"/>
      <c r="G215" s="12"/>
      <c r="H215" s="12"/>
      <c r="I215" s="12"/>
      <c r="J215" s="12"/>
      <c r="K215" s="12"/>
      <c r="L215" s="12"/>
      <c r="M215" s="11"/>
      <c r="N215" s="294"/>
      <c r="O215" s="294"/>
      <c r="P215" s="306"/>
      <c r="Q215" s="306"/>
      <c r="R215" s="306"/>
      <c r="S215" s="306"/>
      <c r="T215" s="306"/>
    </row>
    <row r="218" spans="1:20" ht="27.75" customHeight="1" x14ac:dyDescent="0.3">
      <c r="C218" s="31" t="s">
        <v>216</v>
      </c>
    </row>
    <row r="221" spans="1:20" s="4" customFormat="1" ht="20.25" customHeight="1" x14ac:dyDescent="0.25">
      <c r="A221" s="32" t="s">
        <v>1</v>
      </c>
      <c r="B221" s="33"/>
      <c r="C221" s="34" t="s">
        <v>2</v>
      </c>
      <c r="D221" s="35"/>
      <c r="E221" s="35"/>
      <c r="F221" s="35"/>
      <c r="G221" s="35"/>
      <c r="H221" s="35"/>
      <c r="I221" s="35"/>
      <c r="J221" s="35"/>
      <c r="K221" s="35"/>
      <c r="L221" s="35"/>
      <c r="M221" s="35"/>
      <c r="N221" s="299"/>
      <c r="O221" s="299"/>
      <c r="P221" s="315"/>
      <c r="Q221" s="315"/>
      <c r="R221" s="374">
        <f>R48</f>
        <v>0</v>
      </c>
      <c r="S221" s="374"/>
      <c r="T221" s="374"/>
    </row>
    <row r="222" spans="1:20" s="4" customFormat="1" ht="20.25" customHeight="1" x14ac:dyDescent="0.25">
      <c r="A222" s="32" t="s">
        <v>71</v>
      </c>
      <c r="B222" s="33"/>
      <c r="C222" s="34" t="s">
        <v>217</v>
      </c>
      <c r="D222" s="35"/>
      <c r="E222" s="35"/>
      <c r="F222" s="35"/>
      <c r="G222" s="35"/>
      <c r="H222" s="35"/>
      <c r="I222" s="35"/>
      <c r="J222" s="35"/>
      <c r="K222" s="35"/>
      <c r="L222" s="35"/>
      <c r="M222" s="35"/>
      <c r="N222" s="299"/>
      <c r="O222" s="299"/>
      <c r="P222" s="315"/>
      <c r="Q222" s="315"/>
      <c r="R222" s="371">
        <f>R67</f>
        <v>0</v>
      </c>
      <c r="S222" s="371"/>
      <c r="T222" s="371"/>
    </row>
    <row r="223" spans="1:20" s="4" customFormat="1" ht="20.25" customHeight="1" x14ac:dyDescent="0.25">
      <c r="A223" s="32" t="s">
        <v>91</v>
      </c>
      <c r="B223" s="33"/>
      <c r="C223" s="34" t="s">
        <v>299</v>
      </c>
      <c r="D223" s="35"/>
      <c r="E223" s="35"/>
      <c r="F223" s="35"/>
      <c r="G223" s="35"/>
      <c r="H223" s="35"/>
      <c r="I223" s="35"/>
      <c r="J223" s="35"/>
      <c r="K223" s="35"/>
      <c r="L223" s="35"/>
      <c r="M223" s="35"/>
      <c r="N223" s="299"/>
      <c r="O223" s="299"/>
      <c r="P223" s="315"/>
      <c r="Q223" s="315"/>
      <c r="R223" s="371">
        <f>R85</f>
        <v>0</v>
      </c>
      <c r="S223" s="371"/>
      <c r="T223" s="371"/>
    </row>
    <row r="224" spans="1:20" s="4" customFormat="1" ht="20.25" customHeight="1" x14ac:dyDescent="0.25">
      <c r="A224" s="32" t="s">
        <v>17</v>
      </c>
      <c r="B224" s="33"/>
      <c r="C224" s="34" t="s">
        <v>274</v>
      </c>
      <c r="D224" s="35"/>
      <c r="E224" s="35"/>
      <c r="F224" s="35"/>
      <c r="G224" s="35"/>
      <c r="H224" s="35"/>
      <c r="I224" s="35"/>
      <c r="J224" s="35"/>
      <c r="K224" s="35"/>
      <c r="L224" s="35"/>
      <c r="M224" s="35"/>
      <c r="N224" s="299"/>
      <c r="O224" s="299"/>
      <c r="P224" s="315"/>
      <c r="Q224" s="315"/>
      <c r="R224" s="371">
        <f>R91</f>
        <v>0</v>
      </c>
      <c r="S224" s="371"/>
      <c r="T224" s="371"/>
    </row>
    <row r="225" spans="1:22" s="4" customFormat="1" ht="20.25" customHeight="1" x14ac:dyDescent="0.25">
      <c r="A225" s="32" t="s">
        <v>81</v>
      </c>
      <c r="B225" s="33"/>
      <c r="C225" s="34" t="s">
        <v>308</v>
      </c>
      <c r="D225" s="35"/>
      <c r="E225" s="35"/>
      <c r="F225" s="35"/>
      <c r="G225" s="35"/>
      <c r="H225" s="35"/>
      <c r="I225" s="35"/>
      <c r="J225" s="35"/>
      <c r="K225" s="35"/>
      <c r="L225" s="35"/>
      <c r="M225" s="35"/>
      <c r="N225" s="299"/>
      <c r="O225" s="299"/>
      <c r="P225" s="315"/>
      <c r="Q225" s="315"/>
      <c r="R225" s="371">
        <f>R108</f>
        <v>0</v>
      </c>
      <c r="S225" s="371"/>
      <c r="T225" s="371"/>
    </row>
    <row r="226" spans="1:22" s="4" customFormat="1" ht="20.25" customHeight="1" x14ac:dyDescent="0.25">
      <c r="A226" s="32">
        <v>6</v>
      </c>
      <c r="B226" s="33"/>
      <c r="C226" s="34" t="s">
        <v>220</v>
      </c>
      <c r="D226" s="35"/>
      <c r="E226" s="35"/>
      <c r="F226" s="35"/>
      <c r="G226" s="35"/>
      <c r="H226" s="35"/>
      <c r="I226" s="35"/>
      <c r="J226" s="35"/>
      <c r="K226" s="35"/>
      <c r="L226" s="35"/>
      <c r="M226" s="35"/>
      <c r="N226" s="299"/>
      <c r="O226" s="299"/>
      <c r="P226" s="315"/>
      <c r="Q226" s="315"/>
      <c r="R226" s="371">
        <f>R118</f>
        <v>0</v>
      </c>
      <c r="S226" s="371"/>
      <c r="T226" s="371"/>
    </row>
    <row r="227" spans="1:22" s="4" customFormat="1" ht="20.25" customHeight="1" x14ac:dyDescent="0.25">
      <c r="A227" s="32" t="s">
        <v>26</v>
      </c>
      <c r="B227" s="33"/>
      <c r="C227" s="34" t="s">
        <v>221</v>
      </c>
      <c r="D227" s="35"/>
      <c r="E227" s="35"/>
      <c r="F227" s="35"/>
      <c r="G227" s="35"/>
      <c r="H227" s="35"/>
      <c r="I227" s="35"/>
      <c r="J227" s="35"/>
      <c r="K227" s="35"/>
      <c r="L227" s="35"/>
      <c r="M227" s="35"/>
      <c r="N227" s="299"/>
      <c r="O227" s="299"/>
      <c r="P227" s="315"/>
      <c r="Q227" s="315"/>
      <c r="R227" s="371">
        <f>R138</f>
        <v>0</v>
      </c>
      <c r="S227" s="371"/>
      <c r="T227" s="371"/>
    </row>
    <row r="228" spans="1:22" s="4" customFormat="1" ht="20.25" customHeight="1" x14ac:dyDescent="0.25">
      <c r="A228" s="32" t="s">
        <v>30</v>
      </c>
      <c r="B228" s="33"/>
      <c r="C228" s="34" t="s">
        <v>222</v>
      </c>
      <c r="D228" s="35"/>
      <c r="E228" s="35"/>
      <c r="F228" s="35"/>
      <c r="G228" s="35"/>
      <c r="H228" s="35"/>
      <c r="I228" s="35"/>
      <c r="J228" s="35"/>
      <c r="K228" s="35"/>
      <c r="L228" s="35"/>
      <c r="M228" s="35"/>
      <c r="N228" s="299"/>
      <c r="O228" s="299"/>
      <c r="P228" s="315"/>
      <c r="Q228" s="315"/>
      <c r="R228" s="371">
        <f>R148</f>
        <v>0</v>
      </c>
      <c r="S228" s="371"/>
      <c r="T228" s="371"/>
    </row>
    <row r="229" spans="1:22" s="4" customFormat="1" ht="20.25" customHeight="1" x14ac:dyDescent="0.25">
      <c r="A229" s="32" t="s">
        <v>33</v>
      </c>
      <c r="B229" s="33"/>
      <c r="C229" s="34" t="s">
        <v>223</v>
      </c>
      <c r="D229" s="35"/>
      <c r="E229" s="35"/>
      <c r="F229" s="35"/>
      <c r="G229" s="35"/>
      <c r="H229" s="35"/>
      <c r="I229" s="35"/>
      <c r="J229" s="35"/>
      <c r="K229" s="35"/>
      <c r="L229" s="35"/>
      <c r="M229" s="35"/>
      <c r="N229" s="299"/>
      <c r="O229" s="299"/>
      <c r="P229" s="315"/>
      <c r="Q229" s="315"/>
      <c r="R229" s="371">
        <f>R163</f>
        <v>0</v>
      </c>
      <c r="S229" s="371"/>
      <c r="T229" s="371"/>
    </row>
    <row r="230" spans="1:22" s="4" customFormat="1" ht="20.25" customHeight="1" x14ac:dyDescent="0.25">
      <c r="A230" s="32" t="s">
        <v>35</v>
      </c>
      <c r="B230" s="33"/>
      <c r="C230" s="34" t="s">
        <v>224</v>
      </c>
      <c r="D230" s="35"/>
      <c r="E230" s="35"/>
      <c r="F230" s="35"/>
      <c r="G230" s="35"/>
      <c r="H230" s="35"/>
      <c r="I230" s="35"/>
      <c r="J230" s="35"/>
      <c r="K230" s="35"/>
      <c r="L230" s="35"/>
      <c r="M230" s="35"/>
      <c r="N230" s="299"/>
      <c r="O230" s="299"/>
      <c r="P230" s="315"/>
      <c r="Q230" s="315"/>
      <c r="R230" s="371">
        <f>R175</f>
        <v>0</v>
      </c>
      <c r="S230" s="371"/>
      <c r="T230" s="371"/>
    </row>
    <row r="231" spans="1:22" s="4" customFormat="1" ht="20.25" customHeight="1" x14ac:dyDescent="0.3">
      <c r="A231" s="32" t="s">
        <v>39</v>
      </c>
      <c r="B231" s="33"/>
      <c r="C231" s="34" t="s">
        <v>225</v>
      </c>
      <c r="D231" s="35"/>
      <c r="E231" s="35"/>
      <c r="F231" s="35"/>
      <c r="G231" s="35"/>
      <c r="H231" s="35"/>
      <c r="I231" s="35"/>
      <c r="J231" s="35"/>
      <c r="K231" s="35"/>
      <c r="L231" s="35"/>
      <c r="M231" s="35"/>
      <c r="N231" s="299"/>
      <c r="O231" s="299"/>
      <c r="P231" s="315"/>
      <c r="Q231" s="315"/>
      <c r="R231" s="371">
        <f>R186</f>
        <v>0</v>
      </c>
      <c r="S231" s="373"/>
      <c r="T231" s="373"/>
    </row>
    <row r="232" spans="1:22" s="4" customFormat="1" ht="20.25" customHeight="1" x14ac:dyDescent="0.25">
      <c r="A232" s="32" t="s">
        <v>44</v>
      </c>
      <c r="B232" s="33"/>
      <c r="C232" s="34" t="s">
        <v>176</v>
      </c>
      <c r="D232" s="35"/>
      <c r="E232" s="35"/>
      <c r="F232" s="35"/>
      <c r="G232" s="35"/>
      <c r="H232" s="35"/>
      <c r="I232" s="35"/>
      <c r="J232" s="35"/>
      <c r="K232" s="35"/>
      <c r="L232" s="35"/>
      <c r="M232" s="35"/>
      <c r="N232" s="299"/>
      <c r="O232" s="299"/>
      <c r="P232" s="315"/>
      <c r="Q232" s="315"/>
      <c r="R232" s="371">
        <f>R214</f>
        <v>0</v>
      </c>
      <c r="S232" s="371"/>
      <c r="T232" s="371"/>
    </row>
    <row r="233" spans="1:22" ht="19.5" customHeight="1" x14ac:dyDescent="0.3"/>
    <row r="234" spans="1:22" ht="21" customHeight="1" x14ac:dyDescent="0.3">
      <c r="D234" s="36" t="s">
        <v>618</v>
      </c>
      <c r="E234" s="148"/>
      <c r="F234" s="148"/>
      <c r="G234" s="148"/>
      <c r="H234" s="148"/>
      <c r="I234" s="148"/>
      <c r="J234" s="148"/>
      <c r="K234" s="148"/>
      <c r="L234" s="148"/>
      <c r="M234" s="37"/>
      <c r="N234" s="320"/>
      <c r="O234" s="320"/>
      <c r="P234" s="321"/>
      <c r="Q234" s="321"/>
      <c r="R234" s="372">
        <f>ROUND(SUM(R221:T233),2)</f>
        <v>0</v>
      </c>
      <c r="S234" s="372"/>
      <c r="T234" s="372"/>
      <c r="V234" s="149"/>
    </row>
    <row r="235" spans="1:22" ht="10.65" customHeight="1" x14ac:dyDescent="0.3">
      <c r="E235" s="150"/>
      <c r="F235" s="150"/>
      <c r="G235" s="150"/>
      <c r="H235" s="150"/>
      <c r="I235" s="150"/>
      <c r="J235" s="150"/>
      <c r="K235" s="150"/>
      <c r="L235" s="150"/>
      <c r="M235" s="127"/>
      <c r="N235" s="301"/>
      <c r="O235" s="301"/>
      <c r="P235" s="318"/>
      <c r="Q235" s="318"/>
      <c r="R235" s="318"/>
      <c r="S235" s="318"/>
      <c r="T235" s="319"/>
      <c r="U235" s="150"/>
      <c r="V235" s="149"/>
    </row>
  </sheetData>
  <sheetProtection selectLockedCells="1"/>
  <mergeCells count="440">
    <mergeCell ref="C6:L6"/>
    <mergeCell ref="N6:O6"/>
    <mergeCell ref="P6:Q6"/>
    <mergeCell ref="R6:T6"/>
    <mergeCell ref="C7:J7"/>
    <mergeCell ref="N7:O7"/>
    <mergeCell ref="P7:Q7"/>
    <mergeCell ref="R7:T7"/>
    <mergeCell ref="A2:B2"/>
    <mergeCell ref="C2:L2"/>
    <mergeCell ref="N2:O2"/>
    <mergeCell ref="P2:Q2"/>
    <mergeCell ref="R2:T2"/>
    <mergeCell ref="R4:T4"/>
    <mergeCell ref="C11:L11"/>
    <mergeCell ref="N11:O11"/>
    <mergeCell ref="P11:Q11"/>
    <mergeCell ref="R11:T11"/>
    <mergeCell ref="C13:L13"/>
    <mergeCell ref="N13:O13"/>
    <mergeCell ref="P13:Q13"/>
    <mergeCell ref="R13:T13"/>
    <mergeCell ref="C8:J8"/>
    <mergeCell ref="N8:O8"/>
    <mergeCell ref="P8:Q8"/>
    <mergeCell ref="R8:T8"/>
    <mergeCell ref="C9:J9"/>
    <mergeCell ref="N9:O9"/>
    <mergeCell ref="P9:Q9"/>
    <mergeCell ref="R9:T9"/>
    <mergeCell ref="C17:L17"/>
    <mergeCell ref="N17:O17"/>
    <mergeCell ref="P17:Q17"/>
    <mergeCell ref="R17:T17"/>
    <mergeCell ref="C18:J18"/>
    <mergeCell ref="N18:O18"/>
    <mergeCell ref="P18:Q18"/>
    <mergeCell ref="R18:T18"/>
    <mergeCell ref="C14:J14"/>
    <mergeCell ref="N14:O14"/>
    <mergeCell ref="P14:Q14"/>
    <mergeCell ref="R14:T14"/>
    <mergeCell ref="C15:J15"/>
    <mergeCell ref="N15:O15"/>
    <mergeCell ref="P15:Q15"/>
    <mergeCell ref="R15:T15"/>
    <mergeCell ref="C20:L20"/>
    <mergeCell ref="N20:O20"/>
    <mergeCell ref="P20:Q20"/>
    <mergeCell ref="R20:T20"/>
    <mergeCell ref="C22:L22"/>
    <mergeCell ref="C23:K23"/>
    <mergeCell ref="N23:O23"/>
    <mergeCell ref="P23:Q23"/>
    <mergeCell ref="R23:T23"/>
    <mergeCell ref="C27:K27"/>
    <mergeCell ref="N27:O27"/>
    <mergeCell ref="P27:Q27"/>
    <mergeCell ref="R27:T27"/>
    <mergeCell ref="C28:K28"/>
    <mergeCell ref="N28:O28"/>
    <mergeCell ref="P28:Q28"/>
    <mergeCell ref="R28:T28"/>
    <mergeCell ref="C24:K24"/>
    <mergeCell ref="N24:O24"/>
    <mergeCell ref="P24:Q24"/>
    <mergeCell ref="R24:T24"/>
    <mergeCell ref="C26:L26"/>
    <mergeCell ref="N26:O26"/>
    <mergeCell ref="P26:Q26"/>
    <mergeCell ref="R26:T26"/>
    <mergeCell ref="C34:L34"/>
    <mergeCell ref="N34:O34"/>
    <mergeCell ref="P34:Q34"/>
    <mergeCell ref="R34:T34"/>
    <mergeCell ref="C36:L36"/>
    <mergeCell ref="N36:O36"/>
    <mergeCell ref="P36:Q36"/>
    <mergeCell ref="R36:T36"/>
    <mergeCell ref="C30:L30"/>
    <mergeCell ref="N30:O30"/>
    <mergeCell ref="P30:Q30"/>
    <mergeCell ref="R30:T30"/>
    <mergeCell ref="C32:L32"/>
    <mergeCell ref="N32:O32"/>
    <mergeCell ref="P32:Q32"/>
    <mergeCell ref="R32:T32"/>
    <mergeCell ref="C42:L42"/>
    <mergeCell ref="N42:O42"/>
    <mergeCell ref="P42:Q42"/>
    <mergeCell ref="R42:T42"/>
    <mergeCell ref="C43:K43"/>
    <mergeCell ref="N43:O43"/>
    <mergeCell ref="P43:Q43"/>
    <mergeCell ref="R43:T43"/>
    <mergeCell ref="C38:L38"/>
    <mergeCell ref="N38:O38"/>
    <mergeCell ref="P38:Q38"/>
    <mergeCell ref="R38:T38"/>
    <mergeCell ref="C40:L40"/>
    <mergeCell ref="N40:O40"/>
    <mergeCell ref="P40:Q40"/>
    <mergeCell ref="R40:T40"/>
    <mergeCell ref="C46:K46"/>
    <mergeCell ref="N46:O46"/>
    <mergeCell ref="P46:Q46"/>
    <mergeCell ref="R46:T46"/>
    <mergeCell ref="R48:T48"/>
    <mergeCell ref="R50:T50"/>
    <mergeCell ref="C44:K44"/>
    <mergeCell ref="N44:O44"/>
    <mergeCell ref="P44:Q44"/>
    <mergeCell ref="R44:T44"/>
    <mergeCell ref="C45:K45"/>
    <mergeCell ref="N45:O45"/>
    <mergeCell ref="P45:Q45"/>
    <mergeCell ref="R45:T45"/>
    <mergeCell ref="C56:L56"/>
    <mergeCell ref="N56:O56"/>
    <mergeCell ref="P56:Q56"/>
    <mergeCell ref="R56:T56"/>
    <mergeCell ref="C58:L58"/>
    <mergeCell ref="N58:O58"/>
    <mergeCell ref="P58:Q58"/>
    <mergeCell ref="R58:T58"/>
    <mergeCell ref="C52:L52"/>
    <mergeCell ref="N52:O52"/>
    <mergeCell ref="P52:Q52"/>
    <mergeCell ref="R52:T52"/>
    <mergeCell ref="C54:L54"/>
    <mergeCell ref="N54:O54"/>
    <mergeCell ref="P54:Q54"/>
    <mergeCell ref="R54:T54"/>
    <mergeCell ref="C62:K62"/>
    <mergeCell ref="N62:O62"/>
    <mergeCell ref="P62:Q62"/>
    <mergeCell ref="R62:T62"/>
    <mergeCell ref="C63:K63"/>
    <mergeCell ref="N63:O63"/>
    <mergeCell ref="P63:Q63"/>
    <mergeCell ref="R63:T63"/>
    <mergeCell ref="C60:L60"/>
    <mergeCell ref="N60:O60"/>
    <mergeCell ref="P60:Q60"/>
    <mergeCell ref="R60:T60"/>
    <mergeCell ref="C61:K61"/>
    <mergeCell ref="N61:O61"/>
    <mergeCell ref="P61:Q61"/>
    <mergeCell ref="R61:T61"/>
    <mergeCell ref="C71:L71"/>
    <mergeCell ref="N71:O71"/>
    <mergeCell ref="P71:Q71"/>
    <mergeCell ref="R71:T71"/>
    <mergeCell ref="C73:L73"/>
    <mergeCell ref="N73:O73"/>
    <mergeCell ref="P73:Q73"/>
    <mergeCell ref="R73:T73"/>
    <mergeCell ref="C65:L65"/>
    <mergeCell ref="N65:O65"/>
    <mergeCell ref="P65:Q65"/>
    <mergeCell ref="R65:T65"/>
    <mergeCell ref="R67:T67"/>
    <mergeCell ref="R69:T69"/>
    <mergeCell ref="C79:L79"/>
    <mergeCell ref="N79:O79"/>
    <mergeCell ref="P79:Q79"/>
    <mergeCell ref="R79:T79"/>
    <mergeCell ref="C81:L81"/>
    <mergeCell ref="N81:O81"/>
    <mergeCell ref="P81:Q81"/>
    <mergeCell ref="R81:T81"/>
    <mergeCell ref="C75:L75"/>
    <mergeCell ref="N75:O75"/>
    <mergeCell ref="P75:Q75"/>
    <mergeCell ref="R75:T75"/>
    <mergeCell ref="C77:L77"/>
    <mergeCell ref="N77:O77"/>
    <mergeCell ref="P77:Q77"/>
    <mergeCell ref="R77:T77"/>
    <mergeCell ref="C89:L89"/>
    <mergeCell ref="N89:O89"/>
    <mergeCell ref="P89:Q89"/>
    <mergeCell ref="R89:T89"/>
    <mergeCell ref="R91:T91"/>
    <mergeCell ref="R93:T93"/>
    <mergeCell ref="C83:L83"/>
    <mergeCell ref="N83:O83"/>
    <mergeCell ref="P83:Q83"/>
    <mergeCell ref="R83:T83"/>
    <mergeCell ref="R85:T85"/>
    <mergeCell ref="R87:T87"/>
    <mergeCell ref="C95:L95"/>
    <mergeCell ref="C96:L96"/>
    <mergeCell ref="N96:O96"/>
    <mergeCell ref="P96:Q96"/>
    <mergeCell ref="R96:T96"/>
    <mergeCell ref="C97:L97"/>
    <mergeCell ref="N97:O97"/>
    <mergeCell ref="P97:Q97"/>
    <mergeCell ref="R97:T97"/>
    <mergeCell ref="C101:L101"/>
    <mergeCell ref="N101:O101"/>
    <mergeCell ref="P101:Q101"/>
    <mergeCell ref="R101:T101"/>
    <mergeCell ref="V101:Y101"/>
    <mergeCell ref="C103:L103"/>
    <mergeCell ref="C98:L98"/>
    <mergeCell ref="N98:O98"/>
    <mergeCell ref="P98:Q98"/>
    <mergeCell ref="R98:T98"/>
    <mergeCell ref="C99:L99"/>
    <mergeCell ref="N99:O99"/>
    <mergeCell ref="P99:Q99"/>
    <mergeCell ref="R99:T99"/>
    <mergeCell ref="C106:L106"/>
    <mergeCell ref="N106:O106"/>
    <mergeCell ref="P106:Q106"/>
    <mergeCell ref="R106:T106"/>
    <mergeCell ref="R108:T108"/>
    <mergeCell ref="R110:T110"/>
    <mergeCell ref="C104:L104"/>
    <mergeCell ref="N104:O104"/>
    <mergeCell ref="P104:Q104"/>
    <mergeCell ref="R104:T104"/>
    <mergeCell ref="C105:L105"/>
    <mergeCell ref="N105:O105"/>
    <mergeCell ref="P105:Q105"/>
    <mergeCell ref="R105:T105"/>
    <mergeCell ref="C116:L116"/>
    <mergeCell ref="N116:O116"/>
    <mergeCell ref="P116:Q116"/>
    <mergeCell ref="R116:T116"/>
    <mergeCell ref="R118:T118"/>
    <mergeCell ref="R121:T121"/>
    <mergeCell ref="C112:L112"/>
    <mergeCell ref="C113:L113"/>
    <mergeCell ref="N113:O113"/>
    <mergeCell ref="P113:Q113"/>
    <mergeCell ref="R113:T113"/>
    <mergeCell ref="C115:L115"/>
    <mergeCell ref="N115:O115"/>
    <mergeCell ref="P115:Q115"/>
    <mergeCell ref="R115:T115"/>
    <mergeCell ref="C126:L126"/>
    <mergeCell ref="N126:O126"/>
    <mergeCell ref="P126:Q126"/>
    <mergeCell ref="R126:T126"/>
    <mergeCell ref="C127:L127"/>
    <mergeCell ref="N127:O127"/>
    <mergeCell ref="P127:Q127"/>
    <mergeCell ref="R127:T127"/>
    <mergeCell ref="C123:L123"/>
    <mergeCell ref="N123:O123"/>
    <mergeCell ref="P123:Q123"/>
    <mergeCell ref="R123:T123"/>
    <mergeCell ref="C125:L125"/>
    <mergeCell ref="N125:O125"/>
    <mergeCell ref="P125:Q125"/>
    <mergeCell ref="R125:T125"/>
    <mergeCell ref="C132:L132"/>
    <mergeCell ref="N132:O132"/>
    <mergeCell ref="P132:Q132"/>
    <mergeCell ref="R132:T132"/>
    <mergeCell ref="C134:L134"/>
    <mergeCell ref="N134:O134"/>
    <mergeCell ref="P134:Q134"/>
    <mergeCell ref="R134:T134"/>
    <mergeCell ref="C129:L129"/>
    <mergeCell ref="C130:L130"/>
    <mergeCell ref="N130:O130"/>
    <mergeCell ref="P130:Q130"/>
    <mergeCell ref="R130:T130"/>
    <mergeCell ref="C131:L131"/>
    <mergeCell ref="N131:O131"/>
    <mergeCell ref="P131:Q131"/>
    <mergeCell ref="R131:T131"/>
    <mergeCell ref="R138:T138"/>
    <mergeCell ref="R140:T140"/>
    <mergeCell ref="C142:L142"/>
    <mergeCell ref="N142:O142"/>
    <mergeCell ref="P142:Q142"/>
    <mergeCell ref="R142:T142"/>
    <mergeCell ref="C135:L135"/>
    <mergeCell ref="N135:O135"/>
    <mergeCell ref="P135:Q135"/>
    <mergeCell ref="R135:T135"/>
    <mergeCell ref="C136:L136"/>
    <mergeCell ref="N136:O136"/>
    <mergeCell ref="P136:Q136"/>
    <mergeCell ref="R136:T136"/>
    <mergeCell ref="R148:T148"/>
    <mergeCell ref="R151:T151"/>
    <mergeCell ref="C153:L153"/>
    <mergeCell ref="C154:L154"/>
    <mergeCell ref="N154:O154"/>
    <mergeCell ref="P154:Q154"/>
    <mergeCell ref="R154:T154"/>
    <mergeCell ref="C144:L144"/>
    <mergeCell ref="N144:O144"/>
    <mergeCell ref="P144:Q144"/>
    <mergeCell ref="R144:T144"/>
    <mergeCell ref="C146:L146"/>
    <mergeCell ref="N146:O146"/>
    <mergeCell ref="P146:Q146"/>
    <mergeCell ref="R146:T146"/>
    <mergeCell ref="C159:L159"/>
    <mergeCell ref="N159:O159"/>
    <mergeCell ref="P159:Q159"/>
    <mergeCell ref="R159:T159"/>
    <mergeCell ref="C160:L160"/>
    <mergeCell ref="N160:O160"/>
    <mergeCell ref="P160:Q160"/>
    <mergeCell ref="R160:T160"/>
    <mergeCell ref="C155:L155"/>
    <mergeCell ref="N155:O155"/>
    <mergeCell ref="P155:Q155"/>
    <mergeCell ref="R155:T155"/>
    <mergeCell ref="C157:L157"/>
    <mergeCell ref="C158:L158"/>
    <mergeCell ref="N158:O158"/>
    <mergeCell ref="P158:Q158"/>
    <mergeCell ref="R158:T158"/>
    <mergeCell ref="C167:L167"/>
    <mergeCell ref="N167:O167"/>
    <mergeCell ref="P167:Q167"/>
    <mergeCell ref="R167:T167"/>
    <mergeCell ref="C169:L169"/>
    <mergeCell ref="N169:O169"/>
    <mergeCell ref="P169:Q169"/>
    <mergeCell ref="R169:T169"/>
    <mergeCell ref="C161:L161"/>
    <mergeCell ref="N161:O161"/>
    <mergeCell ref="P161:Q161"/>
    <mergeCell ref="R161:T161"/>
    <mergeCell ref="R163:T163"/>
    <mergeCell ref="R165:T165"/>
    <mergeCell ref="C173:L173"/>
    <mergeCell ref="N173:O173"/>
    <mergeCell ref="P173:Q173"/>
    <mergeCell ref="R173:T173"/>
    <mergeCell ref="R175:T175"/>
    <mergeCell ref="R178:T178"/>
    <mergeCell ref="C170:L170"/>
    <mergeCell ref="N170:O170"/>
    <mergeCell ref="P170:Q170"/>
    <mergeCell ref="R170:T170"/>
    <mergeCell ref="C171:L171"/>
    <mergeCell ref="N171:O171"/>
    <mergeCell ref="P171:Q171"/>
    <mergeCell ref="R171:T171"/>
    <mergeCell ref="C184:L184"/>
    <mergeCell ref="N184:O184"/>
    <mergeCell ref="P184:Q184"/>
    <mergeCell ref="R184:T184"/>
    <mergeCell ref="R186:T186"/>
    <mergeCell ref="R189:T189"/>
    <mergeCell ref="C180:L180"/>
    <mergeCell ref="N180:O180"/>
    <mergeCell ref="P180:Q180"/>
    <mergeCell ref="R180:T180"/>
    <mergeCell ref="C182:L182"/>
    <mergeCell ref="N182:O182"/>
    <mergeCell ref="P182:Q182"/>
    <mergeCell ref="R182:T182"/>
    <mergeCell ref="N194:O194"/>
    <mergeCell ref="P194:Q194"/>
    <mergeCell ref="R194:T194"/>
    <mergeCell ref="N195:O195"/>
    <mergeCell ref="P195:Q195"/>
    <mergeCell ref="R195:T195"/>
    <mergeCell ref="C191:L191"/>
    <mergeCell ref="C192:L192"/>
    <mergeCell ref="N192:O192"/>
    <mergeCell ref="P192:Q192"/>
    <mergeCell ref="R192:T192"/>
    <mergeCell ref="C193:L193"/>
    <mergeCell ref="N193:O193"/>
    <mergeCell ref="P193:Q193"/>
    <mergeCell ref="R193:T193"/>
    <mergeCell ref="C201:L201"/>
    <mergeCell ref="N201:O201"/>
    <mergeCell ref="P201:Q201"/>
    <mergeCell ref="R201:T201"/>
    <mergeCell ref="C203:L203"/>
    <mergeCell ref="N203:O203"/>
    <mergeCell ref="P203:Q203"/>
    <mergeCell ref="R203:T203"/>
    <mergeCell ref="C197:L197"/>
    <mergeCell ref="N197:O197"/>
    <mergeCell ref="P197:Q197"/>
    <mergeCell ref="R197:T197"/>
    <mergeCell ref="C199:L199"/>
    <mergeCell ref="N199:O199"/>
    <mergeCell ref="P199:Q199"/>
    <mergeCell ref="R199:T199"/>
    <mergeCell ref="C207:L207"/>
    <mergeCell ref="N207:O207"/>
    <mergeCell ref="P207:Q207"/>
    <mergeCell ref="R207:T207"/>
    <mergeCell ref="C208:L208"/>
    <mergeCell ref="N208:O208"/>
    <mergeCell ref="P208:Q208"/>
    <mergeCell ref="R208:T208"/>
    <mergeCell ref="C205:L205"/>
    <mergeCell ref="N205:O205"/>
    <mergeCell ref="P205:Q205"/>
    <mergeCell ref="R205:T205"/>
    <mergeCell ref="C206:L206"/>
    <mergeCell ref="N206:O206"/>
    <mergeCell ref="P206:Q206"/>
    <mergeCell ref="R206:T206"/>
    <mergeCell ref="C211:L211"/>
    <mergeCell ref="N211:O211"/>
    <mergeCell ref="P211:Q211"/>
    <mergeCell ref="R211:T211"/>
    <mergeCell ref="N212:O212"/>
    <mergeCell ref="P212:Q212"/>
    <mergeCell ref="R212:T212"/>
    <mergeCell ref="C209:L209"/>
    <mergeCell ref="N209:O209"/>
    <mergeCell ref="P209:Q209"/>
    <mergeCell ref="R209:T209"/>
    <mergeCell ref="C210:L210"/>
    <mergeCell ref="N210:O210"/>
    <mergeCell ref="P210:Q210"/>
    <mergeCell ref="R210:T210"/>
    <mergeCell ref="R232:T232"/>
    <mergeCell ref="R234:T234"/>
    <mergeCell ref="R226:T226"/>
    <mergeCell ref="R227:T227"/>
    <mergeCell ref="R228:T228"/>
    <mergeCell ref="R229:T229"/>
    <mergeCell ref="R230:T230"/>
    <mergeCell ref="R231:T231"/>
    <mergeCell ref="R214:T214"/>
    <mergeCell ref="R221:T221"/>
    <mergeCell ref="R222:T222"/>
    <mergeCell ref="R223:T223"/>
    <mergeCell ref="R224:T224"/>
    <mergeCell ref="R225:T225"/>
  </mergeCells>
  <pageMargins left="0.70866141732283472" right="0.70866141732283472" top="0.74803149606299213" bottom="0.74803149606299213" header="0.31496062992125984" footer="0.31496062992125984"/>
  <pageSetup paperSize="9" scale="87" fitToHeight="0" orientation="portrait" r:id="rId1"/>
  <headerFooter>
    <oddHeader xml:space="preserve">&amp;LInvestitor:
AVEM d.o.o. Županja&amp;CZGRADA UPRAVE
GRAĐEVINSKO - OBRTNIČKI RADOVI&amp;RDom na kvadrat d.o.o. Županja
</oddHeader>
    <oddFooter>&amp;CREKONSTRUKCIJA TVORNICE STOČNE HRANE U POGON ZA PROIZVODNJU DVOPEKA, KEKSA I                      
                                             SRODNIH PROIZVODA; PR. TRAJNIH PECIVA, SLAST. PROIZVODA I KOLAČA
&amp;R&amp;P</oddFooter>
  </headerFooter>
  <rowBreaks count="1" manualBreakCount="1">
    <brk id="86" max="16383"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BL174"/>
  <sheetViews>
    <sheetView view="pageBreakPreview" zoomScaleNormal="80" zoomScaleSheetLayoutView="100" workbookViewId="0">
      <selection activeCell="C44" sqref="C44:L44"/>
    </sheetView>
  </sheetViews>
  <sheetFormatPr defaultRowHeight="10.65" customHeight="1" x14ac:dyDescent="0.3"/>
  <cols>
    <col min="1" max="2" width="4.88671875" style="146" customWidth="1"/>
    <col min="3" max="11" width="5.109375" style="147" customWidth="1"/>
    <col min="12" max="12" width="5.44140625" style="147" customWidth="1"/>
    <col min="13" max="13" width="6" style="30" customWidth="1"/>
    <col min="14" max="14" width="3.88671875" style="298" customWidth="1"/>
    <col min="15" max="15" width="4.6640625" style="298" customWidth="1"/>
    <col min="16" max="16" width="5.109375" style="313" customWidth="1"/>
    <col min="17" max="17" width="4.33203125" style="313" customWidth="1"/>
    <col min="18" max="18" width="5.109375" style="313" customWidth="1"/>
    <col min="19" max="19" width="4.109375" style="313" customWidth="1"/>
    <col min="20" max="20" width="5.109375" style="314" customWidth="1"/>
    <col min="21" max="256" width="9.109375" style="147"/>
    <col min="257" max="258" width="4.88671875" style="147" customWidth="1"/>
    <col min="259" max="267" width="5.109375" style="147" customWidth="1"/>
    <col min="268" max="268" width="5.44140625" style="147" customWidth="1"/>
    <col min="269" max="269" width="6" style="147" customWidth="1"/>
    <col min="270" max="270" width="3.88671875" style="147" customWidth="1"/>
    <col min="271" max="271" width="4.6640625" style="147" customWidth="1"/>
    <col min="272" max="272" width="5.109375" style="147" customWidth="1"/>
    <col min="273" max="273" width="4.33203125" style="147" customWidth="1"/>
    <col min="274" max="274" width="5.109375" style="147" customWidth="1"/>
    <col min="275" max="275" width="4.109375" style="147" customWidth="1"/>
    <col min="276" max="276" width="5.109375" style="147" customWidth="1"/>
    <col min="277" max="512" width="9.109375" style="147"/>
    <col min="513" max="514" width="4.88671875" style="147" customWidth="1"/>
    <col min="515" max="523" width="5.109375" style="147" customWidth="1"/>
    <col min="524" max="524" width="5.44140625" style="147" customWidth="1"/>
    <col min="525" max="525" width="6" style="147" customWidth="1"/>
    <col min="526" max="526" width="3.88671875" style="147" customWidth="1"/>
    <col min="527" max="527" width="4.6640625" style="147" customWidth="1"/>
    <col min="528" max="528" width="5.109375" style="147" customWidth="1"/>
    <col min="529" max="529" width="4.33203125" style="147" customWidth="1"/>
    <col min="530" max="530" width="5.109375" style="147" customWidth="1"/>
    <col min="531" max="531" width="4.109375" style="147" customWidth="1"/>
    <col min="532" max="532" width="5.109375" style="147" customWidth="1"/>
    <col min="533" max="768" width="9.109375" style="147"/>
    <col min="769" max="770" width="4.88671875" style="147" customWidth="1"/>
    <col min="771" max="779" width="5.109375" style="147" customWidth="1"/>
    <col min="780" max="780" width="5.44140625" style="147" customWidth="1"/>
    <col min="781" max="781" width="6" style="147" customWidth="1"/>
    <col min="782" max="782" width="3.88671875" style="147" customWidth="1"/>
    <col min="783" max="783" width="4.6640625" style="147" customWidth="1"/>
    <col min="784" max="784" width="5.109375" style="147" customWidth="1"/>
    <col min="785" max="785" width="4.33203125" style="147" customWidth="1"/>
    <col min="786" max="786" width="5.109375" style="147" customWidth="1"/>
    <col min="787" max="787" width="4.109375" style="147" customWidth="1"/>
    <col min="788" max="788" width="5.109375" style="147" customWidth="1"/>
    <col min="789" max="1024" width="9.109375" style="147"/>
    <col min="1025" max="1026" width="4.88671875" style="147" customWidth="1"/>
    <col min="1027" max="1035" width="5.109375" style="147" customWidth="1"/>
    <col min="1036" max="1036" width="5.44140625" style="147" customWidth="1"/>
    <col min="1037" max="1037" width="6" style="147" customWidth="1"/>
    <col min="1038" max="1038" width="3.88671875" style="147" customWidth="1"/>
    <col min="1039" max="1039" width="4.6640625" style="147" customWidth="1"/>
    <col min="1040" max="1040" width="5.109375" style="147" customWidth="1"/>
    <col min="1041" max="1041" width="4.33203125" style="147" customWidth="1"/>
    <col min="1042" max="1042" width="5.109375" style="147" customWidth="1"/>
    <col min="1043" max="1043" width="4.109375" style="147" customWidth="1"/>
    <col min="1044" max="1044" width="5.109375" style="147" customWidth="1"/>
    <col min="1045" max="1280" width="9.109375" style="147"/>
    <col min="1281" max="1282" width="4.88671875" style="147" customWidth="1"/>
    <col min="1283" max="1291" width="5.109375" style="147" customWidth="1"/>
    <col min="1292" max="1292" width="5.44140625" style="147" customWidth="1"/>
    <col min="1293" max="1293" width="6" style="147" customWidth="1"/>
    <col min="1294" max="1294" width="3.88671875" style="147" customWidth="1"/>
    <col min="1295" max="1295" width="4.6640625" style="147" customWidth="1"/>
    <col min="1296" max="1296" width="5.109375" style="147" customWidth="1"/>
    <col min="1297" max="1297" width="4.33203125" style="147" customWidth="1"/>
    <col min="1298" max="1298" width="5.109375" style="147" customWidth="1"/>
    <col min="1299" max="1299" width="4.109375" style="147" customWidth="1"/>
    <col min="1300" max="1300" width="5.109375" style="147" customWidth="1"/>
    <col min="1301" max="1536" width="9.109375" style="147"/>
    <col min="1537" max="1538" width="4.88671875" style="147" customWidth="1"/>
    <col min="1539" max="1547" width="5.109375" style="147" customWidth="1"/>
    <col min="1548" max="1548" width="5.44140625" style="147" customWidth="1"/>
    <col min="1549" max="1549" width="6" style="147" customWidth="1"/>
    <col min="1550" max="1550" width="3.88671875" style="147" customWidth="1"/>
    <col min="1551" max="1551" width="4.6640625" style="147" customWidth="1"/>
    <col min="1552" max="1552" width="5.109375" style="147" customWidth="1"/>
    <col min="1553" max="1553" width="4.33203125" style="147" customWidth="1"/>
    <col min="1554" max="1554" width="5.109375" style="147" customWidth="1"/>
    <col min="1555" max="1555" width="4.109375" style="147" customWidth="1"/>
    <col min="1556" max="1556" width="5.109375" style="147" customWidth="1"/>
    <col min="1557" max="1792" width="9.109375" style="147"/>
    <col min="1793" max="1794" width="4.88671875" style="147" customWidth="1"/>
    <col min="1795" max="1803" width="5.109375" style="147" customWidth="1"/>
    <col min="1804" max="1804" width="5.44140625" style="147" customWidth="1"/>
    <col min="1805" max="1805" width="6" style="147" customWidth="1"/>
    <col min="1806" max="1806" width="3.88671875" style="147" customWidth="1"/>
    <col min="1807" max="1807" width="4.6640625" style="147" customWidth="1"/>
    <col min="1808" max="1808" width="5.109375" style="147" customWidth="1"/>
    <col min="1809" max="1809" width="4.33203125" style="147" customWidth="1"/>
    <col min="1810" max="1810" width="5.109375" style="147" customWidth="1"/>
    <col min="1811" max="1811" width="4.109375" style="147" customWidth="1"/>
    <col min="1812" max="1812" width="5.109375" style="147" customWidth="1"/>
    <col min="1813" max="2048" width="9.109375" style="147"/>
    <col min="2049" max="2050" width="4.88671875" style="147" customWidth="1"/>
    <col min="2051" max="2059" width="5.109375" style="147" customWidth="1"/>
    <col min="2060" max="2060" width="5.44140625" style="147" customWidth="1"/>
    <col min="2061" max="2061" width="6" style="147" customWidth="1"/>
    <col min="2062" max="2062" width="3.88671875" style="147" customWidth="1"/>
    <col min="2063" max="2063" width="4.6640625" style="147" customWidth="1"/>
    <col min="2064" max="2064" width="5.109375" style="147" customWidth="1"/>
    <col min="2065" max="2065" width="4.33203125" style="147" customWidth="1"/>
    <col min="2066" max="2066" width="5.109375" style="147" customWidth="1"/>
    <col min="2067" max="2067" width="4.109375" style="147" customWidth="1"/>
    <col min="2068" max="2068" width="5.109375" style="147" customWidth="1"/>
    <col min="2069" max="2304" width="9.109375" style="147"/>
    <col min="2305" max="2306" width="4.88671875" style="147" customWidth="1"/>
    <col min="2307" max="2315" width="5.109375" style="147" customWidth="1"/>
    <col min="2316" max="2316" width="5.44140625" style="147" customWidth="1"/>
    <col min="2317" max="2317" width="6" style="147" customWidth="1"/>
    <col min="2318" max="2318" width="3.88671875" style="147" customWidth="1"/>
    <col min="2319" max="2319" width="4.6640625" style="147" customWidth="1"/>
    <col min="2320" max="2320" width="5.109375" style="147" customWidth="1"/>
    <col min="2321" max="2321" width="4.33203125" style="147" customWidth="1"/>
    <col min="2322" max="2322" width="5.109375" style="147" customWidth="1"/>
    <col min="2323" max="2323" width="4.109375" style="147" customWidth="1"/>
    <col min="2324" max="2324" width="5.109375" style="147" customWidth="1"/>
    <col min="2325" max="2560" width="9.109375" style="147"/>
    <col min="2561" max="2562" width="4.88671875" style="147" customWidth="1"/>
    <col min="2563" max="2571" width="5.109375" style="147" customWidth="1"/>
    <col min="2572" max="2572" width="5.44140625" style="147" customWidth="1"/>
    <col min="2573" max="2573" width="6" style="147" customWidth="1"/>
    <col min="2574" max="2574" width="3.88671875" style="147" customWidth="1"/>
    <col min="2575" max="2575" width="4.6640625" style="147" customWidth="1"/>
    <col min="2576" max="2576" width="5.109375" style="147" customWidth="1"/>
    <col min="2577" max="2577" width="4.33203125" style="147" customWidth="1"/>
    <col min="2578" max="2578" width="5.109375" style="147" customWidth="1"/>
    <col min="2579" max="2579" width="4.109375" style="147" customWidth="1"/>
    <col min="2580" max="2580" width="5.109375" style="147" customWidth="1"/>
    <col min="2581" max="2816" width="9.109375" style="147"/>
    <col min="2817" max="2818" width="4.88671875" style="147" customWidth="1"/>
    <col min="2819" max="2827" width="5.109375" style="147" customWidth="1"/>
    <col min="2828" max="2828" width="5.44140625" style="147" customWidth="1"/>
    <col min="2829" max="2829" width="6" style="147" customWidth="1"/>
    <col min="2830" max="2830" width="3.88671875" style="147" customWidth="1"/>
    <col min="2831" max="2831" width="4.6640625" style="147" customWidth="1"/>
    <col min="2832" max="2832" width="5.109375" style="147" customWidth="1"/>
    <col min="2833" max="2833" width="4.33203125" style="147" customWidth="1"/>
    <col min="2834" max="2834" width="5.109375" style="147" customWidth="1"/>
    <col min="2835" max="2835" width="4.109375" style="147" customWidth="1"/>
    <col min="2836" max="2836" width="5.109375" style="147" customWidth="1"/>
    <col min="2837" max="3072" width="9.109375" style="147"/>
    <col min="3073" max="3074" width="4.88671875" style="147" customWidth="1"/>
    <col min="3075" max="3083" width="5.109375" style="147" customWidth="1"/>
    <col min="3084" max="3084" width="5.44140625" style="147" customWidth="1"/>
    <col min="3085" max="3085" width="6" style="147" customWidth="1"/>
    <col min="3086" max="3086" width="3.88671875" style="147" customWidth="1"/>
    <col min="3087" max="3087" width="4.6640625" style="147" customWidth="1"/>
    <col min="3088" max="3088" width="5.109375" style="147" customWidth="1"/>
    <col min="3089" max="3089" width="4.33203125" style="147" customWidth="1"/>
    <col min="3090" max="3090" width="5.109375" style="147" customWidth="1"/>
    <col min="3091" max="3091" width="4.109375" style="147" customWidth="1"/>
    <col min="3092" max="3092" width="5.109375" style="147" customWidth="1"/>
    <col min="3093" max="3328" width="9.109375" style="147"/>
    <col min="3329" max="3330" width="4.88671875" style="147" customWidth="1"/>
    <col min="3331" max="3339" width="5.109375" style="147" customWidth="1"/>
    <col min="3340" max="3340" width="5.44140625" style="147" customWidth="1"/>
    <col min="3341" max="3341" width="6" style="147" customWidth="1"/>
    <col min="3342" max="3342" width="3.88671875" style="147" customWidth="1"/>
    <col min="3343" max="3343" width="4.6640625" style="147" customWidth="1"/>
    <col min="3344" max="3344" width="5.109375" style="147" customWidth="1"/>
    <col min="3345" max="3345" width="4.33203125" style="147" customWidth="1"/>
    <col min="3346" max="3346" width="5.109375" style="147" customWidth="1"/>
    <col min="3347" max="3347" width="4.109375" style="147" customWidth="1"/>
    <col min="3348" max="3348" width="5.109375" style="147" customWidth="1"/>
    <col min="3349" max="3584" width="9.109375" style="147"/>
    <col min="3585" max="3586" width="4.88671875" style="147" customWidth="1"/>
    <col min="3587" max="3595" width="5.109375" style="147" customWidth="1"/>
    <col min="3596" max="3596" width="5.44140625" style="147" customWidth="1"/>
    <col min="3597" max="3597" width="6" style="147" customWidth="1"/>
    <col min="3598" max="3598" width="3.88671875" style="147" customWidth="1"/>
    <col min="3599" max="3599" width="4.6640625" style="147" customWidth="1"/>
    <col min="3600" max="3600" width="5.109375" style="147" customWidth="1"/>
    <col min="3601" max="3601" width="4.33203125" style="147" customWidth="1"/>
    <col min="3602" max="3602" width="5.109375" style="147" customWidth="1"/>
    <col min="3603" max="3603" width="4.109375" style="147" customWidth="1"/>
    <col min="3604" max="3604" width="5.109375" style="147" customWidth="1"/>
    <col min="3605" max="3840" width="9.109375" style="147"/>
    <col min="3841" max="3842" width="4.88671875" style="147" customWidth="1"/>
    <col min="3843" max="3851" width="5.109375" style="147" customWidth="1"/>
    <col min="3852" max="3852" width="5.44140625" style="147" customWidth="1"/>
    <col min="3853" max="3853" width="6" style="147" customWidth="1"/>
    <col min="3854" max="3854" width="3.88671875" style="147" customWidth="1"/>
    <col min="3855" max="3855" width="4.6640625" style="147" customWidth="1"/>
    <col min="3856" max="3856" width="5.109375" style="147" customWidth="1"/>
    <col min="3857" max="3857" width="4.33203125" style="147" customWidth="1"/>
    <col min="3858" max="3858" width="5.109375" style="147" customWidth="1"/>
    <col min="3859" max="3859" width="4.109375" style="147" customWidth="1"/>
    <col min="3860" max="3860" width="5.109375" style="147" customWidth="1"/>
    <col min="3861" max="4096" width="9.109375" style="147"/>
    <col min="4097" max="4098" width="4.88671875" style="147" customWidth="1"/>
    <col min="4099" max="4107" width="5.109375" style="147" customWidth="1"/>
    <col min="4108" max="4108" width="5.44140625" style="147" customWidth="1"/>
    <col min="4109" max="4109" width="6" style="147" customWidth="1"/>
    <col min="4110" max="4110" width="3.88671875" style="147" customWidth="1"/>
    <col min="4111" max="4111" width="4.6640625" style="147" customWidth="1"/>
    <col min="4112" max="4112" width="5.109375" style="147" customWidth="1"/>
    <col min="4113" max="4113" width="4.33203125" style="147" customWidth="1"/>
    <col min="4114" max="4114" width="5.109375" style="147" customWidth="1"/>
    <col min="4115" max="4115" width="4.109375" style="147" customWidth="1"/>
    <col min="4116" max="4116" width="5.109375" style="147" customWidth="1"/>
    <col min="4117" max="4352" width="9.109375" style="147"/>
    <col min="4353" max="4354" width="4.88671875" style="147" customWidth="1"/>
    <col min="4355" max="4363" width="5.109375" style="147" customWidth="1"/>
    <col min="4364" max="4364" width="5.44140625" style="147" customWidth="1"/>
    <col min="4365" max="4365" width="6" style="147" customWidth="1"/>
    <col min="4366" max="4366" width="3.88671875" style="147" customWidth="1"/>
    <col min="4367" max="4367" width="4.6640625" style="147" customWidth="1"/>
    <col min="4368" max="4368" width="5.109375" style="147" customWidth="1"/>
    <col min="4369" max="4369" width="4.33203125" style="147" customWidth="1"/>
    <col min="4370" max="4370" width="5.109375" style="147" customWidth="1"/>
    <col min="4371" max="4371" width="4.109375" style="147" customWidth="1"/>
    <col min="4372" max="4372" width="5.109375" style="147" customWidth="1"/>
    <col min="4373" max="4608" width="9.109375" style="147"/>
    <col min="4609" max="4610" width="4.88671875" style="147" customWidth="1"/>
    <col min="4611" max="4619" width="5.109375" style="147" customWidth="1"/>
    <col min="4620" max="4620" width="5.44140625" style="147" customWidth="1"/>
    <col min="4621" max="4621" width="6" style="147" customWidth="1"/>
    <col min="4622" max="4622" width="3.88671875" style="147" customWidth="1"/>
    <col min="4623" max="4623" width="4.6640625" style="147" customWidth="1"/>
    <col min="4624" max="4624" width="5.109375" style="147" customWidth="1"/>
    <col min="4625" max="4625" width="4.33203125" style="147" customWidth="1"/>
    <col min="4626" max="4626" width="5.109375" style="147" customWidth="1"/>
    <col min="4627" max="4627" width="4.109375" style="147" customWidth="1"/>
    <col min="4628" max="4628" width="5.109375" style="147" customWidth="1"/>
    <col min="4629" max="4864" width="9.109375" style="147"/>
    <col min="4865" max="4866" width="4.88671875" style="147" customWidth="1"/>
    <col min="4867" max="4875" width="5.109375" style="147" customWidth="1"/>
    <col min="4876" max="4876" width="5.44140625" style="147" customWidth="1"/>
    <col min="4877" max="4877" width="6" style="147" customWidth="1"/>
    <col min="4878" max="4878" width="3.88671875" style="147" customWidth="1"/>
    <col min="4879" max="4879" width="4.6640625" style="147" customWidth="1"/>
    <col min="4880" max="4880" width="5.109375" style="147" customWidth="1"/>
    <col min="4881" max="4881" width="4.33203125" style="147" customWidth="1"/>
    <col min="4882" max="4882" width="5.109375" style="147" customWidth="1"/>
    <col min="4883" max="4883" width="4.109375" style="147" customWidth="1"/>
    <col min="4884" max="4884" width="5.109375" style="147" customWidth="1"/>
    <col min="4885" max="5120" width="9.109375" style="147"/>
    <col min="5121" max="5122" width="4.88671875" style="147" customWidth="1"/>
    <col min="5123" max="5131" width="5.109375" style="147" customWidth="1"/>
    <col min="5132" max="5132" width="5.44140625" style="147" customWidth="1"/>
    <col min="5133" max="5133" width="6" style="147" customWidth="1"/>
    <col min="5134" max="5134" width="3.88671875" style="147" customWidth="1"/>
    <col min="5135" max="5135" width="4.6640625" style="147" customWidth="1"/>
    <col min="5136" max="5136" width="5.109375" style="147" customWidth="1"/>
    <col min="5137" max="5137" width="4.33203125" style="147" customWidth="1"/>
    <col min="5138" max="5138" width="5.109375" style="147" customWidth="1"/>
    <col min="5139" max="5139" width="4.109375" style="147" customWidth="1"/>
    <col min="5140" max="5140" width="5.109375" style="147" customWidth="1"/>
    <col min="5141" max="5376" width="9.109375" style="147"/>
    <col min="5377" max="5378" width="4.88671875" style="147" customWidth="1"/>
    <col min="5379" max="5387" width="5.109375" style="147" customWidth="1"/>
    <col min="5388" max="5388" width="5.44140625" style="147" customWidth="1"/>
    <col min="5389" max="5389" width="6" style="147" customWidth="1"/>
    <col min="5390" max="5390" width="3.88671875" style="147" customWidth="1"/>
    <col min="5391" max="5391" width="4.6640625" style="147" customWidth="1"/>
    <col min="5392" max="5392" width="5.109375" style="147" customWidth="1"/>
    <col min="5393" max="5393" width="4.33203125" style="147" customWidth="1"/>
    <col min="5394" max="5394" width="5.109375" style="147" customWidth="1"/>
    <col min="5395" max="5395" width="4.109375" style="147" customWidth="1"/>
    <col min="5396" max="5396" width="5.109375" style="147" customWidth="1"/>
    <col min="5397" max="5632" width="9.109375" style="147"/>
    <col min="5633" max="5634" width="4.88671875" style="147" customWidth="1"/>
    <col min="5635" max="5643" width="5.109375" style="147" customWidth="1"/>
    <col min="5644" max="5644" width="5.44140625" style="147" customWidth="1"/>
    <col min="5645" max="5645" width="6" style="147" customWidth="1"/>
    <col min="5646" max="5646" width="3.88671875" style="147" customWidth="1"/>
    <col min="5647" max="5647" width="4.6640625" style="147" customWidth="1"/>
    <col min="5648" max="5648" width="5.109375" style="147" customWidth="1"/>
    <col min="5649" max="5649" width="4.33203125" style="147" customWidth="1"/>
    <col min="5650" max="5650" width="5.109375" style="147" customWidth="1"/>
    <col min="5651" max="5651" width="4.109375" style="147" customWidth="1"/>
    <col min="5652" max="5652" width="5.109375" style="147" customWidth="1"/>
    <col min="5653" max="5888" width="9.109375" style="147"/>
    <col min="5889" max="5890" width="4.88671875" style="147" customWidth="1"/>
    <col min="5891" max="5899" width="5.109375" style="147" customWidth="1"/>
    <col min="5900" max="5900" width="5.44140625" style="147" customWidth="1"/>
    <col min="5901" max="5901" width="6" style="147" customWidth="1"/>
    <col min="5902" max="5902" width="3.88671875" style="147" customWidth="1"/>
    <col min="5903" max="5903" width="4.6640625" style="147" customWidth="1"/>
    <col min="5904" max="5904" width="5.109375" style="147" customWidth="1"/>
    <col min="5905" max="5905" width="4.33203125" style="147" customWidth="1"/>
    <col min="5906" max="5906" width="5.109375" style="147" customWidth="1"/>
    <col min="5907" max="5907" width="4.109375" style="147" customWidth="1"/>
    <col min="5908" max="5908" width="5.109375" style="147" customWidth="1"/>
    <col min="5909" max="6144" width="9.109375" style="147"/>
    <col min="6145" max="6146" width="4.88671875" style="147" customWidth="1"/>
    <col min="6147" max="6155" width="5.109375" style="147" customWidth="1"/>
    <col min="6156" max="6156" width="5.44140625" style="147" customWidth="1"/>
    <col min="6157" max="6157" width="6" style="147" customWidth="1"/>
    <col min="6158" max="6158" width="3.88671875" style="147" customWidth="1"/>
    <col min="6159" max="6159" width="4.6640625" style="147" customWidth="1"/>
    <col min="6160" max="6160" width="5.109375" style="147" customWidth="1"/>
    <col min="6161" max="6161" width="4.33203125" style="147" customWidth="1"/>
    <col min="6162" max="6162" width="5.109375" style="147" customWidth="1"/>
    <col min="6163" max="6163" width="4.109375" style="147" customWidth="1"/>
    <col min="6164" max="6164" width="5.109375" style="147" customWidth="1"/>
    <col min="6165" max="6400" width="9.109375" style="147"/>
    <col min="6401" max="6402" width="4.88671875" style="147" customWidth="1"/>
    <col min="6403" max="6411" width="5.109375" style="147" customWidth="1"/>
    <col min="6412" max="6412" width="5.44140625" style="147" customWidth="1"/>
    <col min="6413" max="6413" width="6" style="147" customWidth="1"/>
    <col min="6414" max="6414" width="3.88671875" style="147" customWidth="1"/>
    <col min="6415" max="6415" width="4.6640625" style="147" customWidth="1"/>
    <col min="6416" max="6416" width="5.109375" style="147" customWidth="1"/>
    <col min="6417" max="6417" width="4.33203125" style="147" customWidth="1"/>
    <col min="6418" max="6418" width="5.109375" style="147" customWidth="1"/>
    <col min="6419" max="6419" width="4.109375" style="147" customWidth="1"/>
    <col min="6420" max="6420" width="5.109375" style="147" customWidth="1"/>
    <col min="6421" max="6656" width="9.109375" style="147"/>
    <col min="6657" max="6658" width="4.88671875" style="147" customWidth="1"/>
    <col min="6659" max="6667" width="5.109375" style="147" customWidth="1"/>
    <col min="6668" max="6668" width="5.44140625" style="147" customWidth="1"/>
    <col min="6669" max="6669" width="6" style="147" customWidth="1"/>
    <col min="6670" max="6670" width="3.88671875" style="147" customWidth="1"/>
    <col min="6671" max="6671" width="4.6640625" style="147" customWidth="1"/>
    <col min="6672" max="6672" width="5.109375" style="147" customWidth="1"/>
    <col min="6673" max="6673" width="4.33203125" style="147" customWidth="1"/>
    <col min="6674" max="6674" width="5.109375" style="147" customWidth="1"/>
    <col min="6675" max="6675" width="4.109375" style="147" customWidth="1"/>
    <col min="6676" max="6676" width="5.109375" style="147" customWidth="1"/>
    <col min="6677" max="6912" width="9.109375" style="147"/>
    <col min="6913" max="6914" width="4.88671875" style="147" customWidth="1"/>
    <col min="6915" max="6923" width="5.109375" style="147" customWidth="1"/>
    <col min="6924" max="6924" width="5.44140625" style="147" customWidth="1"/>
    <col min="6925" max="6925" width="6" style="147" customWidth="1"/>
    <col min="6926" max="6926" width="3.88671875" style="147" customWidth="1"/>
    <col min="6927" max="6927" width="4.6640625" style="147" customWidth="1"/>
    <col min="6928" max="6928" width="5.109375" style="147" customWidth="1"/>
    <col min="6929" max="6929" width="4.33203125" style="147" customWidth="1"/>
    <col min="6930" max="6930" width="5.109375" style="147" customWidth="1"/>
    <col min="6931" max="6931" width="4.109375" style="147" customWidth="1"/>
    <col min="6932" max="6932" width="5.109375" style="147" customWidth="1"/>
    <col min="6933" max="7168" width="9.109375" style="147"/>
    <col min="7169" max="7170" width="4.88671875" style="147" customWidth="1"/>
    <col min="7171" max="7179" width="5.109375" style="147" customWidth="1"/>
    <col min="7180" max="7180" width="5.44140625" style="147" customWidth="1"/>
    <col min="7181" max="7181" width="6" style="147" customWidth="1"/>
    <col min="7182" max="7182" width="3.88671875" style="147" customWidth="1"/>
    <col min="7183" max="7183" width="4.6640625" style="147" customWidth="1"/>
    <col min="7184" max="7184" width="5.109375" style="147" customWidth="1"/>
    <col min="7185" max="7185" width="4.33203125" style="147" customWidth="1"/>
    <col min="7186" max="7186" width="5.109375" style="147" customWidth="1"/>
    <col min="7187" max="7187" width="4.109375" style="147" customWidth="1"/>
    <col min="7188" max="7188" width="5.109375" style="147" customWidth="1"/>
    <col min="7189" max="7424" width="9.109375" style="147"/>
    <col min="7425" max="7426" width="4.88671875" style="147" customWidth="1"/>
    <col min="7427" max="7435" width="5.109375" style="147" customWidth="1"/>
    <col min="7436" max="7436" width="5.44140625" style="147" customWidth="1"/>
    <col min="7437" max="7437" width="6" style="147" customWidth="1"/>
    <col min="7438" max="7438" width="3.88671875" style="147" customWidth="1"/>
    <col min="7439" max="7439" width="4.6640625" style="147" customWidth="1"/>
    <col min="7440" max="7440" width="5.109375" style="147" customWidth="1"/>
    <col min="7441" max="7441" width="4.33203125" style="147" customWidth="1"/>
    <col min="7442" max="7442" width="5.109375" style="147" customWidth="1"/>
    <col min="7443" max="7443" width="4.109375" style="147" customWidth="1"/>
    <col min="7444" max="7444" width="5.109375" style="147" customWidth="1"/>
    <col min="7445" max="7680" width="9.109375" style="147"/>
    <col min="7681" max="7682" width="4.88671875" style="147" customWidth="1"/>
    <col min="7683" max="7691" width="5.109375" style="147" customWidth="1"/>
    <col min="7692" max="7692" width="5.44140625" style="147" customWidth="1"/>
    <col min="7693" max="7693" width="6" style="147" customWidth="1"/>
    <col min="7694" max="7694" width="3.88671875" style="147" customWidth="1"/>
    <col min="7695" max="7695" width="4.6640625" style="147" customWidth="1"/>
    <col min="7696" max="7696" width="5.109375" style="147" customWidth="1"/>
    <col min="7697" max="7697" width="4.33203125" style="147" customWidth="1"/>
    <col min="7698" max="7698" width="5.109375" style="147" customWidth="1"/>
    <col min="7699" max="7699" width="4.109375" style="147" customWidth="1"/>
    <col min="7700" max="7700" width="5.109375" style="147" customWidth="1"/>
    <col min="7701" max="7936" width="9.109375" style="147"/>
    <col min="7937" max="7938" width="4.88671875" style="147" customWidth="1"/>
    <col min="7939" max="7947" width="5.109375" style="147" customWidth="1"/>
    <col min="7948" max="7948" width="5.44140625" style="147" customWidth="1"/>
    <col min="7949" max="7949" width="6" style="147" customWidth="1"/>
    <col min="7950" max="7950" width="3.88671875" style="147" customWidth="1"/>
    <col min="7951" max="7951" width="4.6640625" style="147" customWidth="1"/>
    <col min="7952" max="7952" width="5.109375" style="147" customWidth="1"/>
    <col min="7953" max="7953" width="4.33203125" style="147" customWidth="1"/>
    <col min="7954" max="7954" width="5.109375" style="147" customWidth="1"/>
    <col min="7955" max="7955" width="4.109375" style="147" customWidth="1"/>
    <col min="7956" max="7956" width="5.109375" style="147" customWidth="1"/>
    <col min="7957" max="8192" width="9.109375" style="147"/>
    <col min="8193" max="8194" width="4.88671875" style="147" customWidth="1"/>
    <col min="8195" max="8203" width="5.109375" style="147" customWidth="1"/>
    <col min="8204" max="8204" width="5.44140625" style="147" customWidth="1"/>
    <col min="8205" max="8205" width="6" style="147" customWidth="1"/>
    <col min="8206" max="8206" width="3.88671875" style="147" customWidth="1"/>
    <col min="8207" max="8207" width="4.6640625" style="147" customWidth="1"/>
    <col min="8208" max="8208" width="5.109375" style="147" customWidth="1"/>
    <col min="8209" max="8209" width="4.33203125" style="147" customWidth="1"/>
    <col min="8210" max="8210" width="5.109375" style="147" customWidth="1"/>
    <col min="8211" max="8211" width="4.109375" style="147" customWidth="1"/>
    <col min="8212" max="8212" width="5.109375" style="147" customWidth="1"/>
    <col min="8213" max="8448" width="9.109375" style="147"/>
    <col min="8449" max="8450" width="4.88671875" style="147" customWidth="1"/>
    <col min="8451" max="8459" width="5.109375" style="147" customWidth="1"/>
    <col min="8460" max="8460" width="5.44140625" style="147" customWidth="1"/>
    <col min="8461" max="8461" width="6" style="147" customWidth="1"/>
    <col min="8462" max="8462" width="3.88671875" style="147" customWidth="1"/>
    <col min="8463" max="8463" width="4.6640625" style="147" customWidth="1"/>
    <col min="8464" max="8464" width="5.109375" style="147" customWidth="1"/>
    <col min="8465" max="8465" width="4.33203125" style="147" customWidth="1"/>
    <col min="8466" max="8466" width="5.109375" style="147" customWidth="1"/>
    <col min="8467" max="8467" width="4.109375" style="147" customWidth="1"/>
    <col min="8468" max="8468" width="5.109375" style="147" customWidth="1"/>
    <col min="8469" max="8704" width="9.109375" style="147"/>
    <col min="8705" max="8706" width="4.88671875" style="147" customWidth="1"/>
    <col min="8707" max="8715" width="5.109375" style="147" customWidth="1"/>
    <col min="8716" max="8716" width="5.44140625" style="147" customWidth="1"/>
    <col min="8717" max="8717" width="6" style="147" customWidth="1"/>
    <col min="8718" max="8718" width="3.88671875" style="147" customWidth="1"/>
    <col min="8719" max="8719" width="4.6640625" style="147" customWidth="1"/>
    <col min="8720" max="8720" width="5.109375" style="147" customWidth="1"/>
    <col min="8721" max="8721" width="4.33203125" style="147" customWidth="1"/>
    <col min="8722" max="8722" width="5.109375" style="147" customWidth="1"/>
    <col min="8723" max="8723" width="4.109375" style="147" customWidth="1"/>
    <col min="8724" max="8724" width="5.109375" style="147" customWidth="1"/>
    <col min="8725" max="8960" width="9.109375" style="147"/>
    <col min="8961" max="8962" width="4.88671875" style="147" customWidth="1"/>
    <col min="8963" max="8971" width="5.109375" style="147" customWidth="1"/>
    <col min="8972" max="8972" width="5.44140625" style="147" customWidth="1"/>
    <col min="8973" max="8973" width="6" style="147" customWidth="1"/>
    <col min="8974" max="8974" width="3.88671875" style="147" customWidth="1"/>
    <col min="8975" max="8975" width="4.6640625" style="147" customWidth="1"/>
    <col min="8976" max="8976" width="5.109375" style="147" customWidth="1"/>
    <col min="8977" max="8977" width="4.33203125" style="147" customWidth="1"/>
    <col min="8978" max="8978" width="5.109375" style="147" customWidth="1"/>
    <col min="8979" max="8979" width="4.109375" style="147" customWidth="1"/>
    <col min="8980" max="8980" width="5.109375" style="147" customWidth="1"/>
    <col min="8981" max="9216" width="9.109375" style="147"/>
    <col min="9217" max="9218" width="4.88671875" style="147" customWidth="1"/>
    <col min="9219" max="9227" width="5.109375" style="147" customWidth="1"/>
    <col min="9228" max="9228" width="5.44140625" style="147" customWidth="1"/>
    <col min="9229" max="9229" width="6" style="147" customWidth="1"/>
    <col min="9230" max="9230" width="3.88671875" style="147" customWidth="1"/>
    <col min="9231" max="9231" width="4.6640625" style="147" customWidth="1"/>
    <col min="9232" max="9232" width="5.109375" style="147" customWidth="1"/>
    <col min="9233" max="9233" width="4.33203125" style="147" customWidth="1"/>
    <col min="9234" max="9234" width="5.109375" style="147" customWidth="1"/>
    <col min="9235" max="9235" width="4.109375" style="147" customWidth="1"/>
    <col min="9236" max="9236" width="5.109375" style="147" customWidth="1"/>
    <col min="9237" max="9472" width="9.109375" style="147"/>
    <col min="9473" max="9474" width="4.88671875" style="147" customWidth="1"/>
    <col min="9475" max="9483" width="5.109375" style="147" customWidth="1"/>
    <col min="9484" max="9484" width="5.44140625" style="147" customWidth="1"/>
    <col min="9485" max="9485" width="6" style="147" customWidth="1"/>
    <col min="9486" max="9486" width="3.88671875" style="147" customWidth="1"/>
    <col min="9487" max="9487" width="4.6640625" style="147" customWidth="1"/>
    <col min="9488" max="9488" width="5.109375" style="147" customWidth="1"/>
    <col min="9489" max="9489" width="4.33203125" style="147" customWidth="1"/>
    <col min="9490" max="9490" width="5.109375" style="147" customWidth="1"/>
    <col min="9491" max="9491" width="4.109375" style="147" customWidth="1"/>
    <col min="9492" max="9492" width="5.109375" style="147" customWidth="1"/>
    <col min="9493" max="9728" width="9.109375" style="147"/>
    <col min="9729" max="9730" width="4.88671875" style="147" customWidth="1"/>
    <col min="9731" max="9739" width="5.109375" style="147" customWidth="1"/>
    <col min="9740" max="9740" width="5.44140625" style="147" customWidth="1"/>
    <col min="9741" max="9741" width="6" style="147" customWidth="1"/>
    <col min="9742" max="9742" width="3.88671875" style="147" customWidth="1"/>
    <col min="9743" max="9743" width="4.6640625" style="147" customWidth="1"/>
    <col min="9744" max="9744" width="5.109375" style="147" customWidth="1"/>
    <col min="9745" max="9745" width="4.33203125" style="147" customWidth="1"/>
    <col min="9746" max="9746" width="5.109375" style="147" customWidth="1"/>
    <col min="9747" max="9747" width="4.109375" style="147" customWidth="1"/>
    <col min="9748" max="9748" width="5.109375" style="147" customWidth="1"/>
    <col min="9749" max="9984" width="9.109375" style="147"/>
    <col min="9985" max="9986" width="4.88671875" style="147" customWidth="1"/>
    <col min="9987" max="9995" width="5.109375" style="147" customWidth="1"/>
    <col min="9996" max="9996" width="5.44140625" style="147" customWidth="1"/>
    <col min="9997" max="9997" width="6" style="147" customWidth="1"/>
    <col min="9998" max="9998" width="3.88671875" style="147" customWidth="1"/>
    <col min="9999" max="9999" width="4.6640625" style="147" customWidth="1"/>
    <col min="10000" max="10000" width="5.109375" style="147" customWidth="1"/>
    <col min="10001" max="10001" width="4.33203125" style="147" customWidth="1"/>
    <col min="10002" max="10002" width="5.109375" style="147" customWidth="1"/>
    <col min="10003" max="10003" width="4.109375" style="147" customWidth="1"/>
    <col min="10004" max="10004" width="5.109375" style="147" customWidth="1"/>
    <col min="10005" max="10240" width="9.109375" style="147"/>
    <col min="10241" max="10242" width="4.88671875" style="147" customWidth="1"/>
    <col min="10243" max="10251" width="5.109375" style="147" customWidth="1"/>
    <col min="10252" max="10252" width="5.44140625" style="147" customWidth="1"/>
    <col min="10253" max="10253" width="6" style="147" customWidth="1"/>
    <col min="10254" max="10254" width="3.88671875" style="147" customWidth="1"/>
    <col min="10255" max="10255" width="4.6640625" style="147" customWidth="1"/>
    <col min="10256" max="10256" width="5.109375" style="147" customWidth="1"/>
    <col min="10257" max="10257" width="4.33203125" style="147" customWidth="1"/>
    <col min="10258" max="10258" width="5.109375" style="147" customWidth="1"/>
    <col min="10259" max="10259" width="4.109375" style="147" customWidth="1"/>
    <col min="10260" max="10260" width="5.109375" style="147" customWidth="1"/>
    <col min="10261" max="10496" width="9.109375" style="147"/>
    <col min="10497" max="10498" width="4.88671875" style="147" customWidth="1"/>
    <col min="10499" max="10507" width="5.109375" style="147" customWidth="1"/>
    <col min="10508" max="10508" width="5.44140625" style="147" customWidth="1"/>
    <col min="10509" max="10509" width="6" style="147" customWidth="1"/>
    <col min="10510" max="10510" width="3.88671875" style="147" customWidth="1"/>
    <col min="10511" max="10511" width="4.6640625" style="147" customWidth="1"/>
    <col min="10512" max="10512" width="5.109375" style="147" customWidth="1"/>
    <col min="10513" max="10513" width="4.33203125" style="147" customWidth="1"/>
    <col min="10514" max="10514" width="5.109375" style="147" customWidth="1"/>
    <col min="10515" max="10515" width="4.109375" style="147" customWidth="1"/>
    <col min="10516" max="10516" width="5.109375" style="147" customWidth="1"/>
    <col min="10517" max="10752" width="9.109375" style="147"/>
    <col min="10753" max="10754" width="4.88671875" style="147" customWidth="1"/>
    <col min="10755" max="10763" width="5.109375" style="147" customWidth="1"/>
    <col min="10764" max="10764" width="5.44140625" style="147" customWidth="1"/>
    <col min="10765" max="10765" width="6" style="147" customWidth="1"/>
    <col min="10766" max="10766" width="3.88671875" style="147" customWidth="1"/>
    <col min="10767" max="10767" width="4.6640625" style="147" customWidth="1"/>
    <col min="10768" max="10768" width="5.109375" style="147" customWidth="1"/>
    <col min="10769" max="10769" width="4.33203125" style="147" customWidth="1"/>
    <col min="10770" max="10770" width="5.109375" style="147" customWidth="1"/>
    <col min="10771" max="10771" width="4.109375" style="147" customWidth="1"/>
    <col min="10772" max="10772" width="5.109375" style="147" customWidth="1"/>
    <col min="10773" max="11008" width="9.109375" style="147"/>
    <col min="11009" max="11010" width="4.88671875" style="147" customWidth="1"/>
    <col min="11011" max="11019" width="5.109375" style="147" customWidth="1"/>
    <col min="11020" max="11020" width="5.44140625" style="147" customWidth="1"/>
    <col min="11021" max="11021" width="6" style="147" customWidth="1"/>
    <col min="11022" max="11022" width="3.88671875" style="147" customWidth="1"/>
    <col min="11023" max="11023" width="4.6640625" style="147" customWidth="1"/>
    <col min="11024" max="11024" width="5.109375" style="147" customWidth="1"/>
    <col min="11025" max="11025" width="4.33203125" style="147" customWidth="1"/>
    <col min="11026" max="11026" width="5.109375" style="147" customWidth="1"/>
    <col min="11027" max="11027" width="4.109375" style="147" customWidth="1"/>
    <col min="11028" max="11028" width="5.109375" style="147" customWidth="1"/>
    <col min="11029" max="11264" width="9.109375" style="147"/>
    <col min="11265" max="11266" width="4.88671875" style="147" customWidth="1"/>
    <col min="11267" max="11275" width="5.109375" style="147" customWidth="1"/>
    <col min="11276" max="11276" width="5.44140625" style="147" customWidth="1"/>
    <col min="11277" max="11277" width="6" style="147" customWidth="1"/>
    <col min="11278" max="11278" width="3.88671875" style="147" customWidth="1"/>
    <col min="11279" max="11279" width="4.6640625" style="147" customWidth="1"/>
    <col min="11280" max="11280" width="5.109375" style="147" customWidth="1"/>
    <col min="11281" max="11281" width="4.33203125" style="147" customWidth="1"/>
    <col min="11282" max="11282" width="5.109375" style="147" customWidth="1"/>
    <col min="11283" max="11283" width="4.109375" style="147" customWidth="1"/>
    <col min="11284" max="11284" width="5.109375" style="147" customWidth="1"/>
    <col min="11285" max="11520" width="9.109375" style="147"/>
    <col min="11521" max="11522" width="4.88671875" style="147" customWidth="1"/>
    <col min="11523" max="11531" width="5.109375" style="147" customWidth="1"/>
    <col min="11532" max="11532" width="5.44140625" style="147" customWidth="1"/>
    <col min="11533" max="11533" width="6" style="147" customWidth="1"/>
    <col min="11534" max="11534" width="3.88671875" style="147" customWidth="1"/>
    <col min="11535" max="11535" width="4.6640625" style="147" customWidth="1"/>
    <col min="11536" max="11536" width="5.109375" style="147" customWidth="1"/>
    <col min="11537" max="11537" width="4.33203125" style="147" customWidth="1"/>
    <col min="11538" max="11538" width="5.109375" style="147" customWidth="1"/>
    <col min="11539" max="11539" width="4.109375" style="147" customWidth="1"/>
    <col min="11540" max="11540" width="5.109375" style="147" customWidth="1"/>
    <col min="11541" max="11776" width="9.109375" style="147"/>
    <col min="11777" max="11778" width="4.88671875" style="147" customWidth="1"/>
    <col min="11779" max="11787" width="5.109375" style="147" customWidth="1"/>
    <col min="11788" max="11788" width="5.44140625" style="147" customWidth="1"/>
    <col min="11789" max="11789" width="6" style="147" customWidth="1"/>
    <col min="11790" max="11790" width="3.88671875" style="147" customWidth="1"/>
    <col min="11791" max="11791" width="4.6640625" style="147" customWidth="1"/>
    <col min="11792" max="11792" width="5.109375" style="147" customWidth="1"/>
    <col min="11793" max="11793" width="4.33203125" style="147" customWidth="1"/>
    <col min="11794" max="11794" width="5.109375" style="147" customWidth="1"/>
    <col min="11795" max="11795" width="4.109375" style="147" customWidth="1"/>
    <col min="11796" max="11796" width="5.109375" style="147" customWidth="1"/>
    <col min="11797" max="12032" width="9.109375" style="147"/>
    <col min="12033" max="12034" width="4.88671875" style="147" customWidth="1"/>
    <col min="12035" max="12043" width="5.109375" style="147" customWidth="1"/>
    <col min="12044" max="12044" width="5.44140625" style="147" customWidth="1"/>
    <col min="12045" max="12045" width="6" style="147" customWidth="1"/>
    <col min="12046" max="12046" width="3.88671875" style="147" customWidth="1"/>
    <col min="12047" max="12047" width="4.6640625" style="147" customWidth="1"/>
    <col min="12048" max="12048" width="5.109375" style="147" customWidth="1"/>
    <col min="12049" max="12049" width="4.33203125" style="147" customWidth="1"/>
    <col min="12050" max="12050" width="5.109375" style="147" customWidth="1"/>
    <col min="12051" max="12051" width="4.109375" style="147" customWidth="1"/>
    <col min="12052" max="12052" width="5.109375" style="147" customWidth="1"/>
    <col min="12053" max="12288" width="9.109375" style="147"/>
    <col min="12289" max="12290" width="4.88671875" style="147" customWidth="1"/>
    <col min="12291" max="12299" width="5.109375" style="147" customWidth="1"/>
    <col min="12300" max="12300" width="5.44140625" style="147" customWidth="1"/>
    <col min="12301" max="12301" width="6" style="147" customWidth="1"/>
    <col min="12302" max="12302" width="3.88671875" style="147" customWidth="1"/>
    <col min="12303" max="12303" width="4.6640625" style="147" customWidth="1"/>
    <col min="12304" max="12304" width="5.109375" style="147" customWidth="1"/>
    <col min="12305" max="12305" width="4.33203125" style="147" customWidth="1"/>
    <col min="12306" max="12306" width="5.109375" style="147" customWidth="1"/>
    <col min="12307" max="12307" width="4.109375" style="147" customWidth="1"/>
    <col min="12308" max="12308" width="5.109375" style="147" customWidth="1"/>
    <col min="12309" max="12544" width="9.109375" style="147"/>
    <col min="12545" max="12546" width="4.88671875" style="147" customWidth="1"/>
    <col min="12547" max="12555" width="5.109375" style="147" customWidth="1"/>
    <col min="12556" max="12556" width="5.44140625" style="147" customWidth="1"/>
    <col min="12557" max="12557" width="6" style="147" customWidth="1"/>
    <col min="12558" max="12558" width="3.88671875" style="147" customWidth="1"/>
    <col min="12559" max="12559" width="4.6640625" style="147" customWidth="1"/>
    <col min="12560" max="12560" width="5.109375" style="147" customWidth="1"/>
    <col min="12561" max="12561" width="4.33203125" style="147" customWidth="1"/>
    <col min="12562" max="12562" width="5.109375" style="147" customWidth="1"/>
    <col min="12563" max="12563" width="4.109375" style="147" customWidth="1"/>
    <col min="12564" max="12564" width="5.109375" style="147" customWidth="1"/>
    <col min="12565" max="12800" width="9.109375" style="147"/>
    <col min="12801" max="12802" width="4.88671875" style="147" customWidth="1"/>
    <col min="12803" max="12811" width="5.109375" style="147" customWidth="1"/>
    <col min="12812" max="12812" width="5.44140625" style="147" customWidth="1"/>
    <col min="12813" max="12813" width="6" style="147" customWidth="1"/>
    <col min="12814" max="12814" width="3.88671875" style="147" customWidth="1"/>
    <col min="12815" max="12815" width="4.6640625" style="147" customWidth="1"/>
    <col min="12816" max="12816" width="5.109375" style="147" customWidth="1"/>
    <col min="12817" max="12817" width="4.33203125" style="147" customWidth="1"/>
    <col min="12818" max="12818" width="5.109375" style="147" customWidth="1"/>
    <col min="12819" max="12819" width="4.109375" style="147" customWidth="1"/>
    <col min="12820" max="12820" width="5.109375" style="147" customWidth="1"/>
    <col min="12821" max="13056" width="9.109375" style="147"/>
    <col min="13057" max="13058" width="4.88671875" style="147" customWidth="1"/>
    <col min="13059" max="13067" width="5.109375" style="147" customWidth="1"/>
    <col min="13068" max="13068" width="5.44140625" style="147" customWidth="1"/>
    <col min="13069" max="13069" width="6" style="147" customWidth="1"/>
    <col min="13070" max="13070" width="3.88671875" style="147" customWidth="1"/>
    <col min="13071" max="13071" width="4.6640625" style="147" customWidth="1"/>
    <col min="13072" max="13072" width="5.109375" style="147" customWidth="1"/>
    <col min="13073" max="13073" width="4.33203125" style="147" customWidth="1"/>
    <col min="13074" max="13074" width="5.109375" style="147" customWidth="1"/>
    <col min="13075" max="13075" width="4.109375" style="147" customWidth="1"/>
    <col min="13076" max="13076" width="5.109375" style="147" customWidth="1"/>
    <col min="13077" max="13312" width="9.109375" style="147"/>
    <col min="13313" max="13314" width="4.88671875" style="147" customWidth="1"/>
    <col min="13315" max="13323" width="5.109375" style="147" customWidth="1"/>
    <col min="13324" max="13324" width="5.44140625" style="147" customWidth="1"/>
    <col min="13325" max="13325" width="6" style="147" customWidth="1"/>
    <col min="13326" max="13326" width="3.88671875" style="147" customWidth="1"/>
    <col min="13327" max="13327" width="4.6640625" style="147" customWidth="1"/>
    <col min="13328" max="13328" width="5.109375" style="147" customWidth="1"/>
    <col min="13329" max="13329" width="4.33203125" style="147" customWidth="1"/>
    <col min="13330" max="13330" width="5.109375" style="147" customWidth="1"/>
    <col min="13331" max="13331" width="4.109375" style="147" customWidth="1"/>
    <col min="13332" max="13332" width="5.109375" style="147" customWidth="1"/>
    <col min="13333" max="13568" width="9.109375" style="147"/>
    <col min="13569" max="13570" width="4.88671875" style="147" customWidth="1"/>
    <col min="13571" max="13579" width="5.109375" style="147" customWidth="1"/>
    <col min="13580" max="13580" width="5.44140625" style="147" customWidth="1"/>
    <col min="13581" max="13581" width="6" style="147" customWidth="1"/>
    <col min="13582" max="13582" width="3.88671875" style="147" customWidth="1"/>
    <col min="13583" max="13583" width="4.6640625" style="147" customWidth="1"/>
    <col min="13584" max="13584" width="5.109375" style="147" customWidth="1"/>
    <col min="13585" max="13585" width="4.33203125" style="147" customWidth="1"/>
    <col min="13586" max="13586" width="5.109375" style="147" customWidth="1"/>
    <col min="13587" max="13587" width="4.109375" style="147" customWidth="1"/>
    <col min="13588" max="13588" width="5.109375" style="147" customWidth="1"/>
    <col min="13589" max="13824" width="9.109375" style="147"/>
    <col min="13825" max="13826" width="4.88671875" style="147" customWidth="1"/>
    <col min="13827" max="13835" width="5.109375" style="147" customWidth="1"/>
    <col min="13836" max="13836" width="5.44140625" style="147" customWidth="1"/>
    <col min="13837" max="13837" width="6" style="147" customWidth="1"/>
    <col min="13838" max="13838" width="3.88671875" style="147" customWidth="1"/>
    <col min="13839" max="13839" width="4.6640625" style="147" customWidth="1"/>
    <col min="13840" max="13840" width="5.109375" style="147" customWidth="1"/>
    <col min="13841" max="13841" width="4.33203125" style="147" customWidth="1"/>
    <col min="13842" max="13842" width="5.109375" style="147" customWidth="1"/>
    <col min="13843" max="13843" width="4.109375" style="147" customWidth="1"/>
    <col min="13844" max="13844" width="5.109375" style="147" customWidth="1"/>
    <col min="13845" max="14080" width="9.109375" style="147"/>
    <col min="14081" max="14082" width="4.88671875" style="147" customWidth="1"/>
    <col min="14083" max="14091" width="5.109375" style="147" customWidth="1"/>
    <col min="14092" max="14092" width="5.44140625" style="147" customWidth="1"/>
    <col min="14093" max="14093" width="6" style="147" customWidth="1"/>
    <col min="14094" max="14094" width="3.88671875" style="147" customWidth="1"/>
    <col min="14095" max="14095" width="4.6640625" style="147" customWidth="1"/>
    <col min="14096" max="14096" width="5.109375" style="147" customWidth="1"/>
    <col min="14097" max="14097" width="4.33203125" style="147" customWidth="1"/>
    <col min="14098" max="14098" width="5.109375" style="147" customWidth="1"/>
    <col min="14099" max="14099" width="4.109375" style="147" customWidth="1"/>
    <col min="14100" max="14100" width="5.109375" style="147" customWidth="1"/>
    <col min="14101" max="14336" width="9.109375" style="147"/>
    <col min="14337" max="14338" width="4.88671875" style="147" customWidth="1"/>
    <col min="14339" max="14347" width="5.109375" style="147" customWidth="1"/>
    <col min="14348" max="14348" width="5.44140625" style="147" customWidth="1"/>
    <col min="14349" max="14349" width="6" style="147" customWidth="1"/>
    <col min="14350" max="14350" width="3.88671875" style="147" customWidth="1"/>
    <col min="14351" max="14351" width="4.6640625" style="147" customWidth="1"/>
    <col min="14352" max="14352" width="5.109375" style="147" customWidth="1"/>
    <col min="14353" max="14353" width="4.33203125" style="147" customWidth="1"/>
    <col min="14354" max="14354" width="5.109375" style="147" customWidth="1"/>
    <col min="14355" max="14355" width="4.109375" style="147" customWidth="1"/>
    <col min="14356" max="14356" width="5.109375" style="147" customWidth="1"/>
    <col min="14357" max="14592" width="9.109375" style="147"/>
    <col min="14593" max="14594" width="4.88671875" style="147" customWidth="1"/>
    <col min="14595" max="14603" width="5.109375" style="147" customWidth="1"/>
    <col min="14604" max="14604" width="5.44140625" style="147" customWidth="1"/>
    <col min="14605" max="14605" width="6" style="147" customWidth="1"/>
    <col min="14606" max="14606" width="3.88671875" style="147" customWidth="1"/>
    <col min="14607" max="14607" width="4.6640625" style="147" customWidth="1"/>
    <col min="14608" max="14608" width="5.109375" style="147" customWidth="1"/>
    <col min="14609" max="14609" width="4.33203125" style="147" customWidth="1"/>
    <col min="14610" max="14610" width="5.109375" style="147" customWidth="1"/>
    <col min="14611" max="14611" width="4.109375" style="147" customWidth="1"/>
    <col min="14612" max="14612" width="5.109375" style="147" customWidth="1"/>
    <col min="14613" max="14848" width="9.109375" style="147"/>
    <col min="14849" max="14850" width="4.88671875" style="147" customWidth="1"/>
    <col min="14851" max="14859" width="5.109375" style="147" customWidth="1"/>
    <col min="14860" max="14860" width="5.44140625" style="147" customWidth="1"/>
    <col min="14861" max="14861" width="6" style="147" customWidth="1"/>
    <col min="14862" max="14862" width="3.88671875" style="147" customWidth="1"/>
    <col min="14863" max="14863" width="4.6640625" style="147" customWidth="1"/>
    <col min="14864" max="14864" width="5.109375" style="147" customWidth="1"/>
    <col min="14865" max="14865" width="4.33203125" style="147" customWidth="1"/>
    <col min="14866" max="14866" width="5.109375" style="147" customWidth="1"/>
    <col min="14867" max="14867" width="4.109375" style="147" customWidth="1"/>
    <col min="14868" max="14868" width="5.109375" style="147" customWidth="1"/>
    <col min="14869" max="15104" width="9.109375" style="147"/>
    <col min="15105" max="15106" width="4.88671875" style="147" customWidth="1"/>
    <col min="15107" max="15115" width="5.109375" style="147" customWidth="1"/>
    <col min="15116" max="15116" width="5.44140625" style="147" customWidth="1"/>
    <col min="15117" max="15117" width="6" style="147" customWidth="1"/>
    <col min="15118" max="15118" width="3.88671875" style="147" customWidth="1"/>
    <col min="15119" max="15119" width="4.6640625" style="147" customWidth="1"/>
    <col min="15120" max="15120" width="5.109375" style="147" customWidth="1"/>
    <col min="15121" max="15121" width="4.33203125" style="147" customWidth="1"/>
    <col min="15122" max="15122" width="5.109375" style="147" customWidth="1"/>
    <col min="15123" max="15123" width="4.109375" style="147" customWidth="1"/>
    <col min="15124" max="15124" width="5.109375" style="147" customWidth="1"/>
    <col min="15125" max="15360" width="9.109375" style="147"/>
    <col min="15361" max="15362" width="4.88671875" style="147" customWidth="1"/>
    <col min="15363" max="15371" width="5.109375" style="147" customWidth="1"/>
    <col min="15372" max="15372" width="5.44140625" style="147" customWidth="1"/>
    <col min="15373" max="15373" width="6" style="147" customWidth="1"/>
    <col min="15374" max="15374" width="3.88671875" style="147" customWidth="1"/>
    <col min="15375" max="15375" width="4.6640625" style="147" customWidth="1"/>
    <col min="15376" max="15376" width="5.109375" style="147" customWidth="1"/>
    <col min="15377" max="15377" width="4.33203125" style="147" customWidth="1"/>
    <col min="15378" max="15378" width="5.109375" style="147" customWidth="1"/>
    <col min="15379" max="15379" width="4.109375" style="147" customWidth="1"/>
    <col min="15380" max="15380" width="5.109375" style="147" customWidth="1"/>
    <col min="15381" max="15616" width="9.109375" style="147"/>
    <col min="15617" max="15618" width="4.88671875" style="147" customWidth="1"/>
    <col min="15619" max="15627" width="5.109375" style="147" customWidth="1"/>
    <col min="15628" max="15628" width="5.44140625" style="147" customWidth="1"/>
    <col min="15629" max="15629" width="6" style="147" customWidth="1"/>
    <col min="15630" max="15630" width="3.88671875" style="147" customWidth="1"/>
    <col min="15631" max="15631" width="4.6640625" style="147" customWidth="1"/>
    <col min="15632" max="15632" width="5.109375" style="147" customWidth="1"/>
    <col min="15633" max="15633" width="4.33203125" style="147" customWidth="1"/>
    <col min="15634" max="15634" width="5.109375" style="147" customWidth="1"/>
    <col min="15635" max="15635" width="4.109375" style="147" customWidth="1"/>
    <col min="15636" max="15636" width="5.109375" style="147" customWidth="1"/>
    <col min="15637" max="15872" width="9.109375" style="147"/>
    <col min="15873" max="15874" width="4.88671875" style="147" customWidth="1"/>
    <col min="15875" max="15883" width="5.109375" style="147" customWidth="1"/>
    <col min="15884" max="15884" width="5.44140625" style="147" customWidth="1"/>
    <col min="15885" max="15885" width="6" style="147" customWidth="1"/>
    <col min="15886" max="15886" width="3.88671875" style="147" customWidth="1"/>
    <col min="15887" max="15887" width="4.6640625" style="147" customWidth="1"/>
    <col min="15888" max="15888" width="5.109375" style="147" customWidth="1"/>
    <col min="15889" max="15889" width="4.33203125" style="147" customWidth="1"/>
    <col min="15890" max="15890" width="5.109375" style="147" customWidth="1"/>
    <col min="15891" max="15891" width="4.109375" style="147" customWidth="1"/>
    <col min="15892" max="15892" width="5.109375" style="147" customWidth="1"/>
    <col min="15893" max="16128" width="9.109375" style="147"/>
    <col min="16129" max="16130" width="4.88671875" style="147" customWidth="1"/>
    <col min="16131" max="16139" width="5.109375" style="147" customWidth="1"/>
    <col min="16140" max="16140" width="5.44140625" style="147" customWidth="1"/>
    <col min="16141" max="16141" width="6" style="147" customWidth="1"/>
    <col min="16142" max="16142" width="3.88671875" style="147" customWidth="1"/>
    <col min="16143" max="16143" width="4.6640625" style="147" customWidth="1"/>
    <col min="16144" max="16144" width="5.109375" style="147" customWidth="1"/>
    <col min="16145" max="16145" width="4.33203125" style="147" customWidth="1"/>
    <col min="16146" max="16146" width="5.109375" style="147" customWidth="1"/>
    <col min="16147" max="16147" width="4.109375" style="147" customWidth="1"/>
    <col min="16148" max="16148" width="5.109375" style="147" customWidth="1"/>
    <col min="16149" max="16384" width="9.109375" style="147"/>
  </cols>
  <sheetData>
    <row r="1" spans="1:64" s="142" customFormat="1" ht="12.15" customHeight="1" x14ac:dyDescent="0.2">
      <c r="A1" s="141"/>
      <c r="B1" s="141"/>
      <c r="N1" s="291"/>
      <c r="O1" s="291"/>
      <c r="P1" s="302"/>
      <c r="Q1" s="302"/>
      <c r="R1" s="302"/>
      <c r="S1" s="302"/>
      <c r="T1" s="302"/>
    </row>
    <row r="2" spans="1:64" s="190" customFormat="1" ht="39.6" x14ac:dyDescent="0.3">
      <c r="A2" s="408" t="s">
        <v>0</v>
      </c>
      <c r="B2" s="409"/>
      <c r="C2" s="397" t="s">
        <v>616</v>
      </c>
      <c r="D2" s="398"/>
      <c r="E2" s="398"/>
      <c r="F2" s="398"/>
      <c r="G2" s="398"/>
      <c r="H2" s="398"/>
      <c r="I2" s="398"/>
      <c r="J2" s="398"/>
      <c r="K2" s="398"/>
      <c r="L2" s="399"/>
      <c r="M2" s="171" t="s">
        <v>537</v>
      </c>
      <c r="N2" s="400" t="s">
        <v>538</v>
      </c>
      <c r="O2" s="401"/>
      <c r="P2" s="402" t="s">
        <v>596</v>
      </c>
      <c r="Q2" s="402"/>
      <c r="R2" s="403" t="s">
        <v>617</v>
      </c>
      <c r="S2" s="402"/>
      <c r="T2" s="404"/>
    </row>
    <row r="3" spans="1:64" s="4" customFormat="1" ht="10.65" customHeight="1" x14ac:dyDescent="0.25">
      <c r="A3" s="2"/>
      <c r="B3" s="2"/>
      <c r="C3" s="3"/>
      <c r="D3" s="3"/>
      <c r="E3" s="3"/>
      <c r="F3" s="3"/>
      <c r="G3" s="3"/>
      <c r="H3" s="3"/>
      <c r="I3" s="3"/>
      <c r="J3" s="3"/>
      <c r="K3" s="3"/>
      <c r="L3" s="3"/>
      <c r="M3" s="3"/>
      <c r="N3" s="292"/>
      <c r="O3" s="292"/>
      <c r="P3" s="303"/>
      <c r="Q3" s="303"/>
      <c r="R3" s="303"/>
      <c r="S3" s="303"/>
      <c r="T3" s="304"/>
    </row>
    <row r="4" spans="1:64" s="9" customFormat="1" ht="24" customHeight="1" x14ac:dyDescent="0.25">
      <c r="A4" s="5" t="s">
        <v>1</v>
      </c>
      <c r="B4" s="6"/>
      <c r="C4" s="7" t="s">
        <v>2</v>
      </c>
      <c r="D4" s="8"/>
      <c r="E4" s="8"/>
      <c r="F4" s="8"/>
      <c r="G4" s="8"/>
      <c r="H4" s="8"/>
      <c r="I4" s="8"/>
      <c r="J4" s="8"/>
      <c r="K4" s="8"/>
      <c r="L4" s="8"/>
      <c r="M4" s="8"/>
      <c r="N4" s="293"/>
      <c r="O4" s="293"/>
      <c r="P4" s="305"/>
      <c r="Q4" s="305"/>
      <c r="R4" s="405"/>
      <c r="S4" s="405"/>
      <c r="T4" s="405"/>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row>
    <row r="5" spans="1:64" s="4" customFormat="1" ht="13.2" x14ac:dyDescent="0.25">
      <c r="A5" s="10"/>
      <c r="B5" s="10"/>
      <c r="M5" s="11"/>
      <c r="N5" s="294"/>
      <c r="O5" s="294"/>
      <c r="P5" s="306"/>
      <c r="Q5" s="306"/>
      <c r="R5" s="306"/>
      <c r="S5" s="306"/>
      <c r="T5" s="306"/>
    </row>
    <row r="6" spans="1:64" s="4" customFormat="1" ht="81.75" customHeight="1" x14ac:dyDescent="0.25">
      <c r="A6" s="10">
        <v>1</v>
      </c>
      <c r="B6" s="10">
        <v>1</v>
      </c>
      <c r="C6" s="375" t="s">
        <v>226</v>
      </c>
      <c r="D6" s="375"/>
      <c r="E6" s="375"/>
      <c r="F6" s="375"/>
      <c r="G6" s="375"/>
      <c r="H6" s="375"/>
      <c r="I6" s="375"/>
      <c r="J6" s="375"/>
      <c r="K6" s="375"/>
      <c r="L6" s="375"/>
      <c r="M6" s="11"/>
      <c r="N6" s="376"/>
      <c r="O6" s="376"/>
      <c r="P6" s="378"/>
      <c r="Q6" s="378"/>
      <c r="R6" s="378"/>
      <c r="S6" s="378"/>
      <c r="T6" s="378"/>
    </row>
    <row r="7" spans="1:64" s="4" customFormat="1" ht="12.75" customHeight="1" x14ac:dyDescent="0.25">
      <c r="A7" s="10"/>
      <c r="B7" s="10"/>
      <c r="C7" s="375" t="s">
        <v>227</v>
      </c>
      <c r="D7" s="375"/>
      <c r="E7" s="375"/>
      <c r="F7" s="375"/>
      <c r="G7" s="375"/>
      <c r="H7" s="375"/>
      <c r="I7" s="375"/>
      <c r="J7" s="375"/>
      <c r="K7" s="12"/>
      <c r="L7" s="12"/>
      <c r="M7" s="11" t="s">
        <v>5</v>
      </c>
      <c r="N7" s="376">
        <v>1</v>
      </c>
      <c r="O7" s="376"/>
      <c r="P7" s="380"/>
      <c r="Q7" s="380"/>
      <c r="R7" s="377">
        <f>ROUND((N7*P7),2)</f>
        <v>0</v>
      </c>
      <c r="S7" s="377"/>
      <c r="T7" s="377"/>
    </row>
    <row r="8" spans="1:64" s="4" customFormat="1" ht="12.75" customHeight="1" x14ac:dyDescent="0.25">
      <c r="A8" s="10"/>
      <c r="B8" s="10"/>
      <c r="C8" s="375" t="s">
        <v>228</v>
      </c>
      <c r="D8" s="375"/>
      <c r="E8" s="375"/>
      <c r="F8" s="375"/>
      <c r="G8" s="375"/>
      <c r="H8" s="375"/>
      <c r="I8" s="375"/>
      <c r="J8" s="375"/>
      <c r="K8" s="12"/>
      <c r="L8" s="12"/>
      <c r="M8" s="11" t="s">
        <v>5</v>
      </c>
      <c r="N8" s="376">
        <v>8</v>
      </c>
      <c r="O8" s="376"/>
      <c r="P8" s="380"/>
      <c r="Q8" s="380"/>
      <c r="R8" s="377">
        <f t="shared" ref="R8:R10" si="0">ROUND((N8*P8),2)</f>
        <v>0</v>
      </c>
      <c r="S8" s="377"/>
      <c r="T8" s="377"/>
    </row>
    <row r="9" spans="1:64" s="4" customFormat="1" ht="12.75" customHeight="1" x14ac:dyDescent="0.25">
      <c r="A9" s="10"/>
      <c r="B9" s="10"/>
      <c r="C9" s="375" t="s">
        <v>229</v>
      </c>
      <c r="D9" s="375"/>
      <c r="E9" s="375"/>
      <c r="F9" s="375"/>
      <c r="G9" s="375"/>
      <c r="H9" s="375"/>
      <c r="I9" s="375"/>
      <c r="J9" s="375"/>
      <c r="K9" s="12"/>
      <c r="L9" s="12"/>
      <c r="M9" s="11" t="s">
        <v>5</v>
      </c>
      <c r="N9" s="376">
        <v>6</v>
      </c>
      <c r="O9" s="376"/>
      <c r="P9" s="380"/>
      <c r="Q9" s="380"/>
      <c r="R9" s="377">
        <f t="shared" si="0"/>
        <v>0</v>
      </c>
      <c r="S9" s="377"/>
      <c r="T9" s="377"/>
    </row>
    <row r="10" spans="1:64" s="4" customFormat="1" ht="12.75" customHeight="1" x14ac:dyDescent="0.25">
      <c r="A10" s="10"/>
      <c r="B10" s="10"/>
      <c r="C10" s="375" t="s">
        <v>229</v>
      </c>
      <c r="D10" s="375"/>
      <c r="E10" s="375"/>
      <c r="F10" s="375"/>
      <c r="G10" s="375"/>
      <c r="H10" s="375"/>
      <c r="I10" s="375"/>
      <c r="J10" s="375"/>
      <c r="K10" s="12"/>
      <c r="L10" s="12"/>
      <c r="M10" s="11" t="s">
        <v>5</v>
      </c>
      <c r="N10" s="376">
        <v>6</v>
      </c>
      <c r="O10" s="376"/>
      <c r="P10" s="380"/>
      <c r="Q10" s="380"/>
      <c r="R10" s="377">
        <f t="shared" si="0"/>
        <v>0</v>
      </c>
      <c r="S10" s="377"/>
      <c r="T10" s="377"/>
    </row>
    <row r="11" spans="1:64" s="4" customFormat="1" ht="13.2" x14ac:dyDescent="0.25">
      <c r="A11" s="10"/>
      <c r="B11" s="10"/>
      <c r="M11" s="11"/>
      <c r="N11" s="294"/>
      <c r="O11" s="294"/>
      <c r="P11" s="306"/>
      <c r="Q11" s="306"/>
      <c r="R11" s="306"/>
      <c r="S11" s="306"/>
      <c r="T11" s="306"/>
    </row>
    <row r="12" spans="1:64" s="4" customFormat="1" ht="82.5" customHeight="1" x14ac:dyDescent="0.25">
      <c r="A12" s="10">
        <v>1</v>
      </c>
      <c r="B12" s="10">
        <v>2</v>
      </c>
      <c r="C12" s="375" t="s">
        <v>230</v>
      </c>
      <c r="D12" s="375"/>
      <c r="E12" s="375"/>
      <c r="F12" s="375"/>
      <c r="G12" s="375"/>
      <c r="H12" s="375"/>
      <c r="I12" s="375"/>
      <c r="J12" s="375"/>
      <c r="K12" s="375"/>
      <c r="L12" s="375"/>
      <c r="M12" s="11"/>
      <c r="N12" s="376"/>
      <c r="O12" s="376"/>
      <c r="P12" s="378"/>
      <c r="Q12" s="378"/>
      <c r="R12" s="378"/>
      <c r="S12" s="378"/>
      <c r="T12" s="378"/>
    </row>
    <row r="13" spans="1:64" s="4" customFormat="1" ht="13.2" x14ac:dyDescent="0.25">
      <c r="A13" s="10"/>
      <c r="B13" s="10"/>
      <c r="C13" s="375" t="s">
        <v>231</v>
      </c>
      <c r="D13" s="375"/>
      <c r="E13" s="375"/>
      <c r="F13" s="375"/>
      <c r="G13" s="375"/>
      <c r="H13" s="375"/>
      <c r="I13" s="375"/>
      <c r="J13" s="375"/>
      <c r="K13" s="12"/>
      <c r="L13" s="12"/>
      <c r="M13" s="11" t="s">
        <v>5</v>
      </c>
      <c r="N13" s="376">
        <v>1</v>
      </c>
      <c r="O13" s="376"/>
      <c r="P13" s="380"/>
      <c r="Q13" s="380"/>
      <c r="R13" s="377">
        <f>ROUND((N13*P13),2)</f>
        <v>0</v>
      </c>
      <c r="S13" s="377"/>
      <c r="T13" s="377"/>
    </row>
    <row r="14" spans="1:64" s="4" customFormat="1" ht="12.75" customHeight="1" x14ac:dyDescent="0.25">
      <c r="A14" s="10"/>
      <c r="B14" s="10"/>
      <c r="C14" s="134"/>
      <c r="D14" s="134"/>
      <c r="E14" s="134"/>
      <c r="F14" s="134"/>
      <c r="G14" s="134"/>
      <c r="H14" s="134"/>
      <c r="I14" s="134"/>
      <c r="J14" s="134"/>
      <c r="K14" s="12"/>
      <c r="L14" s="12"/>
      <c r="M14" s="11"/>
      <c r="N14" s="294"/>
      <c r="O14" s="294"/>
      <c r="P14" s="307"/>
      <c r="Q14" s="307"/>
      <c r="R14" s="306"/>
      <c r="S14" s="306"/>
      <c r="T14" s="306"/>
    </row>
    <row r="15" spans="1:64" s="4" customFormat="1" ht="81" customHeight="1" x14ac:dyDescent="0.25">
      <c r="A15" s="10">
        <v>1</v>
      </c>
      <c r="B15" s="10">
        <v>3</v>
      </c>
      <c r="C15" s="375" t="s">
        <v>232</v>
      </c>
      <c r="D15" s="375"/>
      <c r="E15" s="375"/>
      <c r="F15" s="375"/>
      <c r="G15" s="375"/>
      <c r="H15" s="375"/>
      <c r="I15" s="375"/>
      <c r="J15" s="375"/>
      <c r="K15" s="375"/>
      <c r="L15" s="375"/>
      <c r="M15" s="11"/>
      <c r="N15" s="294"/>
      <c r="O15" s="294"/>
      <c r="P15" s="307"/>
      <c r="Q15" s="307"/>
      <c r="R15" s="306"/>
      <c r="S15" s="306"/>
      <c r="T15" s="306"/>
    </row>
    <row r="16" spans="1:64" s="4" customFormat="1" ht="14.25" customHeight="1" x14ac:dyDescent="0.25">
      <c r="A16" s="10"/>
      <c r="B16" s="10"/>
      <c r="C16" s="375" t="s">
        <v>233</v>
      </c>
      <c r="D16" s="375"/>
      <c r="E16" s="375"/>
      <c r="F16" s="375"/>
      <c r="G16" s="375"/>
      <c r="H16" s="375"/>
      <c r="I16" s="375"/>
      <c r="J16" s="375"/>
      <c r="K16" s="375"/>
      <c r="L16" s="13"/>
      <c r="M16" s="11" t="s">
        <v>5</v>
      </c>
      <c r="N16" s="376">
        <v>3</v>
      </c>
      <c r="O16" s="376"/>
      <c r="P16" s="380"/>
      <c r="Q16" s="380"/>
      <c r="R16" s="377">
        <f t="shared" ref="R16:R18" si="1">ROUND((N16*P16),2)</f>
        <v>0</v>
      </c>
      <c r="S16" s="377"/>
      <c r="T16" s="377"/>
    </row>
    <row r="17" spans="1:20" s="4" customFormat="1" ht="14.25" customHeight="1" x14ac:dyDescent="0.25">
      <c r="A17" s="10"/>
      <c r="B17" s="10"/>
      <c r="C17" s="375" t="s">
        <v>234</v>
      </c>
      <c r="D17" s="375"/>
      <c r="E17" s="375"/>
      <c r="F17" s="375"/>
      <c r="G17" s="375"/>
      <c r="H17" s="375"/>
      <c r="I17" s="375"/>
      <c r="J17" s="375"/>
      <c r="K17" s="375"/>
      <c r="L17" s="13"/>
      <c r="M17" s="11" t="s">
        <v>5</v>
      </c>
      <c r="N17" s="376">
        <v>2</v>
      </c>
      <c r="O17" s="376"/>
      <c r="P17" s="380"/>
      <c r="Q17" s="380"/>
      <c r="R17" s="377">
        <f t="shared" si="1"/>
        <v>0</v>
      </c>
      <c r="S17" s="377"/>
      <c r="T17" s="377"/>
    </row>
    <row r="18" spans="1:20" s="4" customFormat="1" ht="14.25" customHeight="1" x14ac:dyDescent="0.25">
      <c r="A18" s="10"/>
      <c r="B18" s="10"/>
      <c r="C18" s="375" t="s">
        <v>235</v>
      </c>
      <c r="D18" s="375"/>
      <c r="E18" s="375"/>
      <c r="F18" s="375"/>
      <c r="G18" s="375"/>
      <c r="H18" s="375"/>
      <c r="I18" s="375"/>
      <c r="J18" s="375"/>
      <c r="K18" s="375"/>
      <c r="L18" s="13"/>
      <c r="M18" s="11" t="s">
        <v>5</v>
      </c>
      <c r="N18" s="376">
        <v>3</v>
      </c>
      <c r="O18" s="376"/>
      <c r="P18" s="380"/>
      <c r="Q18" s="380"/>
      <c r="R18" s="377">
        <f t="shared" si="1"/>
        <v>0</v>
      </c>
      <c r="S18" s="377"/>
      <c r="T18" s="377"/>
    </row>
    <row r="19" spans="1:20" s="4" customFormat="1" ht="13.2" x14ac:dyDescent="0.25">
      <c r="A19" s="10"/>
      <c r="B19" s="10"/>
      <c r="C19" s="12"/>
      <c r="D19" s="12"/>
      <c r="E19" s="12"/>
      <c r="F19" s="12"/>
      <c r="G19" s="12"/>
      <c r="H19" s="12"/>
      <c r="I19" s="12"/>
      <c r="J19" s="12"/>
      <c r="K19" s="12"/>
      <c r="L19" s="12"/>
      <c r="M19" s="11"/>
      <c r="N19" s="294"/>
      <c r="O19" s="294"/>
      <c r="P19" s="307"/>
      <c r="Q19" s="307"/>
      <c r="R19" s="306"/>
      <c r="S19" s="306"/>
      <c r="T19" s="306"/>
    </row>
    <row r="20" spans="1:20" s="4" customFormat="1" ht="59.25" customHeight="1" x14ac:dyDescent="0.25">
      <c r="A20" s="10">
        <v>1</v>
      </c>
      <c r="B20" s="10">
        <v>4</v>
      </c>
      <c r="C20" s="375" t="s">
        <v>36</v>
      </c>
      <c r="D20" s="375"/>
      <c r="E20" s="375"/>
      <c r="F20" s="375"/>
      <c r="G20" s="375"/>
      <c r="H20" s="375"/>
      <c r="I20" s="375"/>
      <c r="J20" s="375"/>
      <c r="K20" s="375"/>
      <c r="L20" s="375"/>
      <c r="M20" s="11"/>
      <c r="N20" s="376"/>
      <c r="O20" s="376"/>
      <c r="P20" s="381"/>
      <c r="Q20" s="381"/>
      <c r="R20" s="378"/>
      <c r="S20" s="378"/>
      <c r="T20" s="378"/>
    </row>
    <row r="21" spans="1:20" s="4" customFormat="1" ht="14.25" customHeight="1" x14ac:dyDescent="0.25">
      <c r="A21" s="10"/>
      <c r="B21" s="10"/>
      <c r="C21" s="375" t="s">
        <v>37</v>
      </c>
      <c r="D21" s="375"/>
      <c r="E21" s="375"/>
      <c r="F21" s="375"/>
      <c r="G21" s="375"/>
      <c r="H21" s="375"/>
      <c r="I21" s="375"/>
      <c r="J21" s="375"/>
      <c r="K21" s="375"/>
      <c r="L21" s="13"/>
      <c r="M21" s="11" t="s">
        <v>5</v>
      </c>
      <c r="N21" s="376">
        <v>1</v>
      </c>
      <c r="O21" s="376"/>
      <c r="P21" s="380"/>
      <c r="Q21" s="380"/>
      <c r="R21" s="377">
        <f t="shared" ref="R21:R22" si="2">ROUND((N21*P21),2)</f>
        <v>0</v>
      </c>
      <c r="S21" s="377"/>
      <c r="T21" s="377"/>
    </row>
    <row r="22" spans="1:20" s="4" customFormat="1" ht="14.25" customHeight="1" x14ac:dyDescent="0.25">
      <c r="A22" s="10"/>
      <c r="B22" s="10"/>
      <c r="C22" s="375" t="s">
        <v>38</v>
      </c>
      <c r="D22" s="375"/>
      <c r="E22" s="375"/>
      <c r="F22" s="375"/>
      <c r="G22" s="375"/>
      <c r="H22" s="375"/>
      <c r="I22" s="375"/>
      <c r="J22" s="375"/>
      <c r="K22" s="375"/>
      <c r="L22" s="13"/>
      <c r="M22" s="11" t="s">
        <v>5</v>
      </c>
      <c r="N22" s="376">
        <v>6</v>
      </c>
      <c r="O22" s="376"/>
      <c r="P22" s="380"/>
      <c r="Q22" s="380"/>
      <c r="R22" s="377">
        <f t="shared" si="2"/>
        <v>0</v>
      </c>
      <c r="S22" s="377"/>
      <c r="T22" s="377"/>
    </row>
    <row r="23" spans="1:20" s="4" customFormat="1" ht="12.75" customHeight="1" x14ac:dyDescent="0.25">
      <c r="A23" s="10"/>
      <c r="B23" s="10"/>
      <c r="C23" s="12"/>
      <c r="D23" s="12"/>
      <c r="E23" s="12"/>
      <c r="F23" s="12"/>
      <c r="G23" s="12"/>
      <c r="H23" s="12"/>
      <c r="I23" s="12"/>
      <c r="J23" s="12"/>
      <c r="K23" s="12"/>
      <c r="L23" s="12"/>
      <c r="M23" s="11"/>
      <c r="N23" s="294"/>
      <c r="O23" s="294"/>
      <c r="P23" s="307"/>
      <c r="Q23" s="307"/>
      <c r="R23" s="306"/>
      <c r="S23" s="306"/>
      <c r="T23" s="306"/>
    </row>
    <row r="24" spans="1:20" s="4" customFormat="1" ht="81" customHeight="1" x14ac:dyDescent="0.25">
      <c r="A24" s="10">
        <v>1</v>
      </c>
      <c r="B24" s="10">
        <v>5</v>
      </c>
      <c r="C24" s="386" t="s">
        <v>236</v>
      </c>
      <c r="D24" s="375"/>
      <c r="E24" s="375"/>
      <c r="F24" s="375"/>
      <c r="G24" s="375"/>
      <c r="H24" s="375"/>
      <c r="I24" s="375"/>
      <c r="J24" s="375"/>
      <c r="K24" s="375"/>
      <c r="L24" s="375"/>
      <c r="M24" s="11" t="s">
        <v>12</v>
      </c>
      <c r="N24" s="376">
        <v>4</v>
      </c>
      <c r="O24" s="376"/>
      <c r="P24" s="380"/>
      <c r="Q24" s="380"/>
      <c r="R24" s="377">
        <f>ROUND((N24*P24),2)</f>
        <v>0</v>
      </c>
      <c r="S24" s="377"/>
      <c r="T24" s="377"/>
    </row>
    <row r="25" spans="1:20" s="4" customFormat="1" ht="13.5" customHeight="1" x14ac:dyDescent="0.25">
      <c r="A25" s="10"/>
      <c r="B25" s="10"/>
      <c r="C25" s="135"/>
      <c r="D25" s="134"/>
      <c r="E25" s="134"/>
      <c r="F25" s="134"/>
      <c r="G25" s="134"/>
      <c r="H25" s="134"/>
      <c r="I25" s="134"/>
      <c r="J25" s="134"/>
      <c r="K25" s="134"/>
      <c r="L25" s="134"/>
      <c r="M25" s="11"/>
      <c r="N25" s="294"/>
      <c r="O25" s="294"/>
      <c r="P25" s="307"/>
      <c r="Q25" s="307"/>
      <c r="R25" s="306"/>
      <c r="S25" s="306"/>
      <c r="T25" s="306"/>
    </row>
    <row r="26" spans="1:20" s="4" customFormat="1" ht="84" customHeight="1" x14ac:dyDescent="0.25">
      <c r="A26" s="10">
        <v>1</v>
      </c>
      <c r="B26" s="10">
        <v>6</v>
      </c>
      <c r="C26" s="386" t="s">
        <v>237</v>
      </c>
      <c r="D26" s="375"/>
      <c r="E26" s="375"/>
      <c r="F26" s="375"/>
      <c r="G26" s="375"/>
      <c r="H26" s="375"/>
      <c r="I26" s="375"/>
      <c r="J26" s="375"/>
      <c r="K26" s="375"/>
      <c r="L26" s="375"/>
      <c r="M26" s="11" t="s">
        <v>12</v>
      </c>
      <c r="N26" s="376">
        <v>2.1</v>
      </c>
      <c r="O26" s="376"/>
      <c r="P26" s="380"/>
      <c r="Q26" s="380"/>
      <c r="R26" s="377">
        <f>ROUND((N26*P26),2)</f>
        <v>0</v>
      </c>
      <c r="S26" s="377"/>
      <c r="T26" s="377"/>
    </row>
    <row r="27" spans="1:20" s="4" customFormat="1" ht="15" customHeight="1" x14ac:dyDescent="0.25">
      <c r="A27" s="10"/>
      <c r="B27" s="10"/>
      <c r="C27" s="135"/>
      <c r="D27" s="134"/>
      <c r="E27" s="134"/>
      <c r="F27" s="134"/>
      <c r="G27" s="134"/>
      <c r="H27" s="134"/>
      <c r="I27" s="134"/>
      <c r="J27" s="134"/>
      <c r="K27" s="134"/>
      <c r="L27" s="134"/>
      <c r="M27" s="11"/>
      <c r="N27" s="294"/>
      <c r="O27" s="294"/>
      <c r="P27" s="307"/>
      <c r="Q27" s="307"/>
      <c r="R27" s="306"/>
      <c r="S27" s="306"/>
      <c r="T27" s="306"/>
    </row>
    <row r="28" spans="1:20" s="4" customFormat="1" ht="67.5" customHeight="1" x14ac:dyDescent="0.25">
      <c r="A28" s="10">
        <v>1</v>
      </c>
      <c r="B28" s="10">
        <v>7</v>
      </c>
      <c r="C28" s="386" t="s">
        <v>56</v>
      </c>
      <c r="D28" s="375"/>
      <c r="E28" s="375"/>
      <c r="F28" s="375"/>
      <c r="G28" s="375"/>
      <c r="H28" s="375"/>
      <c r="I28" s="375"/>
      <c r="J28" s="375"/>
      <c r="K28" s="375"/>
      <c r="L28" s="375"/>
      <c r="M28" s="11" t="s">
        <v>12</v>
      </c>
      <c r="N28" s="376">
        <v>2.1</v>
      </c>
      <c r="O28" s="376"/>
      <c r="P28" s="380"/>
      <c r="Q28" s="380"/>
      <c r="R28" s="377">
        <f>ROUND((N28*P28),2)</f>
        <v>0</v>
      </c>
      <c r="S28" s="377"/>
      <c r="T28" s="377"/>
    </row>
    <row r="29" spans="1:20" s="4" customFormat="1" ht="19.5" customHeight="1" x14ac:dyDescent="0.25">
      <c r="A29" s="10"/>
      <c r="B29" s="10"/>
      <c r="C29" s="135"/>
      <c r="D29" s="134"/>
      <c r="E29" s="134"/>
      <c r="F29" s="134"/>
      <c r="G29" s="134"/>
      <c r="H29" s="134"/>
      <c r="I29" s="134"/>
      <c r="J29" s="134"/>
      <c r="K29" s="134"/>
      <c r="L29" s="134"/>
      <c r="M29" s="11"/>
      <c r="N29" s="294"/>
      <c r="O29" s="294"/>
      <c r="P29" s="307"/>
      <c r="Q29" s="307"/>
      <c r="R29" s="306"/>
      <c r="S29" s="306"/>
      <c r="T29" s="306"/>
    </row>
    <row r="30" spans="1:20" s="4" customFormat="1" ht="67.5" customHeight="1" x14ac:dyDescent="0.25">
      <c r="A30" s="10">
        <v>1</v>
      </c>
      <c r="B30" s="10">
        <v>8</v>
      </c>
      <c r="C30" s="386" t="s">
        <v>58</v>
      </c>
      <c r="D30" s="375"/>
      <c r="E30" s="375"/>
      <c r="F30" s="375"/>
      <c r="G30" s="375"/>
      <c r="H30" s="375"/>
      <c r="I30" s="375"/>
      <c r="J30" s="375"/>
      <c r="K30" s="375"/>
      <c r="L30" s="375"/>
      <c r="M30" s="11" t="s">
        <v>59</v>
      </c>
      <c r="N30" s="376">
        <v>4</v>
      </c>
      <c r="O30" s="376"/>
      <c r="P30" s="380"/>
      <c r="Q30" s="380"/>
      <c r="R30" s="377">
        <f>ROUND((N30*P30),2)</f>
        <v>0</v>
      </c>
      <c r="S30" s="377"/>
      <c r="T30" s="377"/>
    </row>
    <row r="31" spans="1:20" s="4" customFormat="1" ht="15" customHeight="1" x14ac:dyDescent="0.25">
      <c r="A31" s="10"/>
      <c r="B31" s="10"/>
      <c r="C31" s="135"/>
      <c r="D31" s="134"/>
      <c r="E31" s="134"/>
      <c r="F31" s="134"/>
      <c r="G31" s="134"/>
      <c r="H31" s="134"/>
      <c r="I31" s="134"/>
      <c r="J31" s="134"/>
      <c r="K31" s="134"/>
      <c r="L31" s="134"/>
      <c r="M31" s="11"/>
      <c r="N31" s="294"/>
      <c r="O31" s="294"/>
      <c r="P31" s="307"/>
      <c r="Q31" s="307"/>
      <c r="R31" s="306"/>
      <c r="S31" s="306"/>
      <c r="T31" s="306"/>
    </row>
    <row r="32" spans="1:20" s="4" customFormat="1" ht="105.75" customHeight="1" x14ac:dyDescent="0.25">
      <c r="A32" s="10">
        <v>1</v>
      </c>
      <c r="B32" s="10">
        <v>9</v>
      </c>
      <c r="C32" s="375" t="s">
        <v>238</v>
      </c>
      <c r="D32" s="375"/>
      <c r="E32" s="375"/>
      <c r="F32" s="375"/>
      <c r="G32" s="375"/>
      <c r="H32" s="375"/>
      <c r="I32" s="375"/>
      <c r="J32" s="375"/>
      <c r="K32" s="375"/>
      <c r="L32" s="375"/>
      <c r="M32" s="11" t="s">
        <v>12</v>
      </c>
      <c r="N32" s="376">
        <v>67.5</v>
      </c>
      <c r="O32" s="376"/>
      <c r="P32" s="380"/>
      <c r="Q32" s="380"/>
      <c r="R32" s="377">
        <f>ROUND((N32*P32),2)</f>
        <v>0</v>
      </c>
      <c r="S32" s="377"/>
      <c r="T32" s="377"/>
    </row>
    <row r="33" spans="1:64" s="4" customFormat="1" ht="13.2" x14ac:dyDescent="0.25">
      <c r="A33" s="10"/>
      <c r="B33" s="10"/>
      <c r="C33" s="12"/>
      <c r="D33" s="12"/>
      <c r="E33" s="12"/>
      <c r="F33" s="12"/>
      <c r="G33" s="12"/>
      <c r="H33" s="12"/>
      <c r="I33" s="12"/>
      <c r="J33" s="12"/>
      <c r="K33" s="12"/>
      <c r="L33" s="12"/>
      <c r="M33" s="11"/>
      <c r="N33" s="294"/>
      <c r="O33" s="294"/>
      <c r="P33" s="307"/>
      <c r="Q33" s="307"/>
      <c r="R33" s="306"/>
      <c r="S33" s="306"/>
      <c r="T33" s="306"/>
    </row>
    <row r="34" spans="1:64" s="4" customFormat="1" ht="99" customHeight="1" x14ac:dyDescent="0.25">
      <c r="A34" s="10">
        <v>1</v>
      </c>
      <c r="B34" s="10">
        <v>10</v>
      </c>
      <c r="C34" s="386" t="s">
        <v>239</v>
      </c>
      <c r="D34" s="386"/>
      <c r="E34" s="386"/>
      <c r="F34" s="386"/>
      <c r="G34" s="386"/>
      <c r="H34" s="386"/>
      <c r="I34" s="386"/>
      <c r="J34" s="386"/>
      <c r="K34" s="386"/>
      <c r="L34" s="386"/>
      <c r="M34" s="11" t="s">
        <v>12</v>
      </c>
      <c r="N34" s="376">
        <v>13.5</v>
      </c>
      <c r="O34" s="376"/>
      <c r="P34" s="380"/>
      <c r="Q34" s="380"/>
      <c r="R34" s="377">
        <f>ROUND((N34*P34),2)</f>
        <v>0</v>
      </c>
      <c r="S34" s="377"/>
      <c r="T34" s="377"/>
    </row>
    <row r="35" spans="1:64" s="4" customFormat="1" ht="15.75" customHeight="1" x14ac:dyDescent="0.25">
      <c r="A35" s="10"/>
      <c r="B35" s="10"/>
      <c r="C35" s="135"/>
      <c r="D35" s="135"/>
      <c r="E35" s="135"/>
      <c r="F35" s="135"/>
      <c r="G35" s="135"/>
      <c r="H35" s="135"/>
      <c r="I35" s="135"/>
      <c r="J35" s="135"/>
      <c r="K35" s="135"/>
      <c r="L35" s="135"/>
      <c r="M35" s="11"/>
      <c r="N35" s="294"/>
      <c r="O35" s="294"/>
      <c r="P35" s="307"/>
      <c r="Q35" s="307"/>
      <c r="R35" s="306"/>
      <c r="S35" s="306"/>
      <c r="T35" s="306"/>
    </row>
    <row r="36" spans="1:64" s="4" customFormat="1" ht="57" customHeight="1" x14ac:dyDescent="0.25">
      <c r="A36" s="10">
        <v>1</v>
      </c>
      <c r="B36" s="10" t="s">
        <v>39</v>
      </c>
      <c r="C36" s="375" t="s">
        <v>61</v>
      </c>
      <c r="D36" s="375"/>
      <c r="E36" s="375"/>
      <c r="F36" s="375"/>
      <c r="G36" s="375"/>
      <c r="H36" s="375"/>
      <c r="I36" s="375"/>
      <c r="J36" s="375"/>
      <c r="K36" s="375"/>
      <c r="L36" s="375"/>
      <c r="M36" s="11" t="s">
        <v>5</v>
      </c>
      <c r="N36" s="376">
        <v>4</v>
      </c>
      <c r="O36" s="376"/>
      <c r="P36" s="380"/>
      <c r="Q36" s="380"/>
      <c r="R36" s="377">
        <f>ROUND((N36*P36),2)</f>
        <v>0</v>
      </c>
      <c r="S36" s="377"/>
      <c r="T36" s="377"/>
    </row>
    <row r="37" spans="1:64" s="4" customFormat="1" ht="13.2" x14ac:dyDescent="0.25">
      <c r="A37" s="10"/>
      <c r="B37" s="10"/>
      <c r="C37" s="12"/>
      <c r="D37" s="12"/>
      <c r="E37" s="12"/>
      <c r="F37" s="12"/>
      <c r="G37" s="12"/>
      <c r="H37" s="12"/>
      <c r="I37" s="12"/>
      <c r="J37" s="12"/>
      <c r="K37" s="12"/>
      <c r="L37" s="12"/>
      <c r="M37" s="11"/>
      <c r="N37" s="294"/>
      <c r="O37" s="294"/>
      <c r="P37" s="307"/>
      <c r="Q37" s="307"/>
      <c r="R37" s="306"/>
      <c r="S37" s="306"/>
      <c r="T37" s="306"/>
    </row>
    <row r="38" spans="1:64" s="4" customFormat="1" ht="85.5" customHeight="1" x14ac:dyDescent="0.25">
      <c r="A38" s="10">
        <v>1</v>
      </c>
      <c r="B38" s="10">
        <v>12</v>
      </c>
      <c r="C38" s="386" t="s">
        <v>240</v>
      </c>
      <c r="D38" s="375"/>
      <c r="E38" s="375"/>
      <c r="F38" s="375"/>
      <c r="G38" s="375"/>
      <c r="H38" s="375"/>
      <c r="I38" s="375"/>
      <c r="J38" s="375"/>
      <c r="K38" s="375"/>
      <c r="L38" s="375"/>
      <c r="M38" s="11" t="s">
        <v>59</v>
      </c>
      <c r="N38" s="376">
        <v>28</v>
      </c>
      <c r="O38" s="376"/>
      <c r="P38" s="380"/>
      <c r="Q38" s="380"/>
      <c r="R38" s="377">
        <f>ROUND((N38*P38),2)</f>
        <v>0</v>
      </c>
      <c r="S38" s="377"/>
      <c r="T38" s="377"/>
    </row>
    <row r="39" spans="1:64" s="4" customFormat="1" ht="13.2" x14ac:dyDescent="0.25">
      <c r="A39" s="10"/>
      <c r="B39" s="10"/>
      <c r="C39" s="12"/>
      <c r="D39" s="12"/>
      <c r="E39" s="12"/>
      <c r="F39" s="12"/>
      <c r="G39" s="12"/>
      <c r="H39" s="12"/>
      <c r="I39" s="12"/>
      <c r="J39" s="12"/>
      <c r="K39" s="12"/>
      <c r="L39" s="12"/>
      <c r="M39" s="11"/>
      <c r="N39" s="294"/>
      <c r="O39" s="294"/>
      <c r="P39" s="306"/>
      <c r="Q39" s="306"/>
      <c r="R39" s="306"/>
      <c r="S39" s="306"/>
      <c r="T39" s="306"/>
    </row>
    <row r="40" spans="1:64" s="15" customFormat="1" ht="24" customHeight="1" x14ac:dyDescent="0.25">
      <c r="A40" s="5" t="s">
        <v>1</v>
      </c>
      <c r="B40" s="6"/>
      <c r="C40" s="7" t="s">
        <v>70</v>
      </c>
      <c r="D40" s="8"/>
      <c r="E40" s="8"/>
      <c r="F40" s="8"/>
      <c r="G40" s="8"/>
      <c r="H40" s="8"/>
      <c r="I40" s="8"/>
      <c r="J40" s="8"/>
      <c r="K40" s="8"/>
      <c r="L40" s="8"/>
      <c r="M40" s="8"/>
      <c r="N40" s="293"/>
      <c r="O40" s="293"/>
      <c r="P40" s="305"/>
      <c r="Q40" s="305"/>
      <c r="R40" s="374">
        <f>ROUND(SUM(R7:T38),2)</f>
        <v>0</v>
      </c>
      <c r="S40" s="374"/>
      <c r="T40" s="37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row>
    <row r="41" spans="1:64" s="4" customFormat="1" ht="13.2" x14ac:dyDescent="0.25">
      <c r="A41" s="10"/>
      <c r="B41" s="10"/>
      <c r="C41" s="12"/>
      <c r="D41" s="12"/>
      <c r="E41" s="12"/>
      <c r="F41" s="12"/>
      <c r="G41" s="12"/>
      <c r="H41" s="12"/>
      <c r="I41" s="12"/>
      <c r="J41" s="12"/>
      <c r="K41" s="12"/>
      <c r="L41" s="12"/>
      <c r="M41" s="11"/>
      <c r="N41" s="294"/>
      <c r="O41" s="294"/>
      <c r="P41" s="306"/>
      <c r="Q41" s="306"/>
      <c r="R41" s="306"/>
      <c r="S41" s="306"/>
      <c r="T41" s="306"/>
    </row>
    <row r="42" spans="1:64" s="17" customFormat="1" ht="24" customHeight="1" x14ac:dyDescent="0.3">
      <c r="A42" s="16" t="s">
        <v>71</v>
      </c>
      <c r="B42" s="24"/>
      <c r="C42" s="7" t="s">
        <v>241</v>
      </c>
      <c r="D42" s="8"/>
      <c r="E42" s="24"/>
      <c r="F42" s="24"/>
      <c r="G42" s="24"/>
      <c r="H42" s="24"/>
      <c r="I42" s="24"/>
      <c r="J42" s="24"/>
      <c r="K42" s="24"/>
      <c r="L42" s="24"/>
      <c r="M42" s="24"/>
      <c r="N42" s="295"/>
      <c r="O42" s="295"/>
      <c r="P42" s="308"/>
      <c r="Q42" s="308"/>
      <c r="R42" s="392"/>
      <c r="S42" s="392"/>
      <c r="T42" s="392"/>
    </row>
    <row r="43" spans="1:64" s="17" customFormat="1" ht="15" customHeight="1" x14ac:dyDescent="0.3">
      <c r="A43" s="18"/>
      <c r="B43" s="25"/>
      <c r="C43" s="26"/>
      <c r="D43" s="25"/>
      <c r="E43" s="25"/>
      <c r="F43" s="25"/>
      <c r="G43" s="25"/>
      <c r="H43" s="25"/>
      <c r="I43" s="25"/>
      <c r="J43" s="25"/>
      <c r="K43" s="25"/>
      <c r="L43" s="25"/>
      <c r="M43" s="25"/>
      <c r="N43" s="296"/>
      <c r="O43" s="296"/>
      <c r="P43" s="309"/>
      <c r="Q43" s="309"/>
      <c r="R43" s="310"/>
      <c r="S43" s="310"/>
      <c r="T43" s="310"/>
    </row>
    <row r="44" spans="1:64" s="17" customFormat="1" ht="146.25" customHeight="1" x14ac:dyDescent="0.25">
      <c r="A44" s="10" t="s">
        <v>71</v>
      </c>
      <c r="B44" s="10">
        <v>1</v>
      </c>
      <c r="C44" s="386" t="s">
        <v>242</v>
      </c>
      <c r="D44" s="375"/>
      <c r="E44" s="375"/>
      <c r="F44" s="375"/>
      <c r="G44" s="375"/>
      <c r="H44" s="375"/>
      <c r="I44" s="375"/>
      <c r="J44" s="375"/>
      <c r="K44" s="375"/>
      <c r="L44" s="375"/>
      <c r="M44" s="19" t="s">
        <v>80</v>
      </c>
      <c r="N44" s="376">
        <v>13.5</v>
      </c>
      <c r="O44" s="376"/>
      <c r="P44" s="380"/>
      <c r="Q44" s="380"/>
      <c r="R44" s="377">
        <f>ROUND((N44*P44),2)</f>
        <v>0</v>
      </c>
      <c r="S44" s="377"/>
      <c r="T44" s="377"/>
    </row>
    <row r="45" spans="1:64" s="17" customFormat="1" ht="15.6" x14ac:dyDescent="0.3">
      <c r="A45" s="21"/>
      <c r="B45" s="10"/>
      <c r="C45" s="26"/>
      <c r="D45" s="25"/>
      <c r="E45" s="25"/>
      <c r="F45" s="25"/>
      <c r="G45" s="25"/>
      <c r="H45" s="25"/>
      <c r="I45" s="25"/>
      <c r="J45" s="25"/>
      <c r="K45" s="25"/>
      <c r="L45" s="25"/>
      <c r="M45" s="25"/>
      <c r="N45" s="296"/>
      <c r="O45" s="296"/>
      <c r="P45" s="309"/>
      <c r="Q45" s="309"/>
      <c r="R45" s="310"/>
      <c r="S45" s="310"/>
      <c r="T45" s="310"/>
    </row>
    <row r="46" spans="1:64" s="17" customFormat="1" ht="69.75" customHeight="1" x14ac:dyDescent="0.25">
      <c r="A46" s="20" t="s">
        <v>71</v>
      </c>
      <c r="B46" s="10">
        <v>2</v>
      </c>
      <c r="C46" s="386" t="s">
        <v>696</v>
      </c>
      <c r="D46" s="385"/>
      <c r="E46" s="385"/>
      <c r="F46" s="385"/>
      <c r="G46" s="385"/>
      <c r="H46" s="385"/>
      <c r="I46" s="385"/>
      <c r="J46" s="385"/>
      <c r="K46" s="385"/>
      <c r="L46" s="385"/>
      <c r="M46" s="19" t="s">
        <v>80</v>
      </c>
      <c r="N46" s="376">
        <v>2.1</v>
      </c>
      <c r="O46" s="376"/>
      <c r="P46" s="380"/>
      <c r="Q46" s="380"/>
      <c r="R46" s="377">
        <f>ROUND((N46*P46),2)</f>
        <v>0</v>
      </c>
      <c r="S46" s="377"/>
      <c r="T46" s="377"/>
    </row>
    <row r="47" spans="1:64" s="17" customFormat="1" ht="15.6" x14ac:dyDescent="0.3">
      <c r="A47" s="21"/>
      <c r="B47" s="10"/>
      <c r="C47" s="26"/>
      <c r="D47" s="25"/>
      <c r="E47" s="25"/>
      <c r="F47" s="25"/>
      <c r="G47" s="25"/>
      <c r="H47" s="25"/>
      <c r="I47" s="25"/>
      <c r="J47" s="25"/>
      <c r="K47" s="25"/>
      <c r="L47" s="25"/>
      <c r="M47" s="25"/>
      <c r="N47" s="296"/>
      <c r="O47" s="296"/>
      <c r="P47" s="309"/>
      <c r="Q47" s="309"/>
      <c r="R47" s="310"/>
      <c r="S47" s="310"/>
      <c r="T47" s="310"/>
    </row>
    <row r="48" spans="1:64" s="17" customFormat="1" ht="115.5" customHeight="1" x14ac:dyDescent="0.25">
      <c r="A48" s="20" t="s">
        <v>71</v>
      </c>
      <c r="B48" s="10">
        <v>3</v>
      </c>
      <c r="C48" s="386" t="s">
        <v>699</v>
      </c>
      <c r="D48" s="385"/>
      <c r="E48" s="385"/>
      <c r="F48" s="385"/>
      <c r="G48" s="385"/>
      <c r="H48" s="385"/>
      <c r="I48" s="385"/>
      <c r="J48" s="385"/>
      <c r="K48" s="385"/>
      <c r="L48" s="385"/>
      <c r="M48" s="19" t="s">
        <v>80</v>
      </c>
      <c r="N48" s="376">
        <v>2.1</v>
      </c>
      <c r="O48" s="376"/>
      <c r="P48" s="380"/>
      <c r="Q48" s="380"/>
      <c r="R48" s="377">
        <f>ROUND((N48*P48),2)</f>
        <v>0</v>
      </c>
      <c r="S48" s="377"/>
      <c r="T48" s="377"/>
    </row>
    <row r="49" spans="1:20" s="17" customFormat="1" ht="15.6" x14ac:dyDescent="0.3">
      <c r="A49" s="21"/>
      <c r="B49" s="22"/>
      <c r="C49" s="26"/>
      <c r="D49" s="25"/>
      <c r="E49" s="25"/>
      <c r="F49" s="25"/>
      <c r="G49" s="25"/>
      <c r="H49" s="25"/>
      <c r="I49" s="25"/>
      <c r="J49" s="25"/>
      <c r="K49" s="25"/>
      <c r="L49" s="25"/>
      <c r="M49" s="25"/>
      <c r="N49" s="296"/>
      <c r="O49" s="296"/>
      <c r="P49" s="309"/>
      <c r="Q49" s="309"/>
      <c r="R49" s="310"/>
      <c r="S49" s="310"/>
      <c r="T49" s="310"/>
    </row>
    <row r="50" spans="1:20" s="17" customFormat="1" ht="177" customHeight="1" x14ac:dyDescent="0.25">
      <c r="A50" s="20" t="s">
        <v>71</v>
      </c>
      <c r="B50" s="10">
        <v>4</v>
      </c>
      <c r="C50" s="386" t="s">
        <v>656</v>
      </c>
      <c r="D50" s="385"/>
      <c r="E50" s="385"/>
      <c r="F50" s="385"/>
      <c r="G50" s="385"/>
      <c r="H50" s="385"/>
      <c r="I50" s="385"/>
      <c r="J50" s="385"/>
      <c r="K50" s="385"/>
      <c r="L50" s="385"/>
      <c r="M50" s="19" t="s">
        <v>80</v>
      </c>
      <c r="N50" s="376">
        <v>67.5</v>
      </c>
      <c r="O50" s="376"/>
      <c r="P50" s="380"/>
      <c r="Q50" s="380"/>
      <c r="R50" s="377">
        <f>ROUND((N50*P50),2)</f>
        <v>0</v>
      </c>
      <c r="S50" s="377"/>
      <c r="T50" s="377"/>
    </row>
    <row r="51" spans="1:20" s="17" customFormat="1" ht="16.5" customHeight="1" x14ac:dyDescent="0.25">
      <c r="A51" s="20"/>
      <c r="B51" s="10"/>
      <c r="C51" s="375" t="s">
        <v>243</v>
      </c>
      <c r="D51" s="410"/>
      <c r="E51" s="410"/>
      <c r="F51" s="410"/>
      <c r="G51" s="410"/>
      <c r="H51" s="410"/>
      <c r="I51" s="410"/>
      <c r="J51" s="410"/>
      <c r="K51" s="410"/>
      <c r="L51" s="410"/>
      <c r="M51" s="19"/>
      <c r="N51" s="294"/>
      <c r="O51" s="294"/>
      <c r="P51" s="307"/>
      <c r="Q51" s="307"/>
      <c r="R51" s="306"/>
      <c r="S51" s="306"/>
      <c r="T51" s="306"/>
    </row>
    <row r="52" spans="1:20" s="17" customFormat="1" ht="16.5" customHeight="1" x14ac:dyDescent="0.25">
      <c r="A52" s="20"/>
      <c r="B52" s="10"/>
      <c r="C52" s="375" t="s">
        <v>244</v>
      </c>
      <c r="D52" s="410"/>
      <c r="E52" s="410"/>
      <c r="F52" s="410"/>
      <c r="G52" s="410"/>
      <c r="H52" s="410"/>
      <c r="I52" s="410"/>
      <c r="J52" s="410"/>
      <c r="K52" s="410"/>
      <c r="L52" s="410"/>
      <c r="M52" s="19"/>
      <c r="N52" s="294"/>
      <c r="O52" s="294"/>
      <c r="P52" s="307"/>
      <c r="Q52" s="307"/>
      <c r="R52" s="306"/>
      <c r="S52" s="306"/>
      <c r="T52" s="306"/>
    </row>
    <row r="53" spans="1:20" s="17" customFormat="1" ht="16.5" customHeight="1" x14ac:dyDescent="0.25">
      <c r="A53" s="20"/>
      <c r="B53" s="10"/>
      <c r="C53" s="375" t="s">
        <v>245</v>
      </c>
      <c r="D53" s="410"/>
      <c r="E53" s="410"/>
      <c r="F53" s="410"/>
      <c r="G53" s="410"/>
      <c r="H53" s="410"/>
      <c r="I53" s="410"/>
      <c r="J53" s="410"/>
      <c r="K53" s="410"/>
      <c r="L53" s="410"/>
      <c r="M53" s="19"/>
      <c r="N53" s="294"/>
      <c r="O53" s="294"/>
      <c r="P53" s="307"/>
      <c r="Q53" s="307"/>
      <c r="R53" s="306"/>
      <c r="S53" s="306"/>
      <c r="T53" s="306"/>
    </row>
    <row r="54" spans="1:20" s="17" customFormat="1" ht="16.5" customHeight="1" x14ac:dyDescent="0.25">
      <c r="A54" s="20"/>
      <c r="B54" s="10"/>
      <c r="C54" s="135"/>
      <c r="D54" s="136"/>
      <c r="E54" s="136"/>
      <c r="F54" s="136"/>
      <c r="G54" s="136"/>
      <c r="H54" s="136"/>
      <c r="I54" s="136"/>
      <c r="J54" s="136"/>
      <c r="K54" s="136"/>
      <c r="L54" s="136"/>
      <c r="M54" s="19"/>
      <c r="N54" s="294"/>
      <c r="O54" s="294"/>
      <c r="P54" s="307"/>
      <c r="Q54" s="307"/>
      <c r="R54" s="306"/>
      <c r="S54" s="306"/>
      <c r="T54" s="306"/>
    </row>
    <row r="55" spans="1:20" s="17" customFormat="1" ht="69.75" customHeight="1" x14ac:dyDescent="0.25">
      <c r="A55" s="20" t="s">
        <v>71</v>
      </c>
      <c r="B55" s="10">
        <v>5</v>
      </c>
      <c r="C55" s="386" t="s">
        <v>87</v>
      </c>
      <c r="D55" s="385"/>
      <c r="E55" s="385"/>
      <c r="F55" s="385"/>
      <c r="G55" s="385"/>
      <c r="H55" s="385"/>
      <c r="I55" s="385"/>
      <c r="J55" s="385"/>
      <c r="K55" s="385"/>
      <c r="L55" s="385"/>
      <c r="M55" s="19" t="s">
        <v>88</v>
      </c>
      <c r="N55" s="376">
        <v>68.3</v>
      </c>
      <c r="O55" s="376"/>
      <c r="P55" s="380"/>
      <c r="Q55" s="380"/>
      <c r="R55" s="377">
        <f>ROUND((N55*P55),2)</f>
        <v>0</v>
      </c>
      <c r="S55" s="377"/>
      <c r="T55" s="377"/>
    </row>
    <row r="56" spans="1:20" s="17" customFormat="1" ht="15.75" customHeight="1" x14ac:dyDescent="0.25">
      <c r="A56" s="20"/>
      <c r="B56" s="10"/>
      <c r="C56" s="135"/>
      <c r="D56" s="136"/>
      <c r="E56" s="136"/>
      <c r="F56" s="136"/>
      <c r="G56" s="136"/>
      <c r="H56" s="136"/>
      <c r="I56" s="136"/>
      <c r="J56" s="136"/>
      <c r="K56" s="136"/>
      <c r="L56" s="136"/>
      <c r="M56" s="19"/>
      <c r="N56" s="294"/>
      <c r="O56" s="294"/>
      <c r="P56" s="307"/>
      <c r="Q56" s="307"/>
      <c r="R56" s="306"/>
      <c r="S56" s="306"/>
      <c r="T56" s="306"/>
    </row>
    <row r="57" spans="1:20" s="17" customFormat="1" ht="139.5" customHeight="1" x14ac:dyDescent="0.25">
      <c r="A57" s="20" t="s">
        <v>71</v>
      </c>
      <c r="B57" s="10">
        <v>6</v>
      </c>
      <c r="C57" s="386" t="s">
        <v>89</v>
      </c>
      <c r="D57" s="385"/>
      <c r="E57" s="385"/>
      <c r="F57" s="385"/>
      <c r="G57" s="385"/>
      <c r="H57" s="385"/>
      <c r="I57" s="385"/>
      <c r="J57" s="385"/>
      <c r="K57" s="385"/>
      <c r="L57" s="385"/>
      <c r="M57" s="19" t="s">
        <v>88</v>
      </c>
      <c r="N57" s="376">
        <v>4</v>
      </c>
      <c r="O57" s="376"/>
      <c r="P57" s="380"/>
      <c r="Q57" s="380"/>
      <c r="R57" s="377">
        <f>ROUND((N57*P57),2)</f>
        <v>0</v>
      </c>
      <c r="S57" s="377"/>
      <c r="T57" s="377"/>
    </row>
    <row r="58" spans="1:20" s="17" customFormat="1" ht="15.6" x14ac:dyDescent="0.3">
      <c r="A58" s="21"/>
      <c r="B58" s="22"/>
      <c r="C58" s="26"/>
      <c r="D58" s="25"/>
      <c r="E58" s="25"/>
      <c r="F58" s="25"/>
      <c r="G58" s="25"/>
      <c r="H58" s="25"/>
      <c r="I58" s="25"/>
      <c r="J58" s="25"/>
      <c r="K58" s="25"/>
      <c r="L58" s="25"/>
      <c r="M58" s="25"/>
      <c r="N58" s="296"/>
      <c r="O58" s="296"/>
      <c r="P58" s="309"/>
      <c r="Q58" s="309"/>
      <c r="R58" s="310"/>
      <c r="S58" s="310"/>
      <c r="T58" s="310"/>
    </row>
    <row r="59" spans="1:20" s="17" customFormat="1" ht="24" customHeight="1" x14ac:dyDescent="0.25">
      <c r="A59" s="16" t="s">
        <v>71</v>
      </c>
      <c r="B59" s="24"/>
      <c r="C59" s="7" t="s">
        <v>246</v>
      </c>
      <c r="D59" s="24"/>
      <c r="E59" s="24"/>
      <c r="F59" s="24"/>
      <c r="G59" s="24"/>
      <c r="H59" s="24"/>
      <c r="I59" s="24"/>
      <c r="J59" s="24"/>
      <c r="K59" s="24"/>
      <c r="L59" s="24"/>
      <c r="M59" s="24"/>
      <c r="N59" s="295"/>
      <c r="O59" s="295"/>
      <c r="P59" s="308"/>
      <c r="Q59" s="308"/>
      <c r="R59" s="374">
        <f>ROUND(SUM(R44:T57),2)</f>
        <v>0</v>
      </c>
      <c r="S59" s="374"/>
      <c r="T59" s="374"/>
    </row>
    <row r="60" spans="1:20" s="4" customFormat="1" ht="32.25" customHeight="1" x14ac:dyDescent="0.25">
      <c r="A60" s="10"/>
      <c r="B60" s="10"/>
      <c r="C60" s="12"/>
      <c r="D60" s="12"/>
      <c r="E60" s="12"/>
      <c r="F60" s="12"/>
      <c r="G60" s="12"/>
      <c r="H60" s="12"/>
      <c r="I60" s="12"/>
      <c r="J60" s="12"/>
      <c r="K60" s="12"/>
      <c r="L60" s="12"/>
      <c r="M60" s="11"/>
      <c r="N60" s="294"/>
      <c r="O60" s="294"/>
      <c r="P60" s="306"/>
      <c r="Q60" s="306"/>
      <c r="R60" s="306"/>
      <c r="S60" s="306"/>
      <c r="T60" s="306"/>
    </row>
    <row r="61" spans="1:20" s="17" customFormat="1" ht="24" customHeight="1" x14ac:dyDescent="0.3">
      <c r="A61" s="16" t="s">
        <v>91</v>
      </c>
      <c r="B61" s="24"/>
      <c r="C61" s="7" t="s">
        <v>247</v>
      </c>
      <c r="D61" s="8"/>
      <c r="E61" s="24"/>
      <c r="F61" s="24"/>
      <c r="G61" s="24"/>
      <c r="H61" s="24"/>
      <c r="I61" s="24"/>
      <c r="J61" s="24"/>
      <c r="K61" s="24"/>
      <c r="L61" s="24"/>
      <c r="M61" s="24"/>
      <c r="N61" s="295"/>
      <c r="O61" s="295"/>
      <c r="P61" s="308"/>
      <c r="Q61" s="308"/>
      <c r="R61" s="392"/>
      <c r="S61" s="392"/>
      <c r="T61" s="392"/>
    </row>
    <row r="62" spans="1:20" s="17" customFormat="1" ht="15" customHeight="1" x14ac:dyDescent="0.3">
      <c r="A62" s="18"/>
      <c r="B62" s="25"/>
      <c r="C62" s="26"/>
      <c r="D62" s="25"/>
      <c r="E62" s="25"/>
      <c r="F62" s="25"/>
      <c r="G62" s="25"/>
      <c r="H62" s="25"/>
      <c r="I62" s="25"/>
      <c r="J62" s="25"/>
      <c r="K62" s="25"/>
      <c r="L62" s="25"/>
      <c r="M62" s="25"/>
      <c r="N62" s="296"/>
      <c r="O62" s="296"/>
      <c r="P62" s="309"/>
      <c r="Q62" s="309"/>
      <c r="R62" s="310"/>
      <c r="S62" s="310"/>
      <c r="T62" s="310"/>
    </row>
    <row r="63" spans="1:20" s="17" customFormat="1" ht="55.5" customHeight="1" x14ac:dyDescent="0.25">
      <c r="A63" s="10" t="s">
        <v>91</v>
      </c>
      <c r="B63" s="10">
        <v>1</v>
      </c>
      <c r="C63" s="386" t="s">
        <v>248</v>
      </c>
      <c r="D63" s="375"/>
      <c r="E63" s="375"/>
      <c r="F63" s="375"/>
      <c r="G63" s="375"/>
      <c r="H63" s="375"/>
      <c r="I63" s="375"/>
      <c r="J63" s="375"/>
      <c r="K63" s="375"/>
      <c r="L63" s="375"/>
      <c r="M63" s="19" t="s">
        <v>80</v>
      </c>
      <c r="N63" s="376">
        <v>2.1</v>
      </c>
      <c r="O63" s="376"/>
      <c r="P63" s="380"/>
      <c r="Q63" s="380"/>
      <c r="R63" s="377">
        <f>ROUND((N63*P63),2)</f>
        <v>0</v>
      </c>
      <c r="S63" s="377"/>
      <c r="T63" s="377"/>
    </row>
    <row r="64" spans="1:20" s="17" customFormat="1" ht="15" customHeight="1" x14ac:dyDescent="0.3">
      <c r="A64" s="18"/>
      <c r="B64" s="25"/>
      <c r="C64" s="26"/>
      <c r="D64" s="25"/>
      <c r="E64" s="25"/>
      <c r="F64" s="25"/>
      <c r="G64" s="25"/>
      <c r="H64" s="25"/>
      <c r="I64" s="25"/>
      <c r="J64" s="25"/>
      <c r="K64" s="25"/>
      <c r="L64" s="25"/>
      <c r="M64" s="25"/>
      <c r="N64" s="296"/>
      <c r="O64" s="296"/>
      <c r="P64" s="309"/>
      <c r="Q64" s="309"/>
      <c r="R64" s="310"/>
      <c r="S64" s="310"/>
      <c r="T64" s="310"/>
    </row>
    <row r="65" spans="1:20" s="17" customFormat="1" ht="163.5" customHeight="1" x14ac:dyDescent="0.25">
      <c r="A65" s="10" t="s">
        <v>91</v>
      </c>
      <c r="B65" s="10">
        <v>2</v>
      </c>
      <c r="C65" s="386" t="s">
        <v>700</v>
      </c>
      <c r="D65" s="386"/>
      <c r="E65" s="386"/>
      <c r="F65" s="386"/>
      <c r="G65" s="386"/>
      <c r="H65" s="386"/>
      <c r="I65" s="386"/>
      <c r="J65" s="386"/>
      <c r="K65" s="386"/>
      <c r="L65" s="386"/>
      <c r="M65" s="19" t="s">
        <v>80</v>
      </c>
      <c r="N65" s="376">
        <v>42</v>
      </c>
      <c r="O65" s="376"/>
      <c r="P65" s="380"/>
      <c r="Q65" s="380"/>
      <c r="R65" s="377">
        <f>ROUND((N65*P65),2)</f>
        <v>0</v>
      </c>
      <c r="S65" s="377"/>
      <c r="T65" s="377"/>
    </row>
    <row r="66" spans="1:20" s="4" customFormat="1" ht="13.2" x14ac:dyDescent="0.25">
      <c r="A66" s="10"/>
      <c r="B66" s="10"/>
      <c r="C66" s="12"/>
      <c r="D66" s="12"/>
      <c r="E66" s="12"/>
      <c r="F66" s="12"/>
      <c r="G66" s="12"/>
      <c r="H66" s="12"/>
      <c r="I66" s="12"/>
      <c r="J66" s="12"/>
      <c r="K66" s="12"/>
      <c r="L66" s="12"/>
      <c r="M66" s="11"/>
      <c r="N66" s="294"/>
      <c r="O66" s="294"/>
      <c r="P66" s="306"/>
      <c r="Q66" s="306"/>
      <c r="R66" s="306"/>
      <c r="S66" s="306"/>
      <c r="T66" s="306"/>
    </row>
    <row r="67" spans="1:20" s="4" customFormat="1" ht="24" customHeight="1" x14ac:dyDescent="0.25">
      <c r="A67" s="16" t="s">
        <v>91</v>
      </c>
      <c r="B67" s="24"/>
      <c r="C67" s="7" t="s">
        <v>249</v>
      </c>
      <c r="D67" s="24"/>
      <c r="E67" s="24"/>
      <c r="F67" s="24"/>
      <c r="G67" s="24"/>
      <c r="H67" s="24"/>
      <c r="I67" s="24"/>
      <c r="J67" s="24"/>
      <c r="K67" s="24"/>
      <c r="L67" s="24"/>
      <c r="M67" s="24"/>
      <c r="N67" s="295"/>
      <c r="O67" s="295"/>
      <c r="P67" s="308"/>
      <c r="Q67" s="308"/>
      <c r="R67" s="374">
        <f>ROUND(SUM(R63:T66),2)</f>
        <v>0</v>
      </c>
      <c r="S67" s="374"/>
      <c r="T67" s="374"/>
    </row>
    <row r="68" spans="1:20" s="4" customFormat="1" ht="13.2" x14ac:dyDescent="0.25">
      <c r="A68" s="10"/>
      <c r="B68" s="10"/>
      <c r="C68" s="12"/>
      <c r="D68" s="12"/>
      <c r="E68" s="12"/>
      <c r="F68" s="12"/>
      <c r="G68" s="12"/>
      <c r="H68" s="12"/>
      <c r="I68" s="12"/>
      <c r="J68" s="12"/>
      <c r="K68" s="12"/>
      <c r="L68" s="12"/>
      <c r="M68" s="11"/>
      <c r="N68" s="294"/>
      <c r="O68" s="294"/>
      <c r="P68" s="306"/>
      <c r="Q68" s="306"/>
      <c r="R68" s="306"/>
      <c r="S68" s="306"/>
      <c r="T68" s="306"/>
    </row>
    <row r="69" spans="1:20" s="25" customFormat="1" ht="24" customHeight="1" x14ac:dyDescent="0.25">
      <c r="A69" s="7" t="s">
        <v>17</v>
      </c>
      <c r="B69" s="8"/>
      <c r="C69" s="7" t="s">
        <v>250</v>
      </c>
      <c r="D69" s="8"/>
      <c r="E69" s="8"/>
      <c r="F69" s="8"/>
      <c r="G69" s="8"/>
      <c r="H69" s="24"/>
      <c r="I69" s="24"/>
      <c r="J69" s="24"/>
      <c r="K69" s="24"/>
      <c r="L69" s="24"/>
      <c r="M69" s="24"/>
      <c r="N69" s="295"/>
      <c r="O69" s="295"/>
      <c r="P69" s="308"/>
      <c r="Q69" s="308"/>
      <c r="R69" s="383"/>
      <c r="S69" s="383"/>
      <c r="T69" s="383"/>
    </row>
    <row r="70" spans="1:20" s="23" customFormat="1" ht="12" customHeight="1" x14ac:dyDescent="0.3">
      <c r="A70" s="26"/>
      <c r="C70" s="26"/>
      <c r="N70" s="297"/>
      <c r="O70" s="297"/>
      <c r="P70" s="311"/>
      <c r="Q70" s="311"/>
      <c r="R70" s="310"/>
      <c r="S70" s="310"/>
      <c r="T70" s="310"/>
    </row>
    <row r="71" spans="1:20" s="23" customFormat="1" ht="136.5" customHeight="1" x14ac:dyDescent="0.25">
      <c r="A71" s="27" t="str">
        <f>A69</f>
        <v>4.</v>
      </c>
      <c r="B71" s="10">
        <v>1</v>
      </c>
      <c r="C71" s="386" t="s">
        <v>251</v>
      </c>
      <c r="D71" s="386"/>
      <c r="E71" s="386"/>
      <c r="F71" s="386"/>
      <c r="G71" s="386"/>
      <c r="H71" s="386"/>
      <c r="I71" s="386"/>
      <c r="J71" s="386"/>
      <c r="K71" s="386"/>
      <c r="L71" s="386"/>
      <c r="N71" s="297"/>
      <c r="O71" s="297"/>
      <c r="P71" s="311"/>
      <c r="Q71" s="311"/>
      <c r="R71" s="311"/>
      <c r="S71" s="311"/>
      <c r="T71" s="311"/>
    </row>
    <row r="72" spans="1:20" s="4" customFormat="1" ht="27" customHeight="1" x14ac:dyDescent="0.25">
      <c r="A72" s="17"/>
      <c r="B72" s="28"/>
      <c r="C72" s="390" t="s">
        <v>252</v>
      </c>
      <c r="D72" s="391"/>
      <c r="E72" s="391"/>
      <c r="F72" s="391"/>
      <c r="G72" s="391"/>
      <c r="H72" s="391"/>
      <c r="I72" s="391"/>
      <c r="J72" s="391"/>
      <c r="K72" s="391"/>
      <c r="L72" s="391"/>
      <c r="M72" s="19" t="s">
        <v>5</v>
      </c>
      <c r="N72" s="376">
        <v>6</v>
      </c>
      <c r="O72" s="376"/>
      <c r="P72" s="380"/>
      <c r="Q72" s="380"/>
      <c r="R72" s="377">
        <f t="shared" ref="R72:R75" si="3">ROUND((N72*P72),2)</f>
        <v>0</v>
      </c>
      <c r="S72" s="377"/>
      <c r="T72" s="377"/>
    </row>
    <row r="73" spans="1:20" s="4" customFormat="1" ht="27" customHeight="1" x14ac:dyDescent="0.25">
      <c r="A73" s="17"/>
      <c r="B73" s="28"/>
      <c r="C73" s="390" t="s">
        <v>253</v>
      </c>
      <c r="D73" s="391"/>
      <c r="E73" s="391"/>
      <c r="F73" s="391"/>
      <c r="G73" s="391"/>
      <c r="H73" s="391"/>
      <c r="I73" s="391"/>
      <c r="J73" s="391"/>
      <c r="K73" s="391"/>
      <c r="L73" s="391"/>
      <c r="M73" s="19" t="s">
        <v>5</v>
      </c>
      <c r="N73" s="376">
        <v>2</v>
      </c>
      <c r="O73" s="376"/>
      <c r="P73" s="380"/>
      <c r="Q73" s="380"/>
      <c r="R73" s="377">
        <f t="shared" si="3"/>
        <v>0</v>
      </c>
      <c r="S73" s="377"/>
      <c r="T73" s="377"/>
    </row>
    <row r="74" spans="1:20" s="4" customFormat="1" ht="27" customHeight="1" x14ac:dyDescent="0.25">
      <c r="A74" s="17"/>
      <c r="B74" s="28"/>
      <c r="C74" s="390" t="s">
        <v>254</v>
      </c>
      <c r="D74" s="391"/>
      <c r="E74" s="391"/>
      <c r="F74" s="391"/>
      <c r="G74" s="391"/>
      <c r="H74" s="391"/>
      <c r="I74" s="391"/>
      <c r="J74" s="391"/>
      <c r="K74" s="391"/>
      <c r="L74" s="391"/>
      <c r="M74" s="19" t="s">
        <v>5</v>
      </c>
      <c r="N74" s="376">
        <v>6</v>
      </c>
      <c r="O74" s="376"/>
      <c r="P74" s="380"/>
      <c r="Q74" s="380"/>
      <c r="R74" s="377">
        <f t="shared" si="3"/>
        <v>0</v>
      </c>
      <c r="S74" s="377"/>
      <c r="T74" s="377"/>
    </row>
    <row r="75" spans="1:20" s="4" customFormat="1" ht="27" customHeight="1" x14ac:dyDescent="0.25">
      <c r="A75" s="17"/>
      <c r="B75" s="28"/>
      <c r="C75" s="390" t="s">
        <v>255</v>
      </c>
      <c r="D75" s="391"/>
      <c r="E75" s="391"/>
      <c r="F75" s="391"/>
      <c r="G75" s="391"/>
      <c r="H75" s="391"/>
      <c r="I75" s="391"/>
      <c r="J75" s="391"/>
      <c r="K75" s="391"/>
      <c r="L75" s="391"/>
      <c r="M75" s="19" t="s">
        <v>5</v>
      </c>
      <c r="N75" s="376">
        <v>1</v>
      </c>
      <c r="O75" s="376"/>
      <c r="P75" s="380"/>
      <c r="Q75" s="380"/>
      <c r="R75" s="377">
        <f t="shared" si="3"/>
        <v>0</v>
      </c>
      <c r="S75" s="377"/>
      <c r="T75" s="377"/>
    </row>
    <row r="76" spans="1:20" s="4" customFormat="1" ht="22.5" customHeight="1" x14ac:dyDescent="0.25">
      <c r="A76" s="17"/>
      <c r="B76" s="28"/>
      <c r="C76" s="38"/>
      <c r="D76" s="38"/>
      <c r="E76" s="38"/>
      <c r="F76" s="38"/>
      <c r="G76" s="38"/>
      <c r="H76" s="38"/>
      <c r="I76" s="38"/>
      <c r="J76" s="38"/>
      <c r="K76" s="38"/>
      <c r="L76" s="38"/>
      <c r="M76" s="19"/>
      <c r="N76" s="294"/>
      <c r="O76" s="294"/>
      <c r="P76" s="307"/>
      <c r="Q76" s="307"/>
      <c r="R76" s="306"/>
      <c r="S76" s="306"/>
      <c r="T76" s="306"/>
    </row>
    <row r="77" spans="1:20" s="23" customFormat="1" ht="60" customHeight="1" x14ac:dyDescent="0.25">
      <c r="A77" s="27" t="str">
        <f>A71</f>
        <v>4.</v>
      </c>
      <c r="B77" s="10">
        <v>2</v>
      </c>
      <c r="C77" s="386" t="s">
        <v>256</v>
      </c>
      <c r="D77" s="386"/>
      <c r="E77" s="386"/>
      <c r="F77" s="386"/>
      <c r="G77" s="386"/>
      <c r="H77" s="386"/>
      <c r="I77" s="386"/>
      <c r="J77" s="386"/>
      <c r="K77" s="386"/>
      <c r="L77" s="386"/>
      <c r="M77" s="19" t="s">
        <v>59</v>
      </c>
      <c r="N77" s="376">
        <v>12.6</v>
      </c>
      <c r="O77" s="376"/>
      <c r="P77" s="380"/>
      <c r="Q77" s="380"/>
      <c r="R77" s="377">
        <f>ROUND((N77*P77),2)</f>
        <v>0</v>
      </c>
      <c r="S77" s="377"/>
      <c r="T77" s="377"/>
    </row>
    <row r="78" spans="1:20" s="23" customFormat="1" ht="12" customHeight="1" x14ac:dyDescent="0.25">
      <c r="A78" s="17"/>
      <c r="B78" s="28"/>
      <c r="C78" s="38"/>
      <c r="D78" s="38"/>
      <c r="E78" s="38"/>
      <c r="F78" s="38"/>
      <c r="G78" s="38"/>
      <c r="H78" s="38"/>
      <c r="I78" s="38"/>
      <c r="J78" s="38"/>
      <c r="K78" s="38"/>
      <c r="L78" s="38"/>
      <c r="M78" s="19"/>
      <c r="N78" s="294"/>
      <c r="O78" s="294"/>
      <c r="P78" s="307"/>
      <c r="Q78" s="307"/>
      <c r="R78" s="306"/>
      <c r="S78" s="306"/>
      <c r="T78" s="306"/>
    </row>
    <row r="79" spans="1:20" s="23" customFormat="1" ht="24" customHeight="1" x14ac:dyDescent="0.25">
      <c r="A79" s="7" t="s">
        <v>17</v>
      </c>
      <c r="B79" s="8"/>
      <c r="C79" s="7" t="s">
        <v>257</v>
      </c>
      <c r="D79" s="8"/>
      <c r="E79" s="8"/>
      <c r="F79" s="8"/>
      <c r="G79" s="8"/>
      <c r="H79" s="8"/>
      <c r="I79" s="8"/>
      <c r="J79" s="8"/>
      <c r="K79" s="8"/>
      <c r="L79" s="8"/>
      <c r="M79" s="8"/>
      <c r="N79" s="293"/>
      <c r="O79" s="293"/>
      <c r="P79" s="312"/>
      <c r="Q79" s="312"/>
      <c r="R79" s="374">
        <f>ROUND(SUM(R71:T77),2)</f>
        <v>0</v>
      </c>
      <c r="S79" s="374"/>
      <c r="T79" s="374"/>
    </row>
    <row r="80" spans="1:20" s="4" customFormat="1" ht="13.2" x14ac:dyDescent="0.25">
      <c r="A80" s="10"/>
      <c r="B80" s="10"/>
      <c r="C80" s="12"/>
      <c r="D80" s="12"/>
      <c r="E80" s="12"/>
      <c r="F80" s="12"/>
      <c r="G80" s="12"/>
      <c r="H80" s="12"/>
      <c r="I80" s="12"/>
      <c r="J80" s="12"/>
      <c r="K80" s="12"/>
      <c r="L80" s="12"/>
      <c r="M80" s="11"/>
      <c r="N80" s="294"/>
      <c r="O80" s="294"/>
      <c r="P80" s="306"/>
      <c r="Q80" s="306"/>
      <c r="R80" s="306"/>
      <c r="S80" s="306"/>
      <c r="T80" s="306"/>
    </row>
    <row r="81" spans="1:22" s="4" customFormat="1" ht="13.2" x14ac:dyDescent="0.25">
      <c r="A81" s="10"/>
      <c r="B81" s="10"/>
      <c r="C81" s="12"/>
      <c r="D81" s="12"/>
      <c r="E81" s="12"/>
      <c r="F81" s="12"/>
      <c r="G81" s="12"/>
      <c r="H81" s="12"/>
      <c r="I81" s="12"/>
      <c r="J81" s="12"/>
      <c r="K81" s="12"/>
      <c r="L81" s="12"/>
      <c r="M81" s="11"/>
      <c r="N81" s="294"/>
      <c r="O81" s="294"/>
      <c r="P81" s="306"/>
      <c r="Q81" s="306"/>
      <c r="R81" s="306"/>
      <c r="S81" s="306"/>
      <c r="T81" s="306"/>
    </row>
    <row r="82" spans="1:22" s="25" customFormat="1" ht="24" customHeight="1" x14ac:dyDescent="0.25">
      <c r="A82" s="7" t="s">
        <v>81</v>
      </c>
      <c r="B82" s="8"/>
      <c r="C82" s="7" t="s">
        <v>132</v>
      </c>
      <c r="D82" s="8"/>
      <c r="E82" s="8"/>
      <c r="F82" s="8"/>
      <c r="G82" s="8"/>
      <c r="H82" s="24"/>
      <c r="I82" s="24"/>
      <c r="J82" s="24"/>
      <c r="K82" s="24"/>
      <c r="L82" s="24"/>
      <c r="M82" s="24"/>
      <c r="N82" s="295"/>
      <c r="O82" s="295"/>
      <c r="P82" s="308"/>
      <c r="Q82" s="308"/>
      <c r="R82" s="383"/>
      <c r="S82" s="383"/>
      <c r="T82" s="383"/>
    </row>
    <row r="83" spans="1:22" s="23" customFormat="1" ht="12" customHeight="1" x14ac:dyDescent="0.3">
      <c r="A83" s="26"/>
      <c r="C83" s="26"/>
      <c r="N83" s="297"/>
      <c r="O83" s="297"/>
      <c r="P83" s="311"/>
      <c r="Q83" s="311"/>
      <c r="R83" s="310"/>
      <c r="S83" s="310"/>
      <c r="T83" s="310"/>
    </row>
    <row r="84" spans="1:22" s="23" customFormat="1" ht="69" customHeight="1" x14ac:dyDescent="0.25">
      <c r="A84" s="27" t="str">
        <f>A82</f>
        <v>5.</v>
      </c>
      <c r="B84" s="10">
        <v>1</v>
      </c>
      <c r="C84" s="386" t="s">
        <v>258</v>
      </c>
      <c r="D84" s="386"/>
      <c r="E84" s="386"/>
      <c r="F84" s="386"/>
      <c r="G84" s="386"/>
      <c r="H84" s="386"/>
      <c r="I84" s="386"/>
      <c r="J84" s="386"/>
      <c r="K84" s="386"/>
      <c r="L84" s="386"/>
      <c r="M84" s="29" t="s">
        <v>133</v>
      </c>
      <c r="N84" s="376">
        <v>77</v>
      </c>
      <c r="O84" s="376"/>
      <c r="P84" s="380"/>
      <c r="Q84" s="380"/>
      <c r="R84" s="377">
        <f>ROUND((N84*P84),2)</f>
        <v>0</v>
      </c>
      <c r="S84" s="377"/>
      <c r="T84" s="377"/>
    </row>
    <row r="85" spans="1:22" s="23" customFormat="1" ht="17.25" customHeight="1" x14ac:dyDescent="0.25">
      <c r="A85" s="27"/>
      <c r="B85" s="10"/>
      <c r="C85" s="135"/>
      <c r="D85" s="135"/>
      <c r="E85" s="135"/>
      <c r="F85" s="135"/>
      <c r="G85" s="135"/>
      <c r="H85" s="135"/>
      <c r="I85" s="135"/>
      <c r="J85" s="135"/>
      <c r="K85" s="135"/>
      <c r="L85" s="135"/>
      <c r="N85" s="297"/>
      <c r="O85" s="297"/>
      <c r="P85" s="311"/>
      <c r="Q85" s="311"/>
      <c r="R85" s="311"/>
      <c r="S85" s="311"/>
      <c r="T85" s="311"/>
    </row>
    <row r="86" spans="1:22" s="23" customFormat="1" ht="126.75" customHeight="1" x14ac:dyDescent="0.25">
      <c r="A86" s="27" t="str">
        <f>A84</f>
        <v>5.</v>
      </c>
      <c r="B86" s="10" t="s">
        <v>71</v>
      </c>
      <c r="C86" s="386" t="s">
        <v>259</v>
      </c>
      <c r="D86" s="386"/>
      <c r="E86" s="386"/>
      <c r="F86" s="386"/>
      <c r="G86" s="386"/>
      <c r="H86" s="386"/>
      <c r="I86" s="386"/>
      <c r="J86" s="386"/>
      <c r="K86" s="386"/>
      <c r="L86" s="386"/>
      <c r="M86" s="29" t="s">
        <v>133</v>
      </c>
      <c r="N86" s="376">
        <v>77</v>
      </c>
      <c r="O86" s="376"/>
      <c r="P86" s="380"/>
      <c r="Q86" s="380"/>
      <c r="R86" s="377">
        <f>ROUND((N86*P86),2)</f>
        <v>0</v>
      </c>
      <c r="S86" s="377"/>
      <c r="T86" s="377"/>
    </row>
    <row r="87" spans="1:22" s="4" customFormat="1" ht="15" customHeight="1" x14ac:dyDescent="0.25">
      <c r="A87" s="17"/>
      <c r="B87" s="28"/>
      <c r="C87" s="390"/>
      <c r="D87" s="382"/>
      <c r="E87" s="382"/>
      <c r="F87" s="382"/>
      <c r="G87" s="382"/>
      <c r="H87" s="382"/>
      <c r="I87" s="382"/>
      <c r="J87" s="382"/>
      <c r="K87" s="382"/>
      <c r="L87" s="382"/>
      <c r="M87" s="29"/>
      <c r="N87" s="376"/>
      <c r="O87" s="376"/>
      <c r="P87" s="381"/>
      <c r="Q87" s="381"/>
      <c r="R87" s="378"/>
      <c r="S87" s="378"/>
      <c r="T87" s="378"/>
    </row>
    <row r="88" spans="1:22" s="23" customFormat="1" ht="57.75" customHeight="1" x14ac:dyDescent="0.25">
      <c r="A88" s="27" t="str">
        <f>A86</f>
        <v>5.</v>
      </c>
      <c r="B88" s="10" t="s">
        <v>91</v>
      </c>
      <c r="C88" s="386" t="s">
        <v>260</v>
      </c>
      <c r="D88" s="386"/>
      <c r="E88" s="386"/>
      <c r="F88" s="386"/>
      <c r="G88" s="386"/>
      <c r="H88" s="386"/>
      <c r="I88" s="386"/>
      <c r="J88" s="386"/>
      <c r="K88" s="386"/>
      <c r="L88" s="386"/>
      <c r="M88" s="29" t="s">
        <v>135</v>
      </c>
      <c r="N88" s="376">
        <v>86</v>
      </c>
      <c r="O88" s="376"/>
      <c r="P88" s="380"/>
      <c r="Q88" s="380"/>
      <c r="R88" s="377">
        <f>ROUND((N88*P88),2)</f>
        <v>0</v>
      </c>
      <c r="S88" s="377"/>
      <c r="T88" s="377"/>
    </row>
    <row r="89" spans="1:22" s="23" customFormat="1" ht="12" customHeight="1" x14ac:dyDescent="0.3">
      <c r="A89" s="26"/>
      <c r="C89" s="26"/>
      <c r="N89" s="297"/>
      <c r="O89" s="297"/>
      <c r="P89" s="311"/>
      <c r="Q89" s="311"/>
      <c r="R89" s="310"/>
      <c r="S89" s="310"/>
      <c r="T89" s="310"/>
    </row>
    <row r="90" spans="1:22" s="23" customFormat="1" ht="24" customHeight="1" x14ac:dyDescent="0.25">
      <c r="A90" s="7" t="s">
        <v>17</v>
      </c>
      <c r="B90" s="8"/>
      <c r="C90" s="7" t="s">
        <v>261</v>
      </c>
      <c r="D90" s="8"/>
      <c r="E90" s="8"/>
      <c r="F90" s="8"/>
      <c r="G90" s="8"/>
      <c r="H90" s="8"/>
      <c r="I90" s="8"/>
      <c r="J90" s="8"/>
      <c r="K90" s="8"/>
      <c r="L90" s="8"/>
      <c r="M90" s="8"/>
      <c r="N90" s="293"/>
      <c r="O90" s="293"/>
      <c r="P90" s="312"/>
      <c r="Q90" s="312"/>
      <c r="R90" s="374">
        <f>ROUND(SUM(R84:T88),2)</f>
        <v>0</v>
      </c>
      <c r="S90" s="374"/>
      <c r="T90" s="374"/>
    </row>
    <row r="91" spans="1:22" s="4" customFormat="1" ht="13.2" x14ac:dyDescent="0.25">
      <c r="A91" s="10"/>
      <c r="B91" s="10"/>
      <c r="C91" s="12"/>
      <c r="D91" s="12"/>
      <c r="E91" s="12"/>
      <c r="F91" s="12"/>
      <c r="G91" s="12"/>
      <c r="H91" s="12"/>
      <c r="I91" s="12"/>
      <c r="J91" s="12"/>
      <c r="K91" s="12"/>
      <c r="L91" s="12"/>
      <c r="M91" s="11"/>
      <c r="N91" s="294"/>
      <c r="O91" s="294"/>
      <c r="P91" s="306"/>
      <c r="Q91" s="306"/>
      <c r="R91" s="306"/>
      <c r="S91" s="306"/>
      <c r="T91" s="306"/>
    </row>
    <row r="92" spans="1:22" s="25" customFormat="1" ht="24" customHeight="1" x14ac:dyDescent="0.25">
      <c r="A92" s="7" t="s">
        <v>84</v>
      </c>
      <c r="B92" s="8"/>
      <c r="C92" s="7" t="s">
        <v>137</v>
      </c>
      <c r="D92" s="8"/>
      <c r="E92" s="8"/>
      <c r="F92" s="8"/>
      <c r="G92" s="8"/>
      <c r="H92" s="24"/>
      <c r="I92" s="24"/>
      <c r="J92" s="24"/>
      <c r="K92" s="24"/>
      <c r="L92" s="24"/>
      <c r="M92" s="24"/>
      <c r="N92" s="295"/>
      <c r="O92" s="295"/>
      <c r="P92" s="308"/>
      <c r="Q92" s="308"/>
      <c r="R92" s="383"/>
      <c r="S92" s="383"/>
      <c r="T92" s="383"/>
    </row>
    <row r="93" spans="1:22" s="23" customFormat="1" ht="12" customHeight="1" x14ac:dyDescent="0.3">
      <c r="A93" s="26"/>
      <c r="C93" s="26"/>
      <c r="N93" s="297"/>
      <c r="O93" s="297"/>
      <c r="P93" s="311"/>
      <c r="Q93" s="311"/>
      <c r="R93" s="310"/>
      <c r="S93" s="310"/>
      <c r="T93" s="310"/>
    </row>
    <row r="94" spans="1:22" s="23" customFormat="1" ht="131.25" customHeight="1" x14ac:dyDescent="0.25">
      <c r="A94" s="27" t="str">
        <f>A92</f>
        <v>6.</v>
      </c>
      <c r="B94" s="10">
        <v>1</v>
      </c>
      <c r="C94" s="386" t="s">
        <v>262</v>
      </c>
      <c r="D94" s="386"/>
      <c r="E94" s="386"/>
      <c r="F94" s="386"/>
      <c r="G94" s="386"/>
      <c r="H94" s="386"/>
      <c r="I94" s="386"/>
      <c r="J94" s="386"/>
      <c r="K94" s="386"/>
      <c r="L94" s="386"/>
      <c r="M94" s="29" t="s">
        <v>133</v>
      </c>
      <c r="N94" s="376">
        <v>4</v>
      </c>
      <c r="O94" s="376"/>
      <c r="P94" s="380"/>
      <c r="Q94" s="380"/>
      <c r="R94" s="377">
        <f>ROUND((N94*P94),2)</f>
        <v>0</v>
      </c>
      <c r="S94" s="377"/>
      <c r="T94" s="377"/>
    </row>
    <row r="95" spans="1:22" s="23" customFormat="1" ht="18.75" customHeight="1" x14ac:dyDescent="0.3">
      <c r="A95" s="26"/>
      <c r="C95" s="26"/>
      <c r="N95" s="297"/>
      <c r="O95" s="297"/>
      <c r="P95" s="311"/>
      <c r="Q95" s="311"/>
      <c r="R95" s="310"/>
      <c r="S95" s="310"/>
      <c r="T95" s="310"/>
    </row>
    <row r="96" spans="1:22" s="17" customFormat="1" ht="156.75" customHeight="1" x14ac:dyDescent="0.25">
      <c r="A96" s="27" t="str">
        <f>A92</f>
        <v>6.</v>
      </c>
      <c r="B96" s="10">
        <f>B94+1</f>
        <v>2</v>
      </c>
      <c r="C96" s="386" t="s">
        <v>263</v>
      </c>
      <c r="D96" s="375"/>
      <c r="E96" s="375"/>
      <c r="F96" s="375"/>
      <c r="G96" s="375"/>
      <c r="H96" s="375"/>
      <c r="I96" s="375"/>
      <c r="J96" s="375"/>
      <c r="K96" s="375"/>
      <c r="L96" s="375"/>
      <c r="M96" s="29" t="s">
        <v>133</v>
      </c>
      <c r="N96" s="376">
        <v>4</v>
      </c>
      <c r="O96" s="376"/>
      <c r="P96" s="380"/>
      <c r="Q96" s="380"/>
      <c r="R96" s="377">
        <f>ROUND((N96*P96),2)</f>
        <v>0</v>
      </c>
      <c r="S96" s="377"/>
      <c r="T96" s="377"/>
      <c r="U96" s="145"/>
      <c r="V96" s="145"/>
    </row>
    <row r="97" spans="1:20" s="23" customFormat="1" ht="12" customHeight="1" x14ac:dyDescent="0.3">
      <c r="A97" s="26"/>
      <c r="C97" s="26"/>
      <c r="N97" s="297"/>
      <c r="O97" s="297"/>
      <c r="P97" s="311"/>
      <c r="Q97" s="311"/>
      <c r="R97" s="310"/>
      <c r="S97" s="310"/>
      <c r="T97" s="310"/>
    </row>
    <row r="98" spans="1:20" s="23" customFormat="1" ht="24" customHeight="1" x14ac:dyDescent="0.25">
      <c r="A98" s="7" t="s">
        <v>84</v>
      </c>
      <c r="B98" s="8"/>
      <c r="C98" s="7" t="s">
        <v>140</v>
      </c>
      <c r="D98" s="8"/>
      <c r="E98" s="8"/>
      <c r="F98" s="8"/>
      <c r="G98" s="8"/>
      <c r="H98" s="8"/>
      <c r="I98" s="8"/>
      <c r="J98" s="8"/>
      <c r="K98" s="8"/>
      <c r="L98" s="8"/>
      <c r="M98" s="8"/>
      <c r="N98" s="293"/>
      <c r="O98" s="293"/>
      <c r="P98" s="312"/>
      <c r="Q98" s="312"/>
      <c r="R98" s="374">
        <f>ROUND(SUM(R94:T96),2)</f>
        <v>0</v>
      </c>
      <c r="S98" s="374"/>
      <c r="T98" s="374"/>
    </row>
    <row r="99" spans="1:20" s="4" customFormat="1" ht="13.2" x14ac:dyDescent="0.25">
      <c r="A99" s="10"/>
      <c r="B99" s="10"/>
      <c r="C99" s="12"/>
      <c r="D99" s="12"/>
      <c r="E99" s="12"/>
      <c r="F99" s="12"/>
      <c r="G99" s="12"/>
      <c r="H99" s="12"/>
      <c r="I99" s="12"/>
      <c r="J99" s="12"/>
      <c r="K99" s="12"/>
      <c r="L99" s="12"/>
      <c r="M99" s="11"/>
      <c r="N99" s="294"/>
      <c r="O99" s="294"/>
      <c r="P99" s="306"/>
      <c r="Q99" s="306"/>
      <c r="R99" s="306"/>
      <c r="S99" s="306"/>
      <c r="T99" s="306"/>
    </row>
    <row r="100" spans="1:20" s="4" customFormat="1" ht="13.2" x14ac:dyDescent="0.25">
      <c r="A100" s="10"/>
      <c r="B100" s="10"/>
      <c r="C100" s="12"/>
      <c r="D100" s="12"/>
      <c r="E100" s="12"/>
      <c r="F100" s="12"/>
      <c r="G100" s="12"/>
      <c r="H100" s="12"/>
      <c r="I100" s="12"/>
      <c r="J100" s="12"/>
      <c r="K100" s="12"/>
      <c r="L100" s="12"/>
      <c r="M100" s="11"/>
      <c r="N100" s="294"/>
      <c r="O100" s="294"/>
      <c r="P100" s="306"/>
      <c r="Q100" s="306"/>
      <c r="R100" s="306"/>
      <c r="S100" s="306"/>
      <c r="T100" s="306"/>
    </row>
    <row r="101" spans="1:20" s="25" customFormat="1" ht="24" customHeight="1" x14ac:dyDescent="0.25">
      <c r="A101" s="7" t="s">
        <v>26</v>
      </c>
      <c r="B101" s="8"/>
      <c r="C101" s="7" t="s">
        <v>141</v>
      </c>
      <c r="D101" s="8"/>
      <c r="E101" s="8"/>
      <c r="F101" s="8"/>
      <c r="G101" s="8"/>
      <c r="H101" s="24"/>
      <c r="I101" s="24"/>
      <c r="J101" s="24"/>
      <c r="K101" s="24"/>
      <c r="L101" s="24"/>
      <c r="M101" s="24"/>
      <c r="N101" s="295"/>
      <c r="O101" s="295"/>
      <c r="P101" s="308"/>
      <c r="Q101" s="308"/>
      <c r="R101" s="383"/>
      <c r="S101" s="383"/>
      <c r="T101" s="383"/>
    </row>
    <row r="102" spans="1:20" s="23" customFormat="1" ht="12" customHeight="1" x14ac:dyDescent="0.3">
      <c r="A102" s="26"/>
      <c r="C102" s="26"/>
      <c r="N102" s="297"/>
      <c r="O102" s="297"/>
      <c r="P102" s="311"/>
      <c r="Q102" s="311"/>
      <c r="R102" s="310"/>
      <c r="S102" s="310"/>
      <c r="T102" s="310"/>
    </row>
    <row r="103" spans="1:20" s="23" customFormat="1" ht="12" customHeight="1" x14ac:dyDescent="0.3">
      <c r="A103" s="26"/>
      <c r="C103" s="26"/>
      <c r="N103" s="297"/>
      <c r="O103" s="297"/>
      <c r="P103" s="311"/>
      <c r="Q103" s="311"/>
      <c r="R103" s="310"/>
      <c r="S103" s="310"/>
      <c r="T103" s="310"/>
    </row>
    <row r="104" spans="1:20" s="23" customFormat="1" ht="136.5" customHeight="1" x14ac:dyDescent="0.25">
      <c r="A104" s="27" t="str">
        <f>A101</f>
        <v>7.</v>
      </c>
      <c r="B104" s="10">
        <v>1</v>
      </c>
      <c r="C104" s="386" t="s">
        <v>142</v>
      </c>
      <c r="D104" s="386"/>
      <c r="E104" s="386"/>
      <c r="F104" s="386"/>
      <c r="G104" s="386"/>
      <c r="H104" s="386"/>
      <c r="I104" s="386"/>
      <c r="J104" s="386"/>
      <c r="K104" s="386"/>
      <c r="L104" s="386"/>
      <c r="N104" s="297"/>
      <c r="O104" s="297"/>
      <c r="P104" s="311"/>
      <c r="Q104" s="311"/>
      <c r="R104" s="311"/>
      <c r="S104" s="311"/>
      <c r="T104" s="311"/>
    </row>
    <row r="105" spans="1:20" s="4" customFormat="1" ht="15" customHeight="1" x14ac:dyDescent="0.25">
      <c r="A105" s="17"/>
      <c r="B105" s="28"/>
      <c r="C105" s="382" t="s">
        <v>264</v>
      </c>
      <c r="D105" s="382"/>
      <c r="E105" s="382"/>
      <c r="F105" s="382"/>
      <c r="G105" s="382"/>
      <c r="H105" s="382"/>
      <c r="I105" s="382"/>
      <c r="J105" s="382"/>
      <c r="K105" s="382"/>
      <c r="L105" s="382"/>
      <c r="M105" s="29" t="s">
        <v>133</v>
      </c>
      <c r="N105" s="376">
        <v>221</v>
      </c>
      <c r="O105" s="376"/>
      <c r="P105" s="380"/>
      <c r="Q105" s="380"/>
      <c r="R105" s="377">
        <f t="shared" ref="R105:R106" si="4">ROUND((N105*P105),2)</f>
        <v>0</v>
      </c>
      <c r="S105" s="377"/>
      <c r="T105" s="377"/>
    </row>
    <row r="106" spans="1:20" s="4" customFormat="1" ht="15" customHeight="1" x14ac:dyDescent="0.25">
      <c r="A106" s="17"/>
      <c r="B106" s="28"/>
      <c r="C106" s="382" t="s">
        <v>578</v>
      </c>
      <c r="D106" s="382"/>
      <c r="E106" s="382"/>
      <c r="F106" s="382"/>
      <c r="G106" s="382"/>
      <c r="H106" s="382"/>
      <c r="I106" s="382"/>
      <c r="J106" s="382"/>
      <c r="K106" s="382"/>
      <c r="L106" s="382"/>
      <c r="M106" s="29" t="s">
        <v>133</v>
      </c>
      <c r="N106" s="376">
        <v>68</v>
      </c>
      <c r="O106" s="376"/>
      <c r="P106" s="380"/>
      <c r="Q106" s="380"/>
      <c r="R106" s="377">
        <f t="shared" si="4"/>
        <v>0</v>
      </c>
      <c r="S106" s="377"/>
      <c r="T106" s="377"/>
    </row>
    <row r="107" spans="1:20" s="4" customFormat="1" ht="15" customHeight="1" x14ac:dyDescent="0.25">
      <c r="A107" s="17"/>
      <c r="B107" s="28"/>
      <c r="C107" s="138"/>
      <c r="D107" s="138"/>
      <c r="E107" s="138"/>
      <c r="F107" s="138"/>
      <c r="G107" s="138"/>
      <c r="H107" s="138"/>
      <c r="I107" s="138"/>
      <c r="J107" s="138"/>
      <c r="K107" s="138"/>
      <c r="L107" s="138"/>
      <c r="M107" s="29"/>
      <c r="N107" s="294"/>
      <c r="O107" s="294"/>
      <c r="P107" s="307"/>
      <c r="Q107" s="307"/>
      <c r="R107" s="306"/>
      <c r="S107" s="306"/>
      <c r="T107" s="306"/>
    </row>
    <row r="108" spans="1:20" s="23" customFormat="1" ht="70.5" customHeight="1" x14ac:dyDescent="0.25">
      <c r="A108" s="27" t="s">
        <v>26</v>
      </c>
      <c r="B108" s="10">
        <v>2</v>
      </c>
      <c r="C108" s="386" t="s">
        <v>265</v>
      </c>
      <c r="D108" s="386"/>
      <c r="E108" s="386"/>
      <c r="F108" s="386"/>
      <c r="G108" s="386"/>
      <c r="H108" s="386"/>
      <c r="I108" s="386"/>
      <c r="J108" s="386"/>
      <c r="K108" s="386"/>
      <c r="L108" s="386"/>
      <c r="N108" s="297"/>
      <c r="O108" s="297"/>
      <c r="P108" s="311"/>
      <c r="Q108" s="311"/>
      <c r="R108" s="311"/>
      <c r="S108" s="311"/>
      <c r="T108" s="311"/>
    </row>
    <row r="109" spans="1:20" s="4" customFormat="1" ht="15" customHeight="1" x14ac:dyDescent="0.25">
      <c r="A109" s="17"/>
      <c r="B109" s="28"/>
      <c r="C109" s="382" t="s">
        <v>266</v>
      </c>
      <c r="D109" s="382"/>
      <c r="E109" s="382"/>
      <c r="F109" s="382"/>
      <c r="G109" s="382"/>
      <c r="H109" s="382"/>
      <c r="I109" s="382"/>
      <c r="J109" s="382"/>
      <c r="K109" s="382"/>
      <c r="L109" s="382"/>
      <c r="M109" s="29" t="s">
        <v>5</v>
      </c>
      <c r="N109" s="376">
        <v>5</v>
      </c>
      <c r="O109" s="376"/>
      <c r="P109" s="380"/>
      <c r="Q109" s="380"/>
      <c r="R109" s="377">
        <f t="shared" ref="R109:R110" si="5">ROUND((N109*P109),2)</f>
        <v>0</v>
      </c>
      <c r="S109" s="377"/>
      <c r="T109" s="377"/>
    </row>
    <row r="110" spans="1:20" s="4" customFormat="1" ht="15" customHeight="1" x14ac:dyDescent="0.25">
      <c r="A110" s="17"/>
      <c r="B110" s="28"/>
      <c r="C110" s="382" t="s">
        <v>267</v>
      </c>
      <c r="D110" s="382"/>
      <c r="E110" s="382"/>
      <c r="F110" s="382"/>
      <c r="G110" s="382"/>
      <c r="H110" s="382"/>
      <c r="I110" s="382"/>
      <c r="J110" s="382"/>
      <c r="K110" s="382"/>
      <c r="L110" s="382"/>
      <c r="M110" s="29" t="s">
        <v>5</v>
      </c>
      <c r="N110" s="376">
        <v>6</v>
      </c>
      <c r="O110" s="376"/>
      <c r="P110" s="380"/>
      <c r="Q110" s="380"/>
      <c r="R110" s="377">
        <f t="shared" si="5"/>
        <v>0</v>
      </c>
      <c r="S110" s="377"/>
      <c r="T110" s="377"/>
    </row>
    <row r="111" spans="1:20" s="23" customFormat="1" ht="12" customHeight="1" x14ac:dyDescent="0.3">
      <c r="A111" s="26"/>
      <c r="C111" s="26"/>
      <c r="N111" s="297"/>
      <c r="O111" s="297"/>
      <c r="P111" s="311"/>
      <c r="Q111" s="311"/>
      <c r="R111" s="310"/>
      <c r="S111" s="310"/>
      <c r="T111" s="310"/>
    </row>
    <row r="112" spans="1:20" s="23" customFormat="1" ht="24" customHeight="1" x14ac:dyDescent="0.25">
      <c r="A112" s="7" t="s">
        <v>26</v>
      </c>
      <c r="B112" s="8"/>
      <c r="C112" s="7" t="s">
        <v>150</v>
      </c>
      <c r="D112" s="8"/>
      <c r="E112" s="8"/>
      <c r="F112" s="8"/>
      <c r="G112" s="8"/>
      <c r="H112" s="8"/>
      <c r="I112" s="8"/>
      <c r="J112" s="8"/>
      <c r="K112" s="8"/>
      <c r="L112" s="8"/>
      <c r="M112" s="8"/>
      <c r="N112" s="293"/>
      <c r="O112" s="293"/>
      <c r="P112" s="312"/>
      <c r="Q112" s="312"/>
      <c r="R112" s="374">
        <f>ROUND(SUM(R104:T110),2)</f>
        <v>0</v>
      </c>
      <c r="S112" s="374"/>
      <c r="T112" s="374"/>
    </row>
    <row r="113" spans="1:20" s="4" customFormat="1" ht="13.2" x14ac:dyDescent="0.25">
      <c r="A113" s="10"/>
      <c r="B113" s="10"/>
      <c r="C113" s="12"/>
      <c r="D113" s="12"/>
      <c r="E113" s="12"/>
      <c r="F113" s="12"/>
      <c r="G113" s="12"/>
      <c r="H113" s="12"/>
      <c r="I113" s="12"/>
      <c r="J113" s="12"/>
      <c r="K113" s="12"/>
      <c r="L113" s="12"/>
      <c r="M113" s="11"/>
      <c r="N113" s="294"/>
      <c r="O113" s="294"/>
      <c r="P113" s="306"/>
      <c r="Q113" s="306"/>
      <c r="R113" s="306"/>
      <c r="S113" s="306"/>
      <c r="T113" s="306"/>
    </row>
    <row r="114" spans="1:20" s="25" customFormat="1" ht="24" customHeight="1" x14ac:dyDescent="0.25">
      <c r="A114" s="7" t="s">
        <v>30</v>
      </c>
      <c r="B114" s="8"/>
      <c r="C114" s="7" t="s">
        <v>268</v>
      </c>
      <c r="D114" s="8"/>
      <c r="E114" s="8"/>
      <c r="F114" s="8"/>
      <c r="G114" s="8"/>
      <c r="H114" s="24"/>
      <c r="I114" s="24"/>
      <c r="J114" s="24"/>
      <c r="K114" s="24"/>
      <c r="L114" s="24"/>
      <c r="M114" s="24"/>
      <c r="N114" s="295"/>
      <c r="O114" s="295"/>
      <c r="P114" s="308"/>
      <c r="Q114" s="308"/>
      <c r="R114" s="383"/>
      <c r="S114" s="383"/>
      <c r="T114" s="383"/>
    </row>
    <row r="115" spans="1:20" s="23" customFormat="1" ht="12" customHeight="1" x14ac:dyDescent="0.3">
      <c r="A115" s="26"/>
      <c r="C115" s="26"/>
      <c r="N115" s="297"/>
      <c r="O115" s="297"/>
      <c r="P115" s="311"/>
      <c r="Q115" s="311"/>
      <c r="R115" s="310"/>
      <c r="S115" s="310"/>
      <c r="T115" s="310"/>
    </row>
    <row r="116" spans="1:20" s="23" customFormat="1" ht="83.25" customHeight="1" x14ac:dyDescent="0.25">
      <c r="A116" s="27" t="str">
        <f>A114</f>
        <v>8.</v>
      </c>
      <c r="B116" s="10">
        <v>1</v>
      </c>
      <c r="C116" s="386" t="s">
        <v>269</v>
      </c>
      <c r="D116" s="386"/>
      <c r="E116" s="386"/>
      <c r="F116" s="386"/>
      <c r="G116" s="386"/>
      <c r="H116" s="386"/>
      <c r="I116" s="386"/>
      <c r="J116" s="386"/>
      <c r="K116" s="386"/>
      <c r="L116" s="386"/>
      <c r="M116" s="29" t="s">
        <v>133</v>
      </c>
      <c r="N116" s="376">
        <v>395</v>
      </c>
      <c r="O116" s="376"/>
      <c r="P116" s="380"/>
      <c r="Q116" s="380"/>
      <c r="R116" s="377">
        <f t="shared" ref="R116" si="6">ROUND((N116*P116),2)</f>
        <v>0</v>
      </c>
      <c r="S116" s="377"/>
      <c r="T116" s="377"/>
    </row>
    <row r="117" spans="1:20" s="4" customFormat="1" ht="15" customHeight="1" x14ac:dyDescent="0.25">
      <c r="A117" s="17"/>
      <c r="B117" s="28"/>
      <c r="C117" s="138"/>
      <c r="D117" s="138"/>
      <c r="E117" s="138"/>
      <c r="F117" s="138"/>
      <c r="G117" s="138"/>
      <c r="H117" s="138"/>
      <c r="I117" s="138"/>
      <c r="J117" s="138"/>
      <c r="K117" s="138"/>
      <c r="L117" s="138"/>
      <c r="M117" s="29"/>
      <c r="N117" s="294"/>
      <c r="O117" s="294"/>
      <c r="P117" s="307"/>
      <c r="Q117" s="307"/>
      <c r="R117" s="306"/>
      <c r="S117" s="306"/>
      <c r="T117" s="306"/>
    </row>
    <row r="118" spans="1:20" s="23" customFormat="1" ht="127.5" customHeight="1" x14ac:dyDescent="0.25">
      <c r="A118" s="27" t="s">
        <v>30</v>
      </c>
      <c r="B118" s="10">
        <v>2</v>
      </c>
      <c r="C118" s="386" t="s">
        <v>579</v>
      </c>
      <c r="D118" s="386"/>
      <c r="E118" s="386"/>
      <c r="F118" s="386"/>
      <c r="G118" s="386"/>
      <c r="H118" s="386"/>
      <c r="I118" s="386"/>
      <c r="J118" s="386"/>
      <c r="K118" s="386"/>
      <c r="L118" s="386"/>
      <c r="M118" s="29" t="s">
        <v>133</v>
      </c>
      <c r="N118" s="376">
        <v>288</v>
      </c>
      <c r="O118" s="376"/>
      <c r="P118" s="380"/>
      <c r="Q118" s="380"/>
      <c r="R118" s="377">
        <f t="shared" ref="R118" si="7">ROUND((N118*P118),2)</f>
        <v>0</v>
      </c>
      <c r="S118" s="377"/>
      <c r="T118" s="377"/>
    </row>
    <row r="119" spans="1:20" s="23" customFormat="1" ht="12" customHeight="1" x14ac:dyDescent="0.3">
      <c r="A119" s="26"/>
      <c r="C119" s="26"/>
      <c r="N119" s="297"/>
      <c r="O119" s="297"/>
      <c r="P119" s="311"/>
      <c r="Q119" s="311"/>
      <c r="R119" s="310"/>
      <c r="S119" s="310"/>
      <c r="T119" s="310"/>
    </row>
    <row r="120" spans="1:20" s="23" customFormat="1" ht="24" customHeight="1" x14ac:dyDescent="0.25">
      <c r="A120" s="7" t="s">
        <v>30</v>
      </c>
      <c r="B120" s="8"/>
      <c r="C120" s="7" t="s">
        <v>270</v>
      </c>
      <c r="D120" s="8"/>
      <c r="E120" s="8"/>
      <c r="F120" s="8"/>
      <c r="G120" s="8"/>
      <c r="H120" s="8"/>
      <c r="I120" s="8"/>
      <c r="J120" s="8"/>
      <c r="K120" s="8"/>
      <c r="L120" s="8"/>
      <c r="M120" s="8"/>
      <c r="N120" s="293"/>
      <c r="O120" s="293"/>
      <c r="P120" s="312"/>
      <c r="Q120" s="312"/>
      <c r="R120" s="374">
        <f>ROUND(SUM(R116:T118),2)</f>
        <v>0</v>
      </c>
      <c r="S120" s="374"/>
      <c r="T120" s="374"/>
    </row>
    <row r="121" spans="1:20" s="4" customFormat="1" ht="13.2" x14ac:dyDescent="0.25">
      <c r="A121" s="10"/>
      <c r="B121" s="10"/>
      <c r="C121" s="12"/>
      <c r="D121" s="12"/>
      <c r="E121" s="12"/>
      <c r="F121" s="12"/>
      <c r="G121" s="12"/>
      <c r="H121" s="12"/>
      <c r="I121" s="12"/>
      <c r="J121" s="12"/>
      <c r="K121" s="12"/>
      <c r="L121" s="12"/>
      <c r="M121" s="11"/>
      <c r="N121" s="294"/>
      <c r="O121" s="294"/>
      <c r="P121" s="306"/>
      <c r="Q121" s="306"/>
      <c r="R121" s="306"/>
      <c r="S121" s="306"/>
      <c r="T121" s="306"/>
    </row>
    <row r="122" spans="1:20" s="4" customFormat="1" ht="13.2" x14ac:dyDescent="0.25">
      <c r="A122" s="10"/>
      <c r="B122" s="10"/>
      <c r="C122" s="12"/>
      <c r="D122" s="12"/>
      <c r="E122" s="12"/>
      <c r="F122" s="12"/>
      <c r="G122" s="12"/>
      <c r="H122" s="12"/>
      <c r="I122" s="12"/>
      <c r="J122" s="12"/>
      <c r="K122" s="12"/>
      <c r="L122" s="12"/>
      <c r="M122" s="11"/>
      <c r="N122" s="294"/>
      <c r="O122" s="294"/>
      <c r="P122" s="306"/>
      <c r="Q122" s="306"/>
      <c r="R122" s="306"/>
      <c r="S122" s="306"/>
      <c r="T122" s="306"/>
    </row>
    <row r="123" spans="1:20" s="25" customFormat="1" ht="24" customHeight="1" x14ac:dyDescent="0.25">
      <c r="A123" s="7" t="s">
        <v>33</v>
      </c>
      <c r="B123" s="8"/>
      <c r="C123" s="7" t="s">
        <v>158</v>
      </c>
      <c r="D123" s="8"/>
      <c r="E123" s="8"/>
      <c r="F123" s="8"/>
      <c r="G123" s="8"/>
      <c r="H123" s="24"/>
      <c r="I123" s="24"/>
      <c r="J123" s="24"/>
      <c r="K123" s="24"/>
      <c r="L123" s="24"/>
      <c r="M123" s="24"/>
      <c r="N123" s="295"/>
      <c r="O123" s="295"/>
      <c r="P123" s="308"/>
      <c r="Q123" s="308"/>
      <c r="R123" s="383"/>
      <c r="S123" s="383"/>
      <c r="T123" s="383"/>
    </row>
    <row r="124" spans="1:20" s="23" customFormat="1" ht="12" customHeight="1" x14ac:dyDescent="0.3">
      <c r="A124" s="26"/>
      <c r="C124" s="26"/>
      <c r="N124" s="297"/>
      <c r="O124" s="297"/>
      <c r="P124" s="311"/>
      <c r="Q124" s="311"/>
      <c r="R124" s="310"/>
      <c r="S124" s="310"/>
      <c r="T124" s="310"/>
    </row>
    <row r="125" spans="1:20" s="23" customFormat="1" ht="87.75" customHeight="1" x14ac:dyDescent="0.25">
      <c r="A125" s="27" t="str">
        <f>A123</f>
        <v>9.</v>
      </c>
      <c r="B125" s="10">
        <v>1</v>
      </c>
      <c r="C125" s="386" t="s">
        <v>271</v>
      </c>
      <c r="D125" s="386"/>
      <c r="E125" s="386"/>
      <c r="F125" s="386"/>
      <c r="G125" s="386"/>
      <c r="H125" s="386"/>
      <c r="I125" s="386"/>
      <c r="J125" s="386"/>
      <c r="K125" s="386"/>
      <c r="L125" s="386"/>
      <c r="M125" s="11" t="s">
        <v>59</v>
      </c>
      <c r="N125" s="376">
        <v>28</v>
      </c>
      <c r="O125" s="376"/>
      <c r="P125" s="380"/>
      <c r="Q125" s="380"/>
      <c r="R125" s="377">
        <f t="shared" ref="R125" si="8">ROUND((N125*P125),2)</f>
        <v>0</v>
      </c>
      <c r="S125" s="377"/>
      <c r="T125" s="377"/>
    </row>
    <row r="126" spans="1:20" s="23" customFormat="1" ht="12" customHeight="1" x14ac:dyDescent="0.3">
      <c r="A126" s="26"/>
      <c r="C126" s="26"/>
      <c r="N126" s="297"/>
      <c r="O126" s="297"/>
      <c r="P126" s="311"/>
      <c r="Q126" s="311"/>
      <c r="R126" s="310"/>
      <c r="S126" s="310"/>
      <c r="T126" s="310"/>
    </row>
    <row r="127" spans="1:20" s="23" customFormat="1" ht="24" customHeight="1" x14ac:dyDescent="0.25">
      <c r="A127" s="7" t="s">
        <v>33</v>
      </c>
      <c r="B127" s="8"/>
      <c r="C127" s="7" t="s">
        <v>175</v>
      </c>
      <c r="D127" s="8"/>
      <c r="E127" s="8"/>
      <c r="F127" s="8"/>
      <c r="G127" s="8"/>
      <c r="H127" s="8"/>
      <c r="I127" s="8"/>
      <c r="J127" s="8"/>
      <c r="K127" s="8"/>
      <c r="L127" s="8"/>
      <c r="M127" s="8"/>
      <c r="N127" s="293"/>
      <c r="O127" s="293"/>
      <c r="P127" s="312"/>
      <c r="Q127" s="312"/>
      <c r="R127" s="374">
        <f>ROUND(SUM(R125:T125),2)</f>
        <v>0</v>
      </c>
      <c r="S127" s="374"/>
      <c r="T127" s="374"/>
    </row>
    <row r="128" spans="1:20" s="4" customFormat="1" ht="13.2" x14ac:dyDescent="0.25">
      <c r="A128" s="10"/>
      <c r="B128" s="10"/>
      <c r="C128" s="12"/>
      <c r="D128" s="12"/>
      <c r="E128" s="12"/>
      <c r="F128" s="12"/>
      <c r="G128" s="12"/>
      <c r="H128" s="12"/>
      <c r="I128" s="12"/>
      <c r="J128" s="12"/>
      <c r="K128" s="12"/>
      <c r="L128" s="12"/>
      <c r="M128" s="11"/>
      <c r="N128" s="294"/>
      <c r="O128" s="294"/>
      <c r="P128" s="306"/>
      <c r="Q128" s="306"/>
      <c r="R128" s="306"/>
      <c r="S128" s="306"/>
      <c r="T128" s="306"/>
    </row>
    <row r="129" spans="1:20" s="4" customFormat="1" ht="13.2" x14ac:dyDescent="0.25">
      <c r="A129" s="10"/>
      <c r="B129" s="10"/>
      <c r="C129" s="12"/>
      <c r="D129" s="12"/>
      <c r="E129" s="12"/>
      <c r="F129" s="12"/>
      <c r="G129" s="12"/>
      <c r="H129" s="12"/>
      <c r="I129" s="12"/>
      <c r="J129" s="12"/>
      <c r="K129" s="12"/>
      <c r="L129" s="12"/>
      <c r="M129" s="11"/>
      <c r="N129" s="294"/>
      <c r="O129" s="294"/>
      <c r="P129" s="306"/>
      <c r="Q129" s="306"/>
      <c r="R129" s="306"/>
      <c r="S129" s="306"/>
      <c r="T129" s="306"/>
    </row>
    <row r="130" spans="1:20" s="25" customFormat="1" ht="24" customHeight="1" x14ac:dyDescent="0.25">
      <c r="A130" s="7" t="s">
        <v>35</v>
      </c>
      <c r="B130" s="8"/>
      <c r="C130" s="7" t="s">
        <v>176</v>
      </c>
      <c r="D130" s="8"/>
      <c r="E130" s="8"/>
      <c r="F130" s="8"/>
      <c r="G130" s="8"/>
      <c r="H130" s="24"/>
      <c r="I130" s="24"/>
      <c r="J130" s="24"/>
      <c r="K130" s="24"/>
      <c r="L130" s="24"/>
      <c r="M130" s="24"/>
      <c r="N130" s="295"/>
      <c r="O130" s="295"/>
      <c r="P130" s="308"/>
      <c r="Q130" s="308"/>
      <c r="R130" s="383"/>
      <c r="S130" s="383"/>
      <c r="T130" s="383"/>
    </row>
    <row r="131" spans="1:20" s="23" customFormat="1" ht="12" customHeight="1" x14ac:dyDescent="0.3">
      <c r="A131" s="26"/>
      <c r="C131" s="26"/>
      <c r="N131" s="297"/>
      <c r="O131" s="297"/>
      <c r="P131" s="311"/>
      <c r="Q131" s="311"/>
      <c r="R131" s="310"/>
      <c r="S131" s="310"/>
      <c r="T131" s="310"/>
    </row>
    <row r="132" spans="1:20" s="23" customFormat="1" ht="105.75" customHeight="1" x14ac:dyDescent="0.25">
      <c r="A132" s="27" t="str">
        <f>A130</f>
        <v>10.</v>
      </c>
      <c r="B132" s="10">
        <v>1</v>
      </c>
      <c r="C132" s="386" t="s">
        <v>177</v>
      </c>
      <c r="D132" s="386"/>
      <c r="E132" s="386"/>
      <c r="F132" s="386"/>
      <c r="G132" s="386"/>
      <c r="H132" s="386"/>
      <c r="I132" s="386"/>
      <c r="J132" s="386"/>
      <c r="K132" s="386"/>
      <c r="L132" s="386"/>
      <c r="N132" s="297"/>
      <c r="O132" s="297"/>
      <c r="P132" s="311"/>
      <c r="Q132" s="311"/>
      <c r="R132" s="311"/>
      <c r="S132" s="311"/>
      <c r="T132" s="311"/>
    </row>
    <row r="133" spans="1:20" s="23" customFormat="1" ht="21" customHeight="1" x14ac:dyDescent="0.25">
      <c r="A133" s="27"/>
      <c r="B133" s="10"/>
      <c r="C133" s="385" t="s">
        <v>178</v>
      </c>
      <c r="D133" s="385"/>
      <c r="E133" s="385"/>
      <c r="F133" s="385"/>
      <c r="G133" s="385"/>
      <c r="H133" s="385"/>
      <c r="I133" s="385"/>
      <c r="J133" s="385"/>
      <c r="K133" s="385"/>
      <c r="L133" s="385"/>
      <c r="M133" s="19" t="s">
        <v>43</v>
      </c>
      <c r="N133" s="376">
        <v>10</v>
      </c>
      <c r="O133" s="376"/>
      <c r="P133" s="380"/>
      <c r="Q133" s="380"/>
      <c r="R133" s="377">
        <f t="shared" ref="R133:R136" si="9">ROUND((N133*P133),2)</f>
        <v>0</v>
      </c>
      <c r="S133" s="377"/>
      <c r="T133" s="377"/>
    </row>
    <row r="134" spans="1:20" s="4" customFormat="1" ht="15" customHeight="1" x14ac:dyDescent="0.25">
      <c r="A134" s="27"/>
      <c r="B134" s="10"/>
      <c r="C134" s="385" t="s">
        <v>179</v>
      </c>
      <c r="D134" s="385"/>
      <c r="E134" s="385"/>
      <c r="F134" s="385"/>
      <c r="G134" s="385"/>
      <c r="H134" s="385"/>
      <c r="I134" s="385"/>
      <c r="J134" s="385"/>
      <c r="K134" s="385"/>
      <c r="L134" s="385"/>
      <c r="M134" s="19" t="s">
        <v>43</v>
      </c>
      <c r="N134" s="376">
        <v>10</v>
      </c>
      <c r="O134" s="376"/>
      <c r="P134" s="380"/>
      <c r="Q134" s="380"/>
      <c r="R134" s="377">
        <f t="shared" si="9"/>
        <v>0</v>
      </c>
      <c r="S134" s="377"/>
      <c r="T134" s="377"/>
    </row>
    <row r="135" spans="1:20" s="4" customFormat="1" ht="15" customHeight="1" x14ac:dyDescent="0.25">
      <c r="A135" s="27"/>
      <c r="B135" s="10"/>
      <c r="C135" s="136" t="s">
        <v>183</v>
      </c>
      <c r="D135" s="136"/>
      <c r="E135" s="136"/>
      <c r="F135" s="136"/>
      <c r="G135" s="136"/>
      <c r="H135" s="136"/>
      <c r="I135" s="136"/>
      <c r="J135" s="136"/>
      <c r="K135" s="136"/>
      <c r="L135" s="136"/>
      <c r="M135" s="19" t="s">
        <v>5</v>
      </c>
      <c r="N135" s="376">
        <v>6</v>
      </c>
      <c r="O135" s="376"/>
      <c r="P135" s="380"/>
      <c r="Q135" s="380"/>
      <c r="R135" s="377">
        <f t="shared" si="9"/>
        <v>0</v>
      </c>
      <c r="S135" s="377"/>
      <c r="T135" s="377"/>
    </row>
    <row r="136" spans="1:20" s="4" customFormat="1" ht="15" customHeight="1" x14ac:dyDescent="0.25">
      <c r="A136" s="27"/>
      <c r="B136" s="10"/>
      <c r="C136" s="136" t="s">
        <v>185</v>
      </c>
      <c r="D136" s="136"/>
      <c r="E136" s="136"/>
      <c r="F136" s="136"/>
      <c r="G136" s="136"/>
      <c r="H136" s="136"/>
      <c r="I136" s="136"/>
      <c r="J136" s="136"/>
      <c r="K136" s="136"/>
      <c r="L136" s="136"/>
      <c r="M136" s="19" t="s">
        <v>5</v>
      </c>
      <c r="N136" s="376">
        <v>6</v>
      </c>
      <c r="O136" s="376"/>
      <c r="P136" s="380"/>
      <c r="Q136" s="380"/>
      <c r="R136" s="377">
        <f t="shared" si="9"/>
        <v>0</v>
      </c>
      <c r="S136" s="377"/>
      <c r="T136" s="377"/>
    </row>
    <row r="137" spans="1:20" s="4" customFormat="1" ht="15" customHeight="1" x14ac:dyDescent="0.25">
      <c r="A137" s="27"/>
      <c r="B137" s="10"/>
      <c r="C137" s="136"/>
      <c r="D137" s="136"/>
      <c r="E137" s="136"/>
      <c r="F137" s="136"/>
      <c r="G137" s="136"/>
      <c r="H137" s="136"/>
      <c r="I137" s="136"/>
      <c r="J137" s="136"/>
      <c r="K137" s="136"/>
      <c r="L137" s="136"/>
      <c r="M137" s="19"/>
      <c r="N137" s="294"/>
      <c r="O137" s="294"/>
      <c r="P137" s="307"/>
      <c r="Q137" s="307"/>
      <c r="R137" s="306"/>
      <c r="S137" s="306"/>
      <c r="T137" s="306"/>
    </row>
    <row r="138" spans="1:20" s="4" customFormat="1" ht="80.25" customHeight="1" x14ac:dyDescent="0.25">
      <c r="A138" s="27" t="s">
        <v>35</v>
      </c>
      <c r="B138" s="10">
        <v>2</v>
      </c>
      <c r="C138" s="386" t="s">
        <v>189</v>
      </c>
      <c r="D138" s="375"/>
      <c r="E138" s="375"/>
      <c r="F138" s="375"/>
      <c r="G138" s="375"/>
      <c r="H138" s="375"/>
      <c r="I138" s="375"/>
      <c r="J138" s="375"/>
      <c r="K138" s="375"/>
      <c r="L138" s="375"/>
      <c r="M138" s="19" t="s">
        <v>5</v>
      </c>
      <c r="N138" s="376">
        <v>2</v>
      </c>
      <c r="O138" s="376"/>
      <c r="P138" s="380"/>
      <c r="Q138" s="380"/>
      <c r="R138" s="377">
        <f t="shared" ref="R138" si="10">ROUND((N138*P138),2)</f>
        <v>0</v>
      </c>
      <c r="S138" s="377"/>
      <c r="T138" s="377"/>
    </row>
    <row r="139" spans="1:20" s="4" customFormat="1" ht="15" customHeight="1" x14ac:dyDescent="0.25">
      <c r="A139" s="27"/>
      <c r="B139" s="10"/>
      <c r="C139" s="136"/>
      <c r="D139" s="136"/>
      <c r="E139" s="136"/>
      <c r="F139" s="136"/>
      <c r="G139" s="136"/>
      <c r="H139" s="136"/>
      <c r="I139" s="136"/>
      <c r="J139" s="136"/>
      <c r="K139" s="136"/>
      <c r="L139" s="136"/>
      <c r="M139" s="19"/>
      <c r="N139" s="294"/>
      <c r="O139" s="294"/>
      <c r="P139" s="307"/>
      <c r="Q139" s="307"/>
      <c r="R139" s="306"/>
      <c r="S139" s="306"/>
      <c r="T139" s="306"/>
    </row>
    <row r="140" spans="1:20" s="4" customFormat="1" ht="94.5" customHeight="1" x14ac:dyDescent="0.25">
      <c r="A140" s="27" t="s">
        <v>35</v>
      </c>
      <c r="B140" s="10" t="s">
        <v>91</v>
      </c>
      <c r="C140" s="386" t="s">
        <v>187</v>
      </c>
      <c r="D140" s="375"/>
      <c r="E140" s="375"/>
      <c r="F140" s="375"/>
      <c r="G140" s="375"/>
      <c r="H140" s="375"/>
      <c r="I140" s="375"/>
      <c r="J140" s="375"/>
      <c r="K140" s="375"/>
      <c r="L140" s="375"/>
      <c r="M140" s="19" t="s">
        <v>5</v>
      </c>
      <c r="N140" s="376">
        <v>6</v>
      </c>
      <c r="O140" s="376"/>
      <c r="P140" s="380"/>
      <c r="Q140" s="380"/>
      <c r="R140" s="377">
        <f t="shared" ref="R140" si="11">ROUND((N140*P140),2)</f>
        <v>0</v>
      </c>
      <c r="S140" s="377"/>
      <c r="T140" s="377"/>
    </row>
    <row r="141" spans="1:20" s="4" customFormat="1" ht="15" customHeight="1" x14ac:dyDescent="0.25">
      <c r="A141" s="27"/>
      <c r="B141" s="10"/>
      <c r="C141" s="136"/>
      <c r="D141" s="136"/>
      <c r="E141" s="136"/>
      <c r="F141" s="136"/>
      <c r="G141" s="136"/>
      <c r="H141" s="136"/>
      <c r="I141" s="136"/>
      <c r="J141" s="136"/>
      <c r="K141" s="136"/>
      <c r="L141" s="136"/>
      <c r="M141" s="19"/>
      <c r="N141" s="294"/>
      <c r="O141" s="294"/>
      <c r="P141" s="307"/>
      <c r="Q141" s="307"/>
      <c r="R141" s="306"/>
      <c r="S141" s="306"/>
      <c r="T141" s="306"/>
    </row>
    <row r="142" spans="1:20" s="4" customFormat="1" ht="95.25" customHeight="1" x14ac:dyDescent="0.25">
      <c r="A142" s="27" t="s">
        <v>35</v>
      </c>
      <c r="B142" s="10" t="s">
        <v>17</v>
      </c>
      <c r="C142" s="386" t="s">
        <v>188</v>
      </c>
      <c r="D142" s="375"/>
      <c r="E142" s="375"/>
      <c r="F142" s="375"/>
      <c r="G142" s="375"/>
      <c r="H142" s="375"/>
      <c r="I142" s="375"/>
      <c r="J142" s="375"/>
      <c r="K142" s="375"/>
      <c r="L142" s="375"/>
      <c r="M142" s="19" t="s">
        <v>5</v>
      </c>
      <c r="N142" s="376">
        <v>6</v>
      </c>
      <c r="O142" s="376"/>
      <c r="P142" s="380"/>
      <c r="Q142" s="380"/>
      <c r="R142" s="377">
        <f t="shared" ref="R142" si="12">ROUND((N142*P142),2)</f>
        <v>0</v>
      </c>
      <c r="S142" s="377"/>
      <c r="T142" s="377"/>
    </row>
    <row r="143" spans="1:20" s="4" customFormat="1" ht="15" customHeight="1" x14ac:dyDescent="0.25">
      <c r="A143" s="27"/>
      <c r="B143" s="10"/>
      <c r="C143" s="136"/>
      <c r="D143" s="136"/>
      <c r="E143" s="136"/>
      <c r="F143" s="136"/>
      <c r="G143" s="136"/>
      <c r="H143" s="136"/>
      <c r="I143" s="136"/>
      <c r="J143" s="136"/>
      <c r="K143" s="136"/>
      <c r="L143" s="136"/>
      <c r="M143" s="19"/>
      <c r="N143" s="294"/>
      <c r="O143" s="294"/>
      <c r="P143" s="307"/>
      <c r="Q143" s="307"/>
      <c r="R143" s="306"/>
      <c r="S143" s="306"/>
      <c r="T143" s="306"/>
    </row>
    <row r="144" spans="1:20" s="4" customFormat="1" ht="95.25" customHeight="1" x14ac:dyDescent="0.25">
      <c r="A144" s="27" t="s">
        <v>35</v>
      </c>
      <c r="B144" s="10" t="s">
        <v>81</v>
      </c>
      <c r="C144" s="386" t="s">
        <v>190</v>
      </c>
      <c r="D144" s="375"/>
      <c r="E144" s="375"/>
      <c r="F144" s="375"/>
      <c r="G144" s="375"/>
      <c r="H144" s="375"/>
      <c r="I144" s="375"/>
      <c r="J144" s="375"/>
      <c r="K144" s="375"/>
      <c r="L144" s="375"/>
      <c r="M144" s="19" t="s">
        <v>5</v>
      </c>
      <c r="N144" s="376">
        <v>3</v>
      </c>
      <c r="O144" s="376"/>
      <c r="P144" s="380"/>
      <c r="Q144" s="380"/>
      <c r="R144" s="377">
        <f t="shared" ref="R144" si="13">ROUND((N144*P144),2)</f>
        <v>0</v>
      </c>
      <c r="S144" s="377"/>
      <c r="T144" s="377"/>
    </row>
    <row r="145" spans="1:20" s="4" customFormat="1" ht="15" customHeight="1" x14ac:dyDescent="0.25">
      <c r="A145" s="27"/>
      <c r="B145" s="10"/>
      <c r="C145" s="136"/>
      <c r="D145" s="136"/>
      <c r="E145" s="136"/>
      <c r="F145" s="136"/>
      <c r="G145" s="136"/>
      <c r="H145" s="136"/>
      <c r="I145" s="136"/>
      <c r="J145" s="136"/>
      <c r="K145" s="136"/>
      <c r="L145" s="136"/>
      <c r="M145" s="19"/>
      <c r="N145" s="294"/>
      <c r="O145" s="294"/>
      <c r="P145" s="307"/>
      <c r="Q145" s="307"/>
      <c r="R145" s="306"/>
      <c r="S145" s="306"/>
      <c r="T145" s="306"/>
    </row>
    <row r="146" spans="1:20" s="4" customFormat="1" ht="111.75" customHeight="1" x14ac:dyDescent="0.25">
      <c r="A146" s="10" t="str">
        <f>A130</f>
        <v>10.</v>
      </c>
      <c r="B146" s="13" t="s">
        <v>84</v>
      </c>
      <c r="C146" s="386" t="s">
        <v>580</v>
      </c>
      <c r="D146" s="375"/>
      <c r="E146" s="375"/>
      <c r="F146" s="375"/>
      <c r="G146" s="375"/>
      <c r="H146" s="375"/>
      <c r="I146" s="375"/>
      <c r="J146" s="375"/>
      <c r="K146" s="375"/>
      <c r="L146" s="375"/>
      <c r="M146" s="19"/>
      <c r="N146" s="376"/>
      <c r="O146" s="376"/>
      <c r="P146" s="378"/>
      <c r="Q146" s="378"/>
      <c r="R146" s="378"/>
      <c r="S146" s="378"/>
      <c r="T146" s="378"/>
    </row>
    <row r="147" spans="1:20" s="4" customFormat="1" ht="15" customHeight="1" x14ac:dyDescent="0.25">
      <c r="A147" s="17"/>
      <c r="B147" s="39"/>
      <c r="C147" s="384" t="s">
        <v>192</v>
      </c>
      <c r="D147" s="385"/>
      <c r="E147" s="385"/>
      <c r="F147" s="385"/>
      <c r="G147" s="385"/>
      <c r="H147" s="385"/>
      <c r="I147" s="385"/>
      <c r="J147" s="385"/>
      <c r="K147" s="385"/>
      <c r="L147" s="385"/>
      <c r="M147" s="19" t="s">
        <v>43</v>
      </c>
      <c r="N147" s="376">
        <v>6</v>
      </c>
      <c r="O147" s="376"/>
      <c r="P147" s="380"/>
      <c r="Q147" s="380"/>
      <c r="R147" s="377">
        <f t="shared" ref="R147:R151" si="14">ROUND((N147*P147),2)</f>
        <v>0</v>
      </c>
      <c r="S147" s="377"/>
      <c r="T147" s="377"/>
    </row>
    <row r="148" spans="1:20" s="4" customFormat="1" ht="15" customHeight="1" x14ac:dyDescent="0.25">
      <c r="A148" s="17"/>
      <c r="B148" s="39"/>
      <c r="C148" s="384" t="s">
        <v>195</v>
      </c>
      <c r="D148" s="385"/>
      <c r="E148" s="385"/>
      <c r="F148" s="385"/>
      <c r="G148" s="385"/>
      <c r="H148" s="385"/>
      <c r="I148" s="385"/>
      <c r="J148" s="385"/>
      <c r="K148" s="385"/>
      <c r="L148" s="385"/>
      <c r="M148" s="19" t="s">
        <v>5</v>
      </c>
      <c r="N148" s="376">
        <v>4</v>
      </c>
      <c r="O148" s="376"/>
      <c r="P148" s="380"/>
      <c r="Q148" s="380"/>
      <c r="R148" s="377">
        <f t="shared" si="14"/>
        <v>0</v>
      </c>
      <c r="S148" s="377"/>
      <c r="T148" s="377"/>
    </row>
    <row r="149" spans="1:20" s="4" customFormat="1" ht="15" customHeight="1" x14ac:dyDescent="0.25">
      <c r="A149" s="17"/>
      <c r="B149" s="39"/>
      <c r="C149" s="384" t="s">
        <v>196</v>
      </c>
      <c r="D149" s="385"/>
      <c r="E149" s="385"/>
      <c r="F149" s="385"/>
      <c r="G149" s="385"/>
      <c r="H149" s="385"/>
      <c r="I149" s="385"/>
      <c r="J149" s="385"/>
      <c r="K149" s="385"/>
      <c r="L149" s="385"/>
      <c r="M149" s="19" t="s">
        <v>5</v>
      </c>
      <c r="N149" s="376">
        <v>4</v>
      </c>
      <c r="O149" s="376"/>
      <c r="P149" s="380"/>
      <c r="Q149" s="380"/>
      <c r="R149" s="377">
        <f t="shared" si="14"/>
        <v>0</v>
      </c>
      <c r="S149" s="377"/>
      <c r="T149" s="377"/>
    </row>
    <row r="150" spans="1:20" s="4" customFormat="1" ht="15" customHeight="1" x14ac:dyDescent="0.25">
      <c r="A150" s="17"/>
      <c r="B150" s="39"/>
      <c r="C150" s="384" t="s">
        <v>197</v>
      </c>
      <c r="D150" s="385"/>
      <c r="E150" s="385"/>
      <c r="F150" s="385"/>
      <c r="G150" s="385"/>
      <c r="H150" s="385"/>
      <c r="I150" s="385"/>
      <c r="J150" s="385"/>
      <c r="K150" s="385"/>
      <c r="L150" s="385"/>
      <c r="M150" s="19" t="s">
        <v>5</v>
      </c>
      <c r="N150" s="376">
        <v>2</v>
      </c>
      <c r="O150" s="376"/>
      <c r="P150" s="380"/>
      <c r="Q150" s="380"/>
      <c r="R150" s="377">
        <f t="shared" si="14"/>
        <v>0</v>
      </c>
      <c r="S150" s="377"/>
      <c r="T150" s="377"/>
    </row>
    <row r="151" spans="1:20" s="4" customFormat="1" ht="15" customHeight="1" x14ac:dyDescent="0.25">
      <c r="A151" s="17"/>
      <c r="B151" s="40"/>
      <c r="C151" s="136" t="s">
        <v>272</v>
      </c>
      <c r="D151" s="136"/>
      <c r="E151" s="136"/>
      <c r="F151" s="136"/>
      <c r="G151" s="136"/>
      <c r="H151" s="136"/>
      <c r="I151" s="136"/>
      <c r="J151" s="136"/>
      <c r="K151" s="136"/>
      <c r="L151" s="136"/>
      <c r="M151" s="19" t="s">
        <v>5</v>
      </c>
      <c r="N151" s="376">
        <v>3</v>
      </c>
      <c r="O151" s="376"/>
      <c r="P151" s="380"/>
      <c r="Q151" s="380"/>
      <c r="R151" s="377">
        <f t="shared" si="14"/>
        <v>0</v>
      </c>
      <c r="S151" s="377"/>
      <c r="T151" s="377"/>
    </row>
    <row r="152" spans="1:20" s="23" customFormat="1" ht="12" customHeight="1" x14ac:dyDescent="0.3">
      <c r="A152" s="26"/>
      <c r="C152" s="26"/>
      <c r="N152" s="297"/>
      <c r="O152" s="297"/>
      <c r="P152" s="311"/>
      <c r="Q152" s="311"/>
      <c r="R152" s="310"/>
      <c r="S152" s="310"/>
      <c r="T152" s="310"/>
    </row>
    <row r="153" spans="1:20" s="23" customFormat="1" ht="24" customHeight="1" x14ac:dyDescent="0.25">
      <c r="A153" s="7" t="s">
        <v>35</v>
      </c>
      <c r="B153" s="8"/>
      <c r="C153" s="7" t="s">
        <v>199</v>
      </c>
      <c r="D153" s="8"/>
      <c r="E153" s="8"/>
      <c r="F153" s="8"/>
      <c r="G153" s="8"/>
      <c r="H153" s="8"/>
      <c r="I153" s="8"/>
      <c r="J153" s="8"/>
      <c r="K153" s="8"/>
      <c r="L153" s="8"/>
      <c r="M153" s="8"/>
      <c r="N153" s="293"/>
      <c r="O153" s="293"/>
      <c r="P153" s="312"/>
      <c r="Q153" s="312"/>
      <c r="R153" s="374">
        <f>ROUND(SUM(R132:T151),2)</f>
        <v>0</v>
      </c>
      <c r="S153" s="374"/>
      <c r="T153" s="374"/>
    </row>
    <row r="154" spans="1:20" s="4" customFormat="1" ht="13.2" x14ac:dyDescent="0.25">
      <c r="A154" s="10"/>
      <c r="B154" s="10"/>
      <c r="C154" s="12"/>
      <c r="D154" s="12"/>
      <c r="E154" s="12"/>
      <c r="F154" s="12"/>
      <c r="G154" s="12"/>
      <c r="H154" s="12"/>
      <c r="I154" s="12"/>
      <c r="J154" s="12"/>
      <c r="K154" s="12"/>
      <c r="L154" s="12"/>
      <c r="M154" s="11"/>
      <c r="N154" s="294"/>
      <c r="O154" s="294"/>
      <c r="P154" s="306"/>
      <c r="Q154" s="306"/>
      <c r="R154" s="306"/>
      <c r="S154" s="306"/>
      <c r="T154" s="306"/>
    </row>
    <row r="157" spans="1:20" ht="27.75" customHeight="1" x14ac:dyDescent="0.3">
      <c r="C157" s="31" t="s">
        <v>216</v>
      </c>
    </row>
    <row r="160" spans="1:20" s="4" customFormat="1" ht="20.25" customHeight="1" x14ac:dyDescent="0.25">
      <c r="A160" s="32" t="s">
        <v>1</v>
      </c>
      <c r="B160" s="33"/>
      <c r="C160" s="34" t="s">
        <v>2</v>
      </c>
      <c r="D160" s="35"/>
      <c r="E160" s="35"/>
      <c r="F160" s="35"/>
      <c r="G160" s="35"/>
      <c r="H160" s="35"/>
      <c r="I160" s="35"/>
      <c r="J160" s="35"/>
      <c r="K160" s="35"/>
      <c r="L160" s="35"/>
      <c r="M160" s="35"/>
      <c r="N160" s="299"/>
      <c r="O160" s="299"/>
      <c r="P160" s="315"/>
      <c r="Q160" s="315"/>
      <c r="R160" s="374">
        <f>R40</f>
        <v>0</v>
      </c>
      <c r="S160" s="374"/>
      <c r="T160" s="374"/>
    </row>
    <row r="161" spans="1:22" s="4" customFormat="1" ht="20.25" customHeight="1" x14ac:dyDescent="0.25">
      <c r="A161" s="32" t="s">
        <v>71</v>
      </c>
      <c r="B161" s="33"/>
      <c r="C161" s="34" t="s">
        <v>273</v>
      </c>
      <c r="D161" s="35"/>
      <c r="E161" s="35"/>
      <c r="F161" s="35"/>
      <c r="G161" s="35"/>
      <c r="H161" s="35"/>
      <c r="I161" s="35"/>
      <c r="J161" s="35"/>
      <c r="K161" s="35"/>
      <c r="L161" s="35"/>
      <c r="M161" s="35"/>
      <c r="N161" s="299"/>
      <c r="O161" s="299"/>
      <c r="P161" s="315"/>
      <c r="Q161" s="315"/>
      <c r="R161" s="371">
        <f>R59</f>
        <v>0</v>
      </c>
      <c r="S161" s="371"/>
      <c r="T161" s="371"/>
    </row>
    <row r="162" spans="1:22" s="4" customFormat="1" ht="20.25" customHeight="1" x14ac:dyDescent="0.25">
      <c r="A162" s="32" t="s">
        <v>91</v>
      </c>
      <c r="B162" s="33"/>
      <c r="C162" s="34" t="s">
        <v>274</v>
      </c>
      <c r="D162" s="35"/>
      <c r="E162" s="35"/>
      <c r="F162" s="35"/>
      <c r="G162" s="35"/>
      <c r="H162" s="35"/>
      <c r="I162" s="35"/>
      <c r="J162" s="35"/>
      <c r="K162" s="35"/>
      <c r="L162" s="35"/>
      <c r="M162" s="35"/>
      <c r="N162" s="299"/>
      <c r="O162" s="299"/>
      <c r="P162" s="315"/>
      <c r="Q162" s="315"/>
      <c r="R162" s="371">
        <f>R67</f>
        <v>0</v>
      </c>
      <c r="S162" s="371"/>
      <c r="T162" s="371"/>
    </row>
    <row r="163" spans="1:22" s="4" customFormat="1" ht="20.25" customHeight="1" x14ac:dyDescent="0.25">
      <c r="A163" s="32" t="s">
        <v>17</v>
      </c>
      <c r="B163" s="33"/>
      <c r="C163" s="34" t="s">
        <v>250</v>
      </c>
      <c r="D163" s="35"/>
      <c r="E163" s="35"/>
      <c r="F163" s="35"/>
      <c r="G163" s="35"/>
      <c r="H163" s="35"/>
      <c r="I163" s="35"/>
      <c r="J163" s="35"/>
      <c r="K163" s="35"/>
      <c r="L163" s="35"/>
      <c r="M163" s="35"/>
      <c r="N163" s="299"/>
      <c r="O163" s="299"/>
      <c r="P163" s="315"/>
      <c r="Q163" s="315"/>
      <c r="R163" s="371">
        <f>R79</f>
        <v>0</v>
      </c>
      <c r="S163" s="371"/>
      <c r="T163" s="371"/>
    </row>
    <row r="164" spans="1:22" s="4" customFormat="1" ht="20.25" customHeight="1" x14ac:dyDescent="0.25">
      <c r="A164" s="32">
        <v>5</v>
      </c>
      <c r="B164" s="33"/>
      <c r="C164" s="34" t="s">
        <v>221</v>
      </c>
      <c r="D164" s="35"/>
      <c r="E164" s="35"/>
      <c r="F164" s="35"/>
      <c r="G164" s="35"/>
      <c r="H164" s="35"/>
      <c r="I164" s="35"/>
      <c r="J164" s="35"/>
      <c r="K164" s="35"/>
      <c r="L164" s="35"/>
      <c r="M164" s="35"/>
      <c r="N164" s="299"/>
      <c r="O164" s="299"/>
      <c r="P164" s="315"/>
      <c r="Q164" s="315"/>
      <c r="R164" s="371">
        <f>R90</f>
        <v>0</v>
      </c>
      <c r="S164" s="371"/>
      <c r="T164" s="371"/>
    </row>
    <row r="165" spans="1:22" s="4" customFormat="1" ht="20.25" customHeight="1" x14ac:dyDescent="0.25">
      <c r="A165" s="32">
        <v>6</v>
      </c>
      <c r="B165" s="33"/>
      <c r="C165" s="34" t="s">
        <v>222</v>
      </c>
      <c r="D165" s="35"/>
      <c r="E165" s="35"/>
      <c r="F165" s="35"/>
      <c r="G165" s="35"/>
      <c r="H165" s="35"/>
      <c r="I165" s="35"/>
      <c r="J165" s="35"/>
      <c r="K165" s="35"/>
      <c r="L165" s="35"/>
      <c r="M165" s="35"/>
      <c r="N165" s="299"/>
      <c r="O165" s="299"/>
      <c r="P165" s="315"/>
      <c r="Q165" s="315"/>
      <c r="R165" s="371">
        <f>R98</f>
        <v>0</v>
      </c>
      <c r="S165" s="371"/>
      <c r="T165" s="371"/>
    </row>
    <row r="166" spans="1:22" s="4" customFormat="1" ht="20.25" customHeight="1" x14ac:dyDescent="0.25">
      <c r="A166" s="32">
        <v>7</v>
      </c>
      <c r="B166" s="33"/>
      <c r="C166" s="34" t="s">
        <v>223</v>
      </c>
      <c r="D166" s="35"/>
      <c r="E166" s="35"/>
      <c r="F166" s="35"/>
      <c r="G166" s="35"/>
      <c r="H166" s="35"/>
      <c r="I166" s="35"/>
      <c r="J166" s="35"/>
      <c r="K166" s="35"/>
      <c r="L166" s="35"/>
      <c r="M166" s="35"/>
      <c r="N166" s="299"/>
      <c r="O166" s="299"/>
      <c r="P166" s="315"/>
      <c r="Q166" s="315"/>
      <c r="R166" s="371">
        <f>R112</f>
        <v>0</v>
      </c>
      <c r="S166" s="371"/>
      <c r="T166" s="371"/>
    </row>
    <row r="167" spans="1:22" s="4" customFormat="1" ht="20.25" customHeight="1" x14ac:dyDescent="0.25">
      <c r="A167" s="32">
        <v>8</v>
      </c>
      <c r="B167" s="33"/>
      <c r="C167" s="34" t="s">
        <v>224</v>
      </c>
      <c r="D167" s="35"/>
      <c r="E167" s="35"/>
      <c r="F167" s="35"/>
      <c r="G167" s="35"/>
      <c r="H167" s="35"/>
      <c r="I167" s="35"/>
      <c r="J167" s="35"/>
      <c r="K167" s="35"/>
      <c r="L167" s="35"/>
      <c r="M167" s="35"/>
      <c r="N167" s="299"/>
      <c r="O167" s="299"/>
      <c r="P167" s="315"/>
      <c r="Q167" s="315"/>
      <c r="R167" s="371">
        <f>R120</f>
        <v>0</v>
      </c>
      <c r="S167" s="371"/>
      <c r="T167" s="371"/>
    </row>
    <row r="168" spans="1:22" s="4" customFormat="1" ht="20.25" customHeight="1" x14ac:dyDescent="0.3">
      <c r="A168" s="32" t="s">
        <v>33</v>
      </c>
      <c r="B168" s="33"/>
      <c r="C168" s="34" t="s">
        <v>225</v>
      </c>
      <c r="D168" s="35"/>
      <c r="E168" s="35"/>
      <c r="F168" s="35"/>
      <c r="G168" s="35"/>
      <c r="H168" s="35"/>
      <c r="I168" s="35"/>
      <c r="J168" s="35"/>
      <c r="K168" s="35"/>
      <c r="L168" s="35"/>
      <c r="M168" s="35"/>
      <c r="N168" s="299"/>
      <c r="O168" s="299"/>
      <c r="P168" s="315"/>
      <c r="Q168" s="315"/>
      <c r="R168" s="316"/>
      <c r="S168" s="371">
        <f>R127</f>
        <v>0</v>
      </c>
      <c r="T168" s="373"/>
    </row>
    <row r="169" spans="1:22" s="4" customFormat="1" ht="20.25" customHeight="1" x14ac:dyDescent="0.25">
      <c r="A169" s="32" t="s">
        <v>35</v>
      </c>
      <c r="B169" s="33"/>
      <c r="C169" s="34" t="s">
        <v>176</v>
      </c>
      <c r="D169" s="35"/>
      <c r="E169" s="35"/>
      <c r="F169" s="35"/>
      <c r="G169" s="35"/>
      <c r="H169" s="35"/>
      <c r="I169" s="35"/>
      <c r="J169" s="35"/>
      <c r="K169" s="35"/>
      <c r="L169" s="35"/>
      <c r="M169" s="35"/>
      <c r="N169" s="299"/>
      <c r="O169" s="299"/>
      <c r="P169" s="315"/>
      <c r="Q169" s="315"/>
      <c r="R169" s="371">
        <f>R153</f>
        <v>0</v>
      </c>
      <c r="S169" s="371"/>
      <c r="T169" s="371"/>
    </row>
    <row r="170" spans="1:22" ht="19.5" customHeight="1" x14ac:dyDescent="0.3"/>
    <row r="171" spans="1:22" ht="21" customHeight="1" x14ac:dyDescent="0.3">
      <c r="D171" s="36" t="s">
        <v>618</v>
      </c>
      <c r="E171" s="148"/>
      <c r="F171" s="152"/>
      <c r="G171" s="152"/>
      <c r="H171" s="152"/>
      <c r="I171" s="152"/>
      <c r="J171" s="152"/>
      <c r="K171" s="152"/>
      <c r="L171" s="152"/>
      <c r="M171" s="128"/>
      <c r="N171" s="300"/>
      <c r="O171" s="300"/>
      <c r="P171" s="317"/>
      <c r="Q171" s="317"/>
      <c r="R171" s="372">
        <f>ROUND(SUM(R160:T170),2)</f>
        <v>0</v>
      </c>
      <c r="S171" s="372"/>
      <c r="T171" s="372"/>
      <c r="V171" s="149"/>
    </row>
    <row r="172" spans="1:22" ht="10.65" customHeight="1" x14ac:dyDescent="0.3">
      <c r="F172" s="150"/>
      <c r="G172" s="150"/>
      <c r="H172" s="150"/>
      <c r="I172" s="150"/>
      <c r="J172" s="150"/>
      <c r="K172" s="150"/>
      <c r="L172" s="150"/>
      <c r="M172" s="127"/>
      <c r="N172" s="301"/>
      <c r="O172" s="301"/>
      <c r="P172" s="318"/>
      <c r="Q172" s="318"/>
      <c r="R172" s="318"/>
      <c r="S172" s="318"/>
      <c r="T172" s="319"/>
      <c r="V172" s="149"/>
    </row>
    <row r="173" spans="1:22" ht="10.65" customHeight="1" x14ac:dyDescent="0.3">
      <c r="F173" s="150"/>
      <c r="G173" s="150"/>
      <c r="H173" s="150"/>
      <c r="I173" s="150"/>
      <c r="J173" s="150"/>
      <c r="K173" s="150"/>
      <c r="L173" s="150"/>
      <c r="M173" s="127"/>
      <c r="N173" s="301"/>
      <c r="O173" s="301"/>
      <c r="P173" s="318"/>
      <c r="Q173" s="318"/>
      <c r="R173" s="318"/>
      <c r="S173" s="318"/>
      <c r="T173" s="319"/>
    </row>
    <row r="174" spans="1:22" ht="10.65" customHeight="1" x14ac:dyDescent="0.3">
      <c r="F174" s="150"/>
      <c r="G174" s="150"/>
      <c r="H174" s="150"/>
      <c r="I174" s="150"/>
      <c r="J174" s="150"/>
      <c r="K174" s="150"/>
      <c r="L174" s="150"/>
      <c r="M174" s="127"/>
      <c r="N174" s="301"/>
      <c r="O174" s="301"/>
      <c r="P174" s="318"/>
      <c r="Q174" s="318"/>
      <c r="R174" s="318"/>
      <c r="S174" s="318"/>
      <c r="T174" s="319"/>
    </row>
  </sheetData>
  <sheetProtection selectLockedCells="1"/>
  <mergeCells count="285">
    <mergeCell ref="C6:L6"/>
    <mergeCell ref="N6:O6"/>
    <mergeCell ref="P6:Q6"/>
    <mergeCell ref="R6:T6"/>
    <mergeCell ref="C7:J7"/>
    <mergeCell ref="N7:O7"/>
    <mergeCell ref="P7:Q7"/>
    <mergeCell ref="R7:T7"/>
    <mergeCell ref="A2:B2"/>
    <mergeCell ref="C2:L2"/>
    <mergeCell ref="N2:O2"/>
    <mergeCell ref="P2:Q2"/>
    <mergeCell ref="R2:T2"/>
    <mergeCell ref="R4:T4"/>
    <mergeCell ref="C10:J10"/>
    <mergeCell ref="N10:O10"/>
    <mergeCell ref="P10:Q10"/>
    <mergeCell ref="R10:T10"/>
    <mergeCell ref="C12:L12"/>
    <mergeCell ref="N12:O12"/>
    <mergeCell ref="P12:Q12"/>
    <mergeCell ref="R12:T12"/>
    <mergeCell ref="C8:J8"/>
    <mergeCell ref="N8:O8"/>
    <mergeCell ref="P8:Q8"/>
    <mergeCell ref="R8:T8"/>
    <mergeCell ref="C9:J9"/>
    <mergeCell ref="N9:O9"/>
    <mergeCell ref="P9:Q9"/>
    <mergeCell ref="R9:T9"/>
    <mergeCell ref="C17:K17"/>
    <mergeCell ref="N17:O17"/>
    <mergeCell ref="P17:Q17"/>
    <mergeCell ref="R17:T17"/>
    <mergeCell ref="C18:K18"/>
    <mergeCell ref="N18:O18"/>
    <mergeCell ref="P18:Q18"/>
    <mergeCell ref="R18:T18"/>
    <mergeCell ref="C13:J13"/>
    <mergeCell ref="N13:O13"/>
    <mergeCell ref="P13:Q13"/>
    <mergeCell ref="R13:T13"/>
    <mergeCell ref="C15:L15"/>
    <mergeCell ref="C16:K16"/>
    <mergeCell ref="N16:O16"/>
    <mergeCell ref="P16:Q16"/>
    <mergeCell ref="R16:T16"/>
    <mergeCell ref="C22:K22"/>
    <mergeCell ref="N22:O22"/>
    <mergeCell ref="P22:Q22"/>
    <mergeCell ref="R22:T22"/>
    <mergeCell ref="C24:L24"/>
    <mergeCell ref="N24:O24"/>
    <mergeCell ref="P24:Q24"/>
    <mergeCell ref="R24:T24"/>
    <mergeCell ref="C20:L20"/>
    <mergeCell ref="N20:O20"/>
    <mergeCell ref="P20:Q20"/>
    <mergeCell ref="R20:T20"/>
    <mergeCell ref="C21:K21"/>
    <mergeCell ref="N21:O21"/>
    <mergeCell ref="P21:Q21"/>
    <mergeCell ref="R21:T21"/>
    <mergeCell ref="C30:L30"/>
    <mergeCell ref="N30:O30"/>
    <mergeCell ref="P30:Q30"/>
    <mergeCell ref="R30:T30"/>
    <mergeCell ref="C32:L32"/>
    <mergeCell ref="N32:O32"/>
    <mergeCell ref="P32:Q32"/>
    <mergeCell ref="R32:T32"/>
    <mergeCell ref="C26:L26"/>
    <mergeCell ref="N26:O26"/>
    <mergeCell ref="P26:Q26"/>
    <mergeCell ref="R26:T26"/>
    <mergeCell ref="C28:L28"/>
    <mergeCell ref="N28:O28"/>
    <mergeCell ref="P28:Q28"/>
    <mergeCell ref="R28:T28"/>
    <mergeCell ref="C38:L38"/>
    <mergeCell ref="N38:O38"/>
    <mergeCell ref="P38:Q38"/>
    <mergeCell ref="R38:T38"/>
    <mergeCell ref="R40:T40"/>
    <mergeCell ref="R42:T42"/>
    <mergeCell ref="C34:L34"/>
    <mergeCell ref="N34:O34"/>
    <mergeCell ref="P34:Q34"/>
    <mergeCell ref="R34:T34"/>
    <mergeCell ref="C36:L36"/>
    <mergeCell ref="N36:O36"/>
    <mergeCell ref="P36:Q36"/>
    <mergeCell ref="R36:T36"/>
    <mergeCell ref="C48:L48"/>
    <mergeCell ref="N48:O48"/>
    <mergeCell ref="P48:Q48"/>
    <mergeCell ref="R48:T48"/>
    <mergeCell ref="C50:L50"/>
    <mergeCell ref="N50:O50"/>
    <mergeCell ref="P50:Q50"/>
    <mergeCell ref="R50:T50"/>
    <mergeCell ref="C44:L44"/>
    <mergeCell ref="N44:O44"/>
    <mergeCell ref="P44:Q44"/>
    <mergeCell ref="R44:T44"/>
    <mergeCell ref="C46:L46"/>
    <mergeCell ref="N46:O46"/>
    <mergeCell ref="P46:Q46"/>
    <mergeCell ref="R46:T46"/>
    <mergeCell ref="R55:T55"/>
    <mergeCell ref="C57:L57"/>
    <mergeCell ref="N57:O57"/>
    <mergeCell ref="P57:Q57"/>
    <mergeCell ref="R57:T57"/>
    <mergeCell ref="R59:T59"/>
    <mergeCell ref="C51:L51"/>
    <mergeCell ref="C52:L52"/>
    <mergeCell ref="C53:L53"/>
    <mergeCell ref="C55:L55"/>
    <mergeCell ref="N55:O55"/>
    <mergeCell ref="P55:Q55"/>
    <mergeCell ref="R61:T61"/>
    <mergeCell ref="C63:L63"/>
    <mergeCell ref="N63:O63"/>
    <mergeCell ref="P63:Q63"/>
    <mergeCell ref="R63:T63"/>
    <mergeCell ref="C65:L65"/>
    <mergeCell ref="N65:O65"/>
    <mergeCell ref="P65:Q65"/>
    <mergeCell ref="R65:T65"/>
    <mergeCell ref="C73:L73"/>
    <mergeCell ref="N73:O73"/>
    <mergeCell ref="P73:Q73"/>
    <mergeCell ref="R73:T73"/>
    <mergeCell ref="C74:L74"/>
    <mergeCell ref="N74:O74"/>
    <mergeCell ref="P74:Q74"/>
    <mergeCell ref="R74:T74"/>
    <mergeCell ref="R67:T67"/>
    <mergeCell ref="R69:T69"/>
    <mergeCell ref="C71:L71"/>
    <mergeCell ref="C72:L72"/>
    <mergeCell ref="N72:O72"/>
    <mergeCell ref="P72:Q72"/>
    <mergeCell ref="R72:T72"/>
    <mergeCell ref="R79:T79"/>
    <mergeCell ref="R82:T82"/>
    <mergeCell ref="C84:L84"/>
    <mergeCell ref="N84:O84"/>
    <mergeCell ref="P84:Q84"/>
    <mergeCell ref="R84:T84"/>
    <mergeCell ref="C75:L75"/>
    <mergeCell ref="N75:O75"/>
    <mergeCell ref="P75:Q75"/>
    <mergeCell ref="R75:T75"/>
    <mergeCell ref="C77:L77"/>
    <mergeCell ref="N77:O77"/>
    <mergeCell ref="P77:Q77"/>
    <mergeCell ref="R77:T77"/>
    <mergeCell ref="C88:L88"/>
    <mergeCell ref="N88:O88"/>
    <mergeCell ref="P88:Q88"/>
    <mergeCell ref="R88:T88"/>
    <mergeCell ref="R90:T90"/>
    <mergeCell ref="R92:T92"/>
    <mergeCell ref="C86:L86"/>
    <mergeCell ref="N86:O86"/>
    <mergeCell ref="P86:Q86"/>
    <mergeCell ref="R86:T86"/>
    <mergeCell ref="C87:L87"/>
    <mergeCell ref="N87:O87"/>
    <mergeCell ref="P87:Q87"/>
    <mergeCell ref="R87:T87"/>
    <mergeCell ref="R98:T98"/>
    <mergeCell ref="R101:T101"/>
    <mergeCell ref="C104:L104"/>
    <mergeCell ref="C105:L105"/>
    <mergeCell ref="N105:O105"/>
    <mergeCell ref="P105:Q105"/>
    <mergeCell ref="R105:T105"/>
    <mergeCell ref="C94:L94"/>
    <mergeCell ref="N94:O94"/>
    <mergeCell ref="P94:Q94"/>
    <mergeCell ref="R94:T94"/>
    <mergeCell ref="C96:L96"/>
    <mergeCell ref="N96:O96"/>
    <mergeCell ref="P96:Q96"/>
    <mergeCell ref="R96:T96"/>
    <mergeCell ref="C110:L110"/>
    <mergeCell ref="N110:O110"/>
    <mergeCell ref="P110:Q110"/>
    <mergeCell ref="R110:T110"/>
    <mergeCell ref="R112:T112"/>
    <mergeCell ref="R114:T114"/>
    <mergeCell ref="C106:L106"/>
    <mergeCell ref="N106:O106"/>
    <mergeCell ref="P106:Q106"/>
    <mergeCell ref="R106:T106"/>
    <mergeCell ref="C108:L108"/>
    <mergeCell ref="C109:L109"/>
    <mergeCell ref="N109:O109"/>
    <mergeCell ref="P109:Q109"/>
    <mergeCell ref="R109:T109"/>
    <mergeCell ref="R120:T120"/>
    <mergeCell ref="R123:T123"/>
    <mergeCell ref="C125:L125"/>
    <mergeCell ref="N125:O125"/>
    <mergeCell ref="P125:Q125"/>
    <mergeCell ref="R125:T125"/>
    <mergeCell ref="C116:L116"/>
    <mergeCell ref="N116:O116"/>
    <mergeCell ref="P116:Q116"/>
    <mergeCell ref="R116:T116"/>
    <mergeCell ref="C118:L118"/>
    <mergeCell ref="N118:O118"/>
    <mergeCell ref="P118:Q118"/>
    <mergeCell ref="R118:T118"/>
    <mergeCell ref="C134:L134"/>
    <mergeCell ref="N134:O134"/>
    <mergeCell ref="P134:Q134"/>
    <mergeCell ref="R134:T134"/>
    <mergeCell ref="N135:O135"/>
    <mergeCell ref="P135:Q135"/>
    <mergeCell ref="R135:T135"/>
    <mergeCell ref="R127:T127"/>
    <mergeCell ref="R130:T130"/>
    <mergeCell ref="C132:L132"/>
    <mergeCell ref="C133:L133"/>
    <mergeCell ref="N133:O133"/>
    <mergeCell ref="P133:Q133"/>
    <mergeCell ref="R133:T133"/>
    <mergeCell ref="C140:L140"/>
    <mergeCell ref="N140:O140"/>
    <mergeCell ref="P140:Q140"/>
    <mergeCell ref="R140:T140"/>
    <mergeCell ref="C142:L142"/>
    <mergeCell ref="N142:O142"/>
    <mergeCell ref="P142:Q142"/>
    <mergeCell ref="R142:T142"/>
    <mergeCell ref="N136:O136"/>
    <mergeCell ref="P136:Q136"/>
    <mergeCell ref="R136:T136"/>
    <mergeCell ref="C138:L138"/>
    <mergeCell ref="N138:O138"/>
    <mergeCell ref="P138:Q138"/>
    <mergeCell ref="R138:T138"/>
    <mergeCell ref="C147:L147"/>
    <mergeCell ref="N147:O147"/>
    <mergeCell ref="P147:Q147"/>
    <mergeCell ref="R147:T147"/>
    <mergeCell ref="C148:L148"/>
    <mergeCell ref="N148:O148"/>
    <mergeCell ref="P148:Q148"/>
    <mergeCell ref="R148:T148"/>
    <mergeCell ref="C144:L144"/>
    <mergeCell ref="N144:O144"/>
    <mergeCell ref="P144:Q144"/>
    <mergeCell ref="R144:T144"/>
    <mergeCell ref="C146:L146"/>
    <mergeCell ref="N146:O146"/>
    <mergeCell ref="P146:Q146"/>
    <mergeCell ref="R146:T146"/>
    <mergeCell ref="N151:O151"/>
    <mergeCell ref="P151:Q151"/>
    <mergeCell ref="R151:T151"/>
    <mergeCell ref="R153:T153"/>
    <mergeCell ref="R160:T160"/>
    <mergeCell ref="R161:T161"/>
    <mergeCell ref="C149:L149"/>
    <mergeCell ref="N149:O149"/>
    <mergeCell ref="P149:Q149"/>
    <mergeCell ref="R149:T149"/>
    <mergeCell ref="C150:L150"/>
    <mergeCell ref="N150:O150"/>
    <mergeCell ref="P150:Q150"/>
    <mergeCell ref="R150:T150"/>
    <mergeCell ref="S168:T168"/>
    <mergeCell ref="R169:T169"/>
    <mergeCell ref="R171:T171"/>
    <mergeCell ref="R162:T162"/>
    <mergeCell ref="R163:T163"/>
    <mergeCell ref="R164:T164"/>
    <mergeCell ref="R165:T165"/>
    <mergeCell ref="R166:T166"/>
    <mergeCell ref="R167:T167"/>
  </mergeCells>
  <pageMargins left="0.70866141732283472" right="0.70866141732283472" top="0.74803149606299213" bottom="0.74803149606299213" header="0.31496062992125984" footer="0.31496062992125984"/>
  <pageSetup paperSize="9" scale="87" fitToHeight="0" orientation="portrait" r:id="rId1"/>
  <headerFooter>
    <oddHeader xml:space="preserve">&amp;LInvestitor:
AVEM d.o.o. Županja&amp;CZGRADA SERVISA
GRAĐEVINSKO - OBRTNIČKI RADOVI&amp;RDom na kvadrat d.o.o. Županja
</oddHeader>
    <oddFooter>&amp;CREKONSTRUKCIJA TVORNICE STOČNE HRANE U POGON ZA PROIZVODNJU DVOPEKA, KEKSA I                      
                                             SRODNIH PROIZVODA; PR. TRAJNIH PECIVA, SLAST. PROIZVODA I KOLAČA
&amp;R&amp;P</oddFooter>
  </headerFooter>
  <rowBreaks count="1" manualBreakCount="1">
    <brk id="60"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9"/>
  <sheetViews>
    <sheetView view="pageBreakPreview" zoomScaleNormal="100" zoomScaleSheetLayoutView="100" zoomScalePageLayoutView="60" workbookViewId="0">
      <selection activeCell="B30" sqref="B30"/>
    </sheetView>
  </sheetViews>
  <sheetFormatPr defaultColWidth="9.109375" defaultRowHeight="14.4" x14ac:dyDescent="0.3"/>
  <cols>
    <col min="1" max="1" width="5" style="41" bestFit="1" customWidth="1"/>
    <col min="2" max="2" width="55.88671875" style="44" bestFit="1" customWidth="1"/>
    <col min="3" max="3" width="9.109375" style="41"/>
    <col min="4" max="4" width="9.109375" style="265"/>
    <col min="5" max="5" width="14.44140625" style="274" bestFit="1" customWidth="1"/>
    <col min="6" max="6" width="13.88671875" style="274" bestFit="1" customWidth="1"/>
    <col min="7" max="7" width="13.88671875" style="44" bestFit="1" customWidth="1"/>
    <col min="8" max="16384" width="9.109375" style="44"/>
  </cols>
  <sheetData>
    <row r="1" spans="1:6" ht="19.5" customHeight="1" x14ac:dyDescent="0.3">
      <c r="B1" s="45"/>
    </row>
    <row r="2" spans="1:6" ht="19.5" customHeight="1" x14ac:dyDescent="0.3">
      <c r="A2" s="46" t="s">
        <v>341</v>
      </c>
      <c r="B2" s="47" t="s">
        <v>342</v>
      </c>
    </row>
    <row r="3" spans="1:6" ht="19.5" customHeight="1" x14ac:dyDescent="0.3">
      <c r="A3" s="46"/>
      <c r="B3" s="48"/>
    </row>
    <row r="4" spans="1:6" ht="39.6" x14ac:dyDescent="0.3">
      <c r="A4" s="171" t="s">
        <v>343</v>
      </c>
      <c r="B4" s="171" t="s">
        <v>536</v>
      </c>
      <c r="C4" s="171" t="s">
        <v>537</v>
      </c>
      <c r="D4" s="192" t="s">
        <v>538</v>
      </c>
      <c r="E4" s="200" t="s">
        <v>596</v>
      </c>
      <c r="F4" s="200" t="s">
        <v>597</v>
      </c>
    </row>
    <row r="5" spans="1:6" ht="19.5" customHeight="1" x14ac:dyDescent="0.3">
      <c r="B5" s="45"/>
    </row>
    <row r="6" spans="1:6" ht="82.5" customHeight="1" x14ac:dyDescent="0.3">
      <c r="A6" s="52" t="s">
        <v>1</v>
      </c>
      <c r="B6" s="360" t="s">
        <v>637</v>
      </c>
      <c r="C6" s="41" t="s">
        <v>349</v>
      </c>
      <c r="D6" s="265">
        <v>1</v>
      </c>
      <c r="E6" s="275"/>
      <c r="F6" s="275">
        <f>ROUND(SUM(D6*E6),2)</f>
        <v>0</v>
      </c>
    </row>
    <row r="7" spans="1:6" x14ac:dyDescent="0.3">
      <c r="B7" s="45"/>
    </row>
    <row r="8" spans="1:6" ht="33" customHeight="1" x14ac:dyDescent="0.3">
      <c r="A8" s="52" t="s">
        <v>71</v>
      </c>
      <c r="B8" s="45" t="s">
        <v>350</v>
      </c>
      <c r="C8" s="41" t="s">
        <v>5</v>
      </c>
      <c r="D8" s="265">
        <v>1</v>
      </c>
      <c r="E8" s="275"/>
      <c r="F8" s="275">
        <f>ROUND(SUM(D8*E8),2)</f>
        <v>0</v>
      </c>
    </row>
    <row r="9" spans="1:6" ht="19.5" customHeight="1" x14ac:dyDescent="0.3">
      <c r="B9" s="45"/>
    </row>
    <row r="10" spans="1:6" ht="100.8" x14ac:dyDescent="0.3">
      <c r="A10" s="52" t="s">
        <v>91</v>
      </c>
      <c r="B10" s="328" t="s">
        <v>621</v>
      </c>
      <c r="C10" s="41" t="s">
        <v>349</v>
      </c>
      <c r="D10" s="265">
        <v>1</v>
      </c>
      <c r="E10" s="275"/>
      <c r="F10" s="275">
        <f>ROUND(SUM(D10*E10),2)</f>
        <v>0</v>
      </c>
    </row>
    <row r="11" spans="1:6" ht="19.5" customHeight="1" x14ac:dyDescent="0.3"/>
    <row r="12" spans="1:6" ht="57.6" x14ac:dyDescent="0.3">
      <c r="A12" s="52" t="s">
        <v>17</v>
      </c>
      <c r="B12" s="45" t="s">
        <v>351</v>
      </c>
      <c r="C12" s="41" t="s">
        <v>352</v>
      </c>
      <c r="D12" s="265">
        <v>1</v>
      </c>
      <c r="E12" s="275"/>
      <c r="F12" s="275">
        <f>ROUND(SUM(D12*E12),2)</f>
        <v>0</v>
      </c>
    </row>
    <row r="13" spans="1:6" ht="19.5" customHeight="1" x14ac:dyDescent="0.3"/>
    <row r="14" spans="1:6" ht="36.6" customHeight="1" x14ac:dyDescent="0.3">
      <c r="A14" s="41" t="s">
        <v>81</v>
      </c>
      <c r="B14" s="53" t="s">
        <v>353</v>
      </c>
      <c r="C14" s="41" t="s">
        <v>43</v>
      </c>
      <c r="D14" s="265">
        <v>20</v>
      </c>
      <c r="E14" s="275"/>
      <c r="F14" s="275">
        <f>ROUND(SUM(D14*E14),2)</f>
        <v>0</v>
      </c>
    </row>
    <row r="15" spans="1:6" x14ac:dyDescent="0.3">
      <c r="B15" s="44" t="s">
        <v>354</v>
      </c>
    </row>
    <row r="17" spans="1:6" ht="72" x14ac:dyDescent="0.3">
      <c r="A17" s="52" t="s">
        <v>84</v>
      </c>
      <c r="B17" s="54" t="s">
        <v>355</v>
      </c>
      <c r="C17" s="41" t="s">
        <v>349</v>
      </c>
      <c r="D17" s="265">
        <v>1</v>
      </c>
      <c r="E17" s="275"/>
      <c r="F17" s="275">
        <f>ROUND(SUM(D17*E17),2)</f>
        <v>0</v>
      </c>
    </row>
    <row r="18" spans="1:6" ht="19.5" customHeight="1" x14ac:dyDescent="0.3"/>
    <row r="19" spans="1:6" ht="72" x14ac:dyDescent="0.3">
      <c r="A19" s="41" t="s">
        <v>26</v>
      </c>
      <c r="B19" s="55" t="s">
        <v>356</v>
      </c>
      <c r="C19" s="41" t="s">
        <v>75</v>
      </c>
      <c r="D19" s="265">
        <v>100</v>
      </c>
      <c r="E19" s="275"/>
      <c r="F19" s="275">
        <f>ROUND(SUM(D19*E19),2)</f>
        <v>0</v>
      </c>
    </row>
    <row r="20" spans="1:6" x14ac:dyDescent="0.3">
      <c r="A20" s="52"/>
    </row>
    <row r="21" spans="1:6" ht="19.5" customHeight="1" x14ac:dyDescent="0.3">
      <c r="A21" s="41" t="s">
        <v>30</v>
      </c>
      <c r="B21" s="56" t="s">
        <v>357</v>
      </c>
      <c r="C21" s="57" t="s">
        <v>349</v>
      </c>
      <c r="D21" s="265">
        <v>1</v>
      </c>
      <c r="E21" s="276"/>
      <c r="F21" s="275">
        <f>ROUND(SUM(D21*E21),2)</f>
        <v>0</v>
      </c>
    </row>
    <row r="22" spans="1:6" ht="14.25" customHeight="1" x14ac:dyDescent="0.3">
      <c r="B22" s="56"/>
      <c r="C22" s="56"/>
      <c r="E22" s="277"/>
    </row>
    <row r="23" spans="1:6" ht="14.25" customHeight="1" x14ac:dyDescent="0.3">
      <c r="A23" s="41" t="s">
        <v>33</v>
      </c>
      <c r="B23" s="56" t="s">
        <v>358</v>
      </c>
      <c r="C23" s="57" t="s">
        <v>349</v>
      </c>
      <c r="D23" s="265">
        <v>1</v>
      </c>
      <c r="E23" s="276"/>
      <c r="F23" s="275">
        <f>ROUND(SUM(D23*E23),2)</f>
        <v>0</v>
      </c>
    </row>
    <row r="24" spans="1:6" x14ac:dyDescent="0.3">
      <c r="A24" s="52"/>
      <c r="B24" s="56"/>
      <c r="C24" s="56"/>
      <c r="E24" s="277"/>
    </row>
    <row r="25" spans="1:6" ht="19.5" customHeight="1" x14ac:dyDescent="0.3">
      <c r="E25" s="278" t="s">
        <v>359</v>
      </c>
      <c r="F25" s="279">
        <f>ROUND(SUM(F6:F24),2)</f>
        <v>0</v>
      </c>
    </row>
    <row r="26" spans="1:6" ht="19.5" customHeight="1" x14ac:dyDescent="0.3">
      <c r="B26" s="58"/>
      <c r="C26" s="59"/>
      <c r="E26" s="278"/>
      <c r="F26" s="280"/>
    </row>
    <row r="27" spans="1:6" ht="19.5" customHeight="1" x14ac:dyDescent="0.3">
      <c r="A27" s="46" t="s">
        <v>360</v>
      </c>
      <c r="B27" s="60" t="s">
        <v>361</v>
      </c>
      <c r="C27" s="59"/>
    </row>
    <row r="28" spans="1:6" ht="19.5" customHeight="1" x14ac:dyDescent="0.3">
      <c r="A28" s="46"/>
      <c r="B28" s="61"/>
      <c r="C28" s="59"/>
    </row>
    <row r="29" spans="1:6" ht="19.5" customHeight="1" x14ac:dyDescent="0.3">
      <c r="A29" s="49" t="s">
        <v>343</v>
      </c>
      <c r="B29" s="50" t="s">
        <v>344</v>
      </c>
      <c r="C29" s="51" t="s">
        <v>345</v>
      </c>
      <c r="D29" s="266" t="s">
        <v>346</v>
      </c>
      <c r="E29" s="281" t="s">
        <v>347</v>
      </c>
      <c r="F29" s="282" t="s">
        <v>348</v>
      </c>
    </row>
    <row r="30" spans="1:6" ht="94.5" customHeight="1" x14ac:dyDescent="0.3">
      <c r="A30" s="52" t="s">
        <v>1</v>
      </c>
      <c r="B30" s="361" t="s">
        <v>657</v>
      </c>
      <c r="C30" s="41" t="s">
        <v>349</v>
      </c>
      <c r="D30" s="265">
        <v>1</v>
      </c>
      <c r="E30" s="283"/>
      <c r="F30" s="275">
        <f>ROUND(SUM(D30*E30),2)</f>
        <v>0</v>
      </c>
    </row>
    <row r="31" spans="1:6" ht="19.5" customHeight="1" x14ac:dyDescent="0.3">
      <c r="B31" s="45"/>
      <c r="E31" s="284"/>
    </row>
    <row r="32" spans="1:6" ht="57.6" x14ac:dyDescent="0.3">
      <c r="A32" s="52" t="s">
        <v>71</v>
      </c>
      <c r="B32" s="361" t="s">
        <v>658</v>
      </c>
      <c r="C32" s="41" t="s">
        <v>349</v>
      </c>
      <c r="D32" s="265">
        <v>1</v>
      </c>
      <c r="E32" s="283"/>
      <c r="F32" s="275">
        <f>ROUND(SUM(D32*E32),2)</f>
        <v>0</v>
      </c>
    </row>
    <row r="33" spans="1:6" ht="19.5" customHeight="1" x14ac:dyDescent="0.3">
      <c r="B33" s="58"/>
      <c r="C33" s="59"/>
      <c r="E33" s="284"/>
    </row>
    <row r="34" spans="1:6" ht="57.6" x14ac:dyDescent="0.3">
      <c r="A34" s="52" t="s">
        <v>91</v>
      </c>
      <c r="B34" s="361" t="s">
        <v>659</v>
      </c>
      <c r="C34" s="41" t="s">
        <v>349</v>
      </c>
      <c r="D34" s="265">
        <v>1</v>
      </c>
      <c r="E34" s="283"/>
      <c r="F34" s="275">
        <f>ROUND(SUM(D34*E34),2)</f>
        <v>0</v>
      </c>
    </row>
    <row r="35" spans="1:6" ht="19.5" customHeight="1" x14ac:dyDescent="0.3">
      <c r="B35" s="58"/>
      <c r="C35" s="59"/>
      <c r="E35" s="284"/>
    </row>
    <row r="36" spans="1:6" ht="57.6" x14ac:dyDescent="0.3">
      <c r="A36" s="52" t="s">
        <v>17</v>
      </c>
      <c r="B36" s="361" t="s">
        <v>660</v>
      </c>
      <c r="C36" s="41" t="s">
        <v>349</v>
      </c>
      <c r="D36" s="265">
        <v>1</v>
      </c>
      <c r="E36" s="283"/>
      <c r="F36" s="275">
        <f>ROUND(SUM(D36*E36),2)</f>
        <v>0</v>
      </c>
    </row>
    <row r="37" spans="1:6" ht="19.5" customHeight="1" x14ac:dyDescent="0.3">
      <c r="B37" s="58"/>
      <c r="C37" s="59"/>
      <c r="E37" s="284"/>
    </row>
    <row r="38" spans="1:6" ht="111" customHeight="1" x14ac:dyDescent="0.3">
      <c r="A38" s="52" t="s">
        <v>81</v>
      </c>
      <c r="B38" s="62" t="s">
        <v>622</v>
      </c>
      <c r="C38" s="63" t="s">
        <v>349</v>
      </c>
      <c r="D38" s="267">
        <v>1</v>
      </c>
      <c r="E38" s="283"/>
      <c r="F38" s="275">
        <f>ROUND(SUM(D38*E38),2)</f>
        <v>0</v>
      </c>
    </row>
    <row r="39" spans="1:6" ht="19.5" customHeight="1" x14ac:dyDescent="0.3">
      <c r="B39" s="58"/>
      <c r="C39" s="59"/>
      <c r="E39" s="284"/>
    </row>
    <row r="40" spans="1:6" ht="43.2" x14ac:dyDescent="0.3">
      <c r="A40" s="52" t="s">
        <v>84</v>
      </c>
      <c r="B40" s="64" t="s">
        <v>362</v>
      </c>
      <c r="C40" s="65"/>
      <c r="D40" s="268"/>
      <c r="E40" s="284"/>
    </row>
    <row r="41" spans="1:6" ht="19.5" customHeight="1" x14ac:dyDescent="0.3">
      <c r="B41" s="66" t="s">
        <v>623</v>
      </c>
      <c r="C41" s="67" t="s">
        <v>43</v>
      </c>
      <c r="D41" s="269">
        <v>35</v>
      </c>
      <c r="E41" s="283"/>
      <c r="F41" s="275">
        <f>ROUND(SUM(D41*E41),2)</f>
        <v>0</v>
      </c>
    </row>
    <row r="42" spans="1:6" ht="19.5" customHeight="1" x14ac:dyDescent="0.3">
      <c r="B42" s="58"/>
      <c r="C42" s="59"/>
      <c r="E42" s="284"/>
    </row>
    <row r="43" spans="1:6" ht="19.5" customHeight="1" x14ac:dyDescent="0.3">
      <c r="A43" s="41" t="s">
        <v>26</v>
      </c>
      <c r="B43" s="68" t="s">
        <v>363</v>
      </c>
      <c r="C43" s="69" t="s">
        <v>75</v>
      </c>
      <c r="D43" s="270">
        <v>27.5</v>
      </c>
      <c r="E43" s="283"/>
      <c r="F43" s="275">
        <f>ROUND(SUM(D43*E43),2)</f>
        <v>0</v>
      </c>
    </row>
    <row r="44" spans="1:6" ht="19.5" customHeight="1" x14ac:dyDescent="0.3">
      <c r="B44" s="58"/>
      <c r="C44" s="59"/>
      <c r="E44" s="284"/>
    </row>
    <row r="45" spans="1:6" x14ac:dyDescent="0.3">
      <c r="A45" s="41" t="s">
        <v>30</v>
      </c>
      <c r="B45" s="70" t="s">
        <v>364</v>
      </c>
      <c r="C45" s="69"/>
      <c r="D45" s="270"/>
      <c r="E45" s="284"/>
    </row>
    <row r="46" spans="1:6" ht="19.5" customHeight="1" x14ac:dyDescent="0.3">
      <c r="B46" s="70"/>
      <c r="C46" s="69"/>
      <c r="D46" s="270"/>
      <c r="E46" s="284"/>
    </row>
    <row r="47" spans="1:6" ht="19.5" customHeight="1" x14ac:dyDescent="0.3">
      <c r="B47" s="70" t="s">
        <v>365</v>
      </c>
      <c r="C47" s="69" t="s">
        <v>366</v>
      </c>
      <c r="D47" s="270">
        <v>7</v>
      </c>
      <c r="E47" s="283"/>
      <c r="F47" s="275">
        <f>ROUND(SUM(D47*E47),2)</f>
        <v>0</v>
      </c>
    </row>
    <row r="48" spans="1:6" ht="19.5" customHeight="1" x14ac:dyDescent="0.3">
      <c r="B48" s="70" t="s">
        <v>367</v>
      </c>
      <c r="C48" s="69" t="s">
        <v>366</v>
      </c>
      <c r="D48" s="270">
        <v>1</v>
      </c>
      <c r="E48" s="283"/>
      <c r="F48" s="275">
        <f>ROUND(SUM(D48*E48),2)</f>
        <v>0</v>
      </c>
    </row>
    <row r="49" spans="1:7" ht="19.5" customHeight="1" x14ac:dyDescent="0.3">
      <c r="B49" s="70" t="s">
        <v>368</v>
      </c>
      <c r="C49" s="41" t="s">
        <v>366</v>
      </c>
      <c r="D49" s="265">
        <v>1</v>
      </c>
      <c r="E49" s="283"/>
      <c r="F49" s="275">
        <f>ROUND(SUM(D49*E49),2)</f>
        <v>0</v>
      </c>
    </row>
    <row r="50" spans="1:7" ht="19.5" customHeight="1" x14ac:dyDescent="0.3">
      <c r="B50" s="70" t="s">
        <v>369</v>
      </c>
      <c r="C50" s="69" t="s">
        <v>366</v>
      </c>
      <c r="D50" s="270">
        <v>1</v>
      </c>
      <c r="E50" s="283"/>
      <c r="F50" s="275">
        <f>ROUND(SUM(D50*E50),2)</f>
        <v>0</v>
      </c>
    </row>
    <row r="51" spans="1:7" ht="19.5" customHeight="1" x14ac:dyDescent="0.3">
      <c r="B51" s="70" t="s">
        <v>370</v>
      </c>
      <c r="C51" s="69" t="s">
        <v>366</v>
      </c>
      <c r="D51" s="270">
        <v>1</v>
      </c>
      <c r="E51" s="283"/>
      <c r="F51" s="275">
        <f>ROUND(SUM(D51*E51),2)</f>
        <v>0</v>
      </c>
    </row>
    <row r="52" spans="1:7" ht="19.5" customHeight="1" x14ac:dyDescent="0.3">
      <c r="B52" s="71"/>
      <c r="C52" s="72"/>
      <c r="D52" s="271"/>
      <c r="E52" s="285"/>
      <c r="F52" s="285"/>
    </row>
    <row r="53" spans="1:7" ht="19.5" customHeight="1" x14ac:dyDescent="0.3">
      <c r="B53" s="45"/>
      <c r="E53" s="278" t="s">
        <v>359</v>
      </c>
      <c r="F53" s="279">
        <f>ROUND(SUM(F30:F52),2)</f>
        <v>0</v>
      </c>
    </row>
    <row r="54" spans="1:7" ht="19.5" customHeight="1" x14ac:dyDescent="0.3">
      <c r="B54" s="45"/>
      <c r="E54" s="278"/>
      <c r="F54" s="280"/>
    </row>
    <row r="55" spans="1:7" s="42" customFormat="1" ht="19.5" customHeight="1" x14ac:dyDescent="0.3">
      <c r="A55" s="46" t="s">
        <v>371</v>
      </c>
      <c r="B55" s="47" t="s">
        <v>372</v>
      </c>
      <c r="C55" s="46"/>
      <c r="D55" s="272"/>
      <c r="E55" s="280"/>
      <c r="F55" s="280"/>
    </row>
    <row r="57" spans="1:7" x14ac:dyDescent="0.3">
      <c r="A57" s="73" t="s">
        <v>343</v>
      </c>
      <c r="B57" s="50" t="s">
        <v>344</v>
      </c>
      <c r="C57" s="51" t="s">
        <v>345</v>
      </c>
      <c r="D57" s="266" t="s">
        <v>346</v>
      </c>
      <c r="E57" s="281" t="s">
        <v>347</v>
      </c>
      <c r="F57" s="282" t="s">
        <v>348</v>
      </c>
      <c r="G57" s="74"/>
    </row>
    <row r="58" spans="1:7" ht="86.4" x14ac:dyDescent="0.3">
      <c r="A58" s="52" t="s">
        <v>1</v>
      </c>
      <c r="B58" s="331" t="s">
        <v>638</v>
      </c>
      <c r="C58" s="41" t="s">
        <v>349</v>
      </c>
      <c r="D58" s="265">
        <v>4</v>
      </c>
      <c r="E58" s="275"/>
      <c r="F58" s="275">
        <f>ROUND(SUM(D58*E58),2)</f>
        <v>0</v>
      </c>
      <c r="G58" s="43"/>
    </row>
    <row r="59" spans="1:7" x14ac:dyDescent="0.3">
      <c r="A59" s="52"/>
      <c r="B59" s="45"/>
      <c r="E59" s="284"/>
      <c r="G59" s="43"/>
    </row>
    <row r="60" spans="1:7" ht="60" customHeight="1" x14ac:dyDescent="0.3">
      <c r="A60" s="52" t="s">
        <v>71</v>
      </c>
      <c r="B60" s="75" t="s">
        <v>373</v>
      </c>
      <c r="C60" s="57" t="s">
        <v>5</v>
      </c>
      <c r="D60" s="273">
        <v>4</v>
      </c>
      <c r="E60" s="275"/>
      <c r="F60" s="275">
        <f>ROUND(SUM(D60*E60),2)</f>
        <v>0</v>
      </c>
      <c r="G60" s="43"/>
    </row>
    <row r="61" spans="1:7" x14ac:dyDescent="0.3">
      <c r="A61" s="52"/>
      <c r="B61" s="45"/>
      <c r="E61" s="284"/>
      <c r="G61" s="43"/>
    </row>
    <row r="62" spans="1:7" ht="31.5" customHeight="1" x14ac:dyDescent="0.3">
      <c r="A62" s="52" t="s">
        <v>91</v>
      </c>
      <c r="B62" s="45" t="s">
        <v>350</v>
      </c>
      <c r="C62" s="41" t="s">
        <v>5</v>
      </c>
      <c r="D62" s="265">
        <v>4</v>
      </c>
      <c r="E62" s="275"/>
      <c r="F62" s="275">
        <f>ROUND(SUM(D62*E62),2)</f>
        <v>0</v>
      </c>
      <c r="G62" s="43"/>
    </row>
    <row r="63" spans="1:7" x14ac:dyDescent="0.3">
      <c r="A63" s="52"/>
      <c r="E63" s="284"/>
      <c r="G63" s="43"/>
    </row>
    <row r="64" spans="1:7" ht="105.75" customHeight="1" x14ac:dyDescent="0.3">
      <c r="A64" s="52" t="s">
        <v>17</v>
      </c>
      <c r="B64" s="331" t="s">
        <v>639</v>
      </c>
      <c r="C64" s="41" t="s">
        <v>349</v>
      </c>
      <c r="D64" s="265">
        <v>1</v>
      </c>
      <c r="E64" s="275"/>
      <c r="F64" s="275">
        <f>ROUND(SUM(D64*E64),2)</f>
        <v>0</v>
      </c>
      <c r="G64" s="43"/>
    </row>
    <row r="65" spans="1:7" x14ac:dyDescent="0.3">
      <c r="A65" s="52"/>
      <c r="E65" s="284"/>
      <c r="G65" s="43"/>
    </row>
    <row r="66" spans="1:7" ht="57.6" x14ac:dyDescent="0.3">
      <c r="A66" s="52" t="s">
        <v>81</v>
      </c>
      <c r="B66" s="45" t="s">
        <v>351</v>
      </c>
      <c r="C66" s="41" t="s">
        <v>352</v>
      </c>
      <c r="D66" s="265">
        <v>1</v>
      </c>
      <c r="E66" s="275"/>
      <c r="F66" s="275">
        <f>ROUND(SUM(D66*E66),2)</f>
        <v>0</v>
      </c>
      <c r="G66" s="43"/>
    </row>
    <row r="67" spans="1:7" x14ac:dyDescent="0.3">
      <c r="A67" s="52"/>
      <c r="E67" s="284"/>
      <c r="G67" s="43"/>
    </row>
    <row r="68" spans="1:7" ht="44.25" customHeight="1" x14ac:dyDescent="0.3">
      <c r="A68" s="52" t="s">
        <v>84</v>
      </c>
      <c r="B68" s="53" t="s">
        <v>353</v>
      </c>
      <c r="C68" s="41" t="s">
        <v>43</v>
      </c>
      <c r="D68" s="265">
        <v>100</v>
      </c>
      <c r="E68" s="275"/>
      <c r="F68" s="275">
        <f>ROUND(SUM(D68*E68),2)</f>
        <v>0</v>
      </c>
      <c r="G68" s="43"/>
    </row>
    <row r="69" spans="1:7" x14ac:dyDescent="0.3">
      <c r="A69" s="52"/>
      <c r="B69" s="44" t="s">
        <v>354</v>
      </c>
      <c r="E69" s="284"/>
      <c r="G69" s="43"/>
    </row>
    <row r="70" spans="1:7" x14ac:dyDescent="0.3">
      <c r="A70" s="52"/>
      <c r="E70" s="284"/>
      <c r="G70" s="43"/>
    </row>
    <row r="71" spans="1:7" ht="89.25" customHeight="1" x14ac:dyDescent="0.3">
      <c r="A71" s="52" t="s">
        <v>26</v>
      </c>
      <c r="B71" s="54" t="s">
        <v>355</v>
      </c>
      <c r="C71" s="41" t="s">
        <v>349</v>
      </c>
      <c r="D71" s="265">
        <v>1</v>
      </c>
      <c r="E71" s="275"/>
      <c r="F71" s="275">
        <f>ROUND(SUM(D71*E71),2)</f>
        <v>0</v>
      </c>
      <c r="G71" s="43"/>
    </row>
    <row r="72" spans="1:7" x14ac:dyDescent="0.3">
      <c r="A72" s="52"/>
      <c r="E72" s="284"/>
      <c r="G72" s="43"/>
    </row>
    <row r="73" spans="1:7" ht="72" x14ac:dyDescent="0.3">
      <c r="A73" s="52" t="s">
        <v>30</v>
      </c>
      <c r="B73" s="55" t="s">
        <v>356</v>
      </c>
      <c r="C73" s="41" t="s">
        <v>75</v>
      </c>
      <c r="D73" s="265">
        <v>300</v>
      </c>
      <c r="E73" s="275"/>
      <c r="F73" s="275">
        <f>ROUND(SUM(D73*E73),2)</f>
        <v>0</v>
      </c>
      <c r="G73" s="43"/>
    </row>
    <row r="74" spans="1:7" x14ac:dyDescent="0.3">
      <c r="A74" s="52"/>
      <c r="E74" s="284"/>
      <c r="G74" s="43"/>
    </row>
    <row r="75" spans="1:7" x14ac:dyDescent="0.3">
      <c r="A75" s="52" t="s">
        <v>33</v>
      </c>
      <c r="B75" s="56" t="s">
        <v>357</v>
      </c>
      <c r="C75" s="57" t="s">
        <v>349</v>
      </c>
      <c r="D75" s="265">
        <v>1</v>
      </c>
      <c r="E75" s="275"/>
      <c r="F75" s="275">
        <f>ROUND(SUM(D75*E75),2)</f>
        <v>0</v>
      </c>
      <c r="G75" s="43"/>
    </row>
    <row r="76" spans="1:7" x14ac:dyDescent="0.3">
      <c r="A76" s="52"/>
      <c r="B76" s="56"/>
      <c r="C76" s="56"/>
      <c r="E76" s="284"/>
      <c r="G76" s="43"/>
    </row>
    <row r="77" spans="1:7" x14ac:dyDescent="0.3">
      <c r="A77" s="52" t="s">
        <v>35</v>
      </c>
      <c r="B77" s="56" t="s">
        <v>358</v>
      </c>
      <c r="C77" s="57" t="s">
        <v>349</v>
      </c>
      <c r="D77" s="265">
        <v>1</v>
      </c>
      <c r="E77" s="275"/>
      <c r="F77" s="275">
        <f>ROUND(SUM(D77*E77),2)</f>
        <v>0</v>
      </c>
      <c r="G77" s="43"/>
    </row>
    <row r="78" spans="1:7" x14ac:dyDescent="0.3">
      <c r="A78" s="76"/>
      <c r="B78" s="56"/>
      <c r="C78" s="56"/>
      <c r="E78" s="277"/>
      <c r="G78" s="43"/>
    </row>
    <row r="79" spans="1:7" x14ac:dyDescent="0.3">
      <c r="E79" s="278" t="s">
        <v>359</v>
      </c>
      <c r="F79" s="279">
        <f>ROUND(SUM(F58:F78),2)</f>
        <v>0</v>
      </c>
      <c r="G79" s="43"/>
    </row>
    <row r="80" spans="1:7" x14ac:dyDescent="0.3">
      <c r="A80" s="46"/>
      <c r="G80" s="43"/>
    </row>
    <row r="81" spans="1:7" x14ac:dyDescent="0.3">
      <c r="A81" s="46" t="s">
        <v>374</v>
      </c>
      <c r="B81" s="77" t="s">
        <v>375</v>
      </c>
      <c r="G81" s="43"/>
    </row>
    <row r="82" spans="1:7" x14ac:dyDescent="0.3">
      <c r="A82" s="46"/>
      <c r="B82" s="77"/>
      <c r="G82" s="43"/>
    </row>
    <row r="83" spans="1:7" x14ac:dyDescent="0.3">
      <c r="A83" s="73" t="s">
        <v>343</v>
      </c>
      <c r="B83" s="50" t="s">
        <v>344</v>
      </c>
      <c r="C83" s="51" t="s">
        <v>345</v>
      </c>
      <c r="D83" s="266" t="s">
        <v>346</v>
      </c>
      <c r="E83" s="281" t="s">
        <v>347</v>
      </c>
      <c r="F83" s="282" t="s">
        <v>348</v>
      </c>
      <c r="G83" s="43"/>
    </row>
    <row r="84" spans="1:7" ht="45.75" customHeight="1" x14ac:dyDescent="0.3">
      <c r="A84" s="52" t="s">
        <v>1</v>
      </c>
      <c r="B84" s="362" t="s">
        <v>661</v>
      </c>
      <c r="C84" s="41" t="s">
        <v>349</v>
      </c>
      <c r="D84" s="265">
        <v>1</v>
      </c>
      <c r="E84" s="275"/>
      <c r="F84" s="275">
        <f>ROUND(SUM(D84*E84),2)</f>
        <v>0</v>
      </c>
      <c r="G84" s="43"/>
    </row>
    <row r="85" spans="1:7" x14ac:dyDescent="0.3">
      <c r="E85" s="278"/>
      <c r="F85" s="280"/>
      <c r="G85" s="43"/>
    </row>
    <row r="86" spans="1:7" ht="45" customHeight="1" x14ac:dyDescent="0.3">
      <c r="A86" s="52" t="s">
        <v>71</v>
      </c>
      <c r="B86" s="362" t="s">
        <v>662</v>
      </c>
      <c r="C86" s="41" t="s">
        <v>349</v>
      </c>
      <c r="D86" s="265">
        <v>1</v>
      </c>
      <c r="E86" s="275"/>
      <c r="F86" s="275">
        <f>ROUND(SUM(D86*E86),2)</f>
        <v>0</v>
      </c>
      <c r="G86" s="43"/>
    </row>
    <row r="87" spans="1:7" x14ac:dyDescent="0.3">
      <c r="E87" s="278"/>
      <c r="F87" s="280"/>
      <c r="G87" s="43"/>
    </row>
    <row r="88" spans="1:7" x14ac:dyDescent="0.3">
      <c r="A88" s="76"/>
      <c r="E88" s="278" t="s">
        <v>359</v>
      </c>
      <c r="F88" s="286">
        <f>ROUND(SUM(F84:F87),2)</f>
        <v>0</v>
      </c>
      <c r="G88" s="78"/>
    </row>
    <row r="89" spans="1:7" x14ac:dyDescent="0.3">
      <c r="E89" s="287"/>
      <c r="F89" s="288"/>
      <c r="G89" s="43"/>
    </row>
    <row r="90" spans="1:7" x14ac:dyDescent="0.3">
      <c r="E90" s="289" t="s">
        <v>619</v>
      </c>
      <c r="F90" s="279">
        <f>ROUND(SUM(F25+F53+F79+F88),2)</f>
        <v>0</v>
      </c>
      <c r="G90" s="78"/>
    </row>
    <row r="91" spans="1:7" x14ac:dyDescent="0.3">
      <c r="G91" s="43"/>
    </row>
    <row r="92" spans="1:7" x14ac:dyDescent="0.3">
      <c r="G92" s="43"/>
    </row>
    <row r="93" spans="1:7" x14ac:dyDescent="0.3">
      <c r="A93" s="76"/>
      <c r="B93" s="41"/>
      <c r="C93" s="43"/>
      <c r="F93" s="290"/>
    </row>
    <row r="94" spans="1:7" x14ac:dyDescent="0.3">
      <c r="G94" s="43"/>
    </row>
    <row r="95" spans="1:7" x14ac:dyDescent="0.3">
      <c r="A95" s="52"/>
      <c r="G95" s="78"/>
    </row>
    <row r="96" spans="1:7" x14ac:dyDescent="0.3">
      <c r="G96" s="43"/>
    </row>
    <row r="97" spans="1:7" x14ac:dyDescent="0.3">
      <c r="A97" s="76"/>
      <c r="G97" s="78"/>
    </row>
    <row r="98" spans="1:7" x14ac:dyDescent="0.3">
      <c r="G98" s="43"/>
    </row>
    <row r="99" spans="1:7" x14ac:dyDescent="0.3">
      <c r="A99" s="52"/>
      <c r="G99" s="43"/>
    </row>
    <row r="100" spans="1:7" x14ac:dyDescent="0.3">
      <c r="G100" s="43"/>
    </row>
    <row r="101" spans="1:7" x14ac:dyDescent="0.3">
      <c r="A101" s="52"/>
      <c r="G101" s="43"/>
    </row>
    <row r="102" spans="1:7" x14ac:dyDescent="0.3">
      <c r="G102" s="43"/>
    </row>
    <row r="103" spans="1:7" x14ac:dyDescent="0.3">
      <c r="A103" s="52"/>
      <c r="G103" s="43"/>
    </row>
    <row r="104" spans="1:7" x14ac:dyDescent="0.3">
      <c r="G104" s="43"/>
    </row>
    <row r="105" spans="1:7" x14ac:dyDescent="0.3">
      <c r="G105" s="43"/>
    </row>
    <row r="106" spans="1:7" x14ac:dyDescent="0.3">
      <c r="G106" s="43"/>
    </row>
    <row r="107" spans="1:7" x14ac:dyDescent="0.3">
      <c r="A107" s="79"/>
      <c r="G107" s="78"/>
    </row>
    <row r="108" spans="1:7" x14ac:dyDescent="0.3">
      <c r="G108" s="43"/>
    </row>
    <row r="109" spans="1:7" x14ac:dyDescent="0.3">
      <c r="G109" s="80"/>
    </row>
  </sheetData>
  <pageMargins left="0.70866141732283472" right="0.70866141732283472" top="0.74803149606299213" bottom="0.74803149606299213" header="0.31496062992125984" footer="0.31496062992125984"/>
  <pageSetup paperSize="9" scale="80" orientation="portrait" r:id="rId1"/>
  <headerFooter>
    <oddHeader xml:space="preserve">&amp;LInvestitor:
AVEM d.o.o. Županja&amp;CSTROJARSKE INSTALACIJE&amp;RDom na kvadrat d.o.o. Županja
</oddHeader>
    <oddFooter>&amp;CREKONSTRUKCIJA TVORNICE STOČNE HRANE U POGON ZA PROIZVODNJU DVOPEKA, KEKSA I                      
                                             SRODNIH PROIZVODA; PR. TRAJNIH PECIVA, SLAST. PROIZVODA I KOLAČA
&amp;R&amp;P</oddFooter>
  </headerFooter>
  <rowBreaks count="3" manualBreakCount="3">
    <brk id="26" max="5" man="1"/>
    <brk id="54" max="5" man="1"/>
    <brk id="80"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4"/>
  <sheetViews>
    <sheetView view="pageBreakPreview" zoomScaleNormal="100" zoomScaleSheetLayoutView="100" workbookViewId="0">
      <selection activeCell="B155" sqref="B155"/>
    </sheetView>
  </sheetViews>
  <sheetFormatPr defaultRowHeight="11.4" x14ac:dyDescent="0.2"/>
  <cols>
    <col min="1" max="1" width="4.6640625" style="81" customWidth="1"/>
    <col min="2" max="2" width="34.109375" style="82" customWidth="1"/>
    <col min="3" max="3" width="8.6640625" style="83" customWidth="1"/>
    <col min="4" max="4" width="11.88671875" style="213" customWidth="1"/>
    <col min="5" max="5" width="13.109375" style="231" customWidth="1"/>
    <col min="6" max="6" width="15" style="231" customWidth="1"/>
    <col min="7" max="96" width="9.109375" style="84"/>
    <col min="97" max="97" width="4.6640625" style="84" customWidth="1"/>
    <col min="98" max="98" width="34.109375" style="84" customWidth="1"/>
    <col min="99" max="99" width="8.6640625" style="84" customWidth="1"/>
    <col min="100" max="100" width="11.88671875" style="84" customWidth="1"/>
    <col min="101" max="101" width="13.109375" style="84" customWidth="1"/>
    <col min="102" max="102" width="15" style="84" customWidth="1"/>
    <col min="103" max="103" width="13.109375" style="84" customWidth="1"/>
    <col min="104" max="104" width="15" style="84" customWidth="1"/>
    <col min="105" max="352" width="9.109375" style="84"/>
    <col min="353" max="353" width="4.6640625" style="84" customWidth="1"/>
    <col min="354" max="354" width="34.109375" style="84" customWidth="1"/>
    <col min="355" max="355" width="8.6640625" style="84" customWidth="1"/>
    <col min="356" max="356" width="11.88671875" style="84" customWidth="1"/>
    <col min="357" max="357" width="13.109375" style="84" customWidth="1"/>
    <col min="358" max="358" width="15" style="84" customWidth="1"/>
    <col min="359" max="359" width="13.109375" style="84" customWidth="1"/>
    <col min="360" max="360" width="15" style="84" customWidth="1"/>
    <col min="361" max="608" width="9.109375" style="84"/>
    <col min="609" max="609" width="4.6640625" style="84" customWidth="1"/>
    <col min="610" max="610" width="34.109375" style="84" customWidth="1"/>
    <col min="611" max="611" width="8.6640625" style="84" customWidth="1"/>
    <col min="612" max="612" width="11.88671875" style="84" customWidth="1"/>
    <col min="613" max="613" width="13.109375" style="84" customWidth="1"/>
    <col min="614" max="614" width="15" style="84" customWidth="1"/>
    <col min="615" max="615" width="13.109375" style="84" customWidth="1"/>
    <col min="616" max="616" width="15" style="84" customWidth="1"/>
    <col min="617" max="864" width="9.109375" style="84"/>
    <col min="865" max="865" width="4.6640625" style="84" customWidth="1"/>
    <col min="866" max="866" width="34.109375" style="84" customWidth="1"/>
    <col min="867" max="867" width="8.6640625" style="84" customWidth="1"/>
    <col min="868" max="868" width="11.88671875" style="84" customWidth="1"/>
    <col min="869" max="869" width="13.109375" style="84" customWidth="1"/>
    <col min="870" max="870" width="15" style="84" customWidth="1"/>
    <col min="871" max="871" width="13.109375" style="84" customWidth="1"/>
    <col min="872" max="872" width="15" style="84" customWidth="1"/>
    <col min="873" max="1120" width="9.109375" style="84"/>
    <col min="1121" max="1121" width="4.6640625" style="84" customWidth="1"/>
    <col min="1122" max="1122" width="34.109375" style="84" customWidth="1"/>
    <col min="1123" max="1123" width="8.6640625" style="84" customWidth="1"/>
    <col min="1124" max="1124" width="11.88671875" style="84" customWidth="1"/>
    <col min="1125" max="1125" width="13.109375" style="84" customWidth="1"/>
    <col min="1126" max="1126" width="15" style="84" customWidth="1"/>
    <col min="1127" max="1127" width="13.109375" style="84" customWidth="1"/>
    <col min="1128" max="1128" width="15" style="84" customWidth="1"/>
    <col min="1129" max="1376" width="9.109375" style="84"/>
    <col min="1377" max="1377" width="4.6640625" style="84" customWidth="1"/>
    <col min="1378" max="1378" width="34.109375" style="84" customWidth="1"/>
    <col min="1379" max="1379" width="8.6640625" style="84" customWidth="1"/>
    <col min="1380" max="1380" width="11.88671875" style="84" customWidth="1"/>
    <col min="1381" max="1381" width="13.109375" style="84" customWidth="1"/>
    <col min="1382" max="1382" width="15" style="84" customWidth="1"/>
    <col min="1383" max="1383" width="13.109375" style="84" customWidth="1"/>
    <col min="1384" max="1384" width="15" style="84" customWidth="1"/>
    <col min="1385" max="1632" width="9.109375" style="84"/>
    <col min="1633" max="1633" width="4.6640625" style="84" customWidth="1"/>
    <col min="1634" max="1634" width="34.109375" style="84" customWidth="1"/>
    <col min="1635" max="1635" width="8.6640625" style="84" customWidth="1"/>
    <col min="1636" max="1636" width="11.88671875" style="84" customWidth="1"/>
    <col min="1637" max="1637" width="13.109375" style="84" customWidth="1"/>
    <col min="1638" max="1638" width="15" style="84" customWidth="1"/>
    <col min="1639" max="1639" width="13.109375" style="84" customWidth="1"/>
    <col min="1640" max="1640" width="15" style="84" customWidth="1"/>
    <col min="1641" max="1888" width="9.109375" style="84"/>
    <col min="1889" max="1889" width="4.6640625" style="84" customWidth="1"/>
    <col min="1890" max="1890" width="34.109375" style="84" customWidth="1"/>
    <col min="1891" max="1891" width="8.6640625" style="84" customWidth="1"/>
    <col min="1892" max="1892" width="11.88671875" style="84" customWidth="1"/>
    <col min="1893" max="1893" width="13.109375" style="84" customWidth="1"/>
    <col min="1894" max="1894" width="15" style="84" customWidth="1"/>
    <col min="1895" max="1895" width="13.109375" style="84" customWidth="1"/>
    <col min="1896" max="1896" width="15" style="84" customWidth="1"/>
    <col min="1897" max="2144" width="9.109375" style="84"/>
    <col min="2145" max="2145" width="4.6640625" style="84" customWidth="1"/>
    <col min="2146" max="2146" width="34.109375" style="84" customWidth="1"/>
    <col min="2147" max="2147" width="8.6640625" style="84" customWidth="1"/>
    <col min="2148" max="2148" width="11.88671875" style="84" customWidth="1"/>
    <col min="2149" max="2149" width="13.109375" style="84" customWidth="1"/>
    <col min="2150" max="2150" width="15" style="84" customWidth="1"/>
    <col min="2151" max="2151" width="13.109375" style="84" customWidth="1"/>
    <col min="2152" max="2152" width="15" style="84" customWidth="1"/>
    <col min="2153" max="2400" width="9.109375" style="84"/>
    <col min="2401" max="2401" width="4.6640625" style="84" customWidth="1"/>
    <col min="2402" max="2402" width="34.109375" style="84" customWidth="1"/>
    <col min="2403" max="2403" width="8.6640625" style="84" customWidth="1"/>
    <col min="2404" max="2404" width="11.88671875" style="84" customWidth="1"/>
    <col min="2405" max="2405" width="13.109375" style="84" customWidth="1"/>
    <col min="2406" max="2406" width="15" style="84" customWidth="1"/>
    <col min="2407" max="2407" width="13.109375" style="84" customWidth="1"/>
    <col min="2408" max="2408" width="15" style="84" customWidth="1"/>
    <col min="2409" max="2656" width="9.109375" style="84"/>
    <col min="2657" max="2657" width="4.6640625" style="84" customWidth="1"/>
    <col min="2658" max="2658" width="34.109375" style="84" customWidth="1"/>
    <col min="2659" max="2659" width="8.6640625" style="84" customWidth="1"/>
    <col min="2660" max="2660" width="11.88671875" style="84" customWidth="1"/>
    <col min="2661" max="2661" width="13.109375" style="84" customWidth="1"/>
    <col min="2662" max="2662" width="15" style="84" customWidth="1"/>
    <col min="2663" max="2663" width="13.109375" style="84" customWidth="1"/>
    <col min="2664" max="2664" width="15" style="84" customWidth="1"/>
    <col min="2665" max="2912" width="9.109375" style="84"/>
    <col min="2913" max="2913" width="4.6640625" style="84" customWidth="1"/>
    <col min="2914" max="2914" width="34.109375" style="84" customWidth="1"/>
    <col min="2915" max="2915" width="8.6640625" style="84" customWidth="1"/>
    <col min="2916" max="2916" width="11.88671875" style="84" customWidth="1"/>
    <col min="2917" max="2917" width="13.109375" style="84" customWidth="1"/>
    <col min="2918" max="2918" width="15" style="84" customWidth="1"/>
    <col min="2919" max="2919" width="13.109375" style="84" customWidth="1"/>
    <col min="2920" max="2920" width="15" style="84" customWidth="1"/>
    <col min="2921" max="3168" width="9.109375" style="84"/>
    <col min="3169" max="3169" width="4.6640625" style="84" customWidth="1"/>
    <col min="3170" max="3170" width="34.109375" style="84" customWidth="1"/>
    <col min="3171" max="3171" width="8.6640625" style="84" customWidth="1"/>
    <col min="3172" max="3172" width="11.88671875" style="84" customWidth="1"/>
    <col min="3173" max="3173" width="13.109375" style="84" customWidth="1"/>
    <col min="3174" max="3174" width="15" style="84" customWidth="1"/>
    <col min="3175" max="3175" width="13.109375" style="84" customWidth="1"/>
    <col min="3176" max="3176" width="15" style="84" customWidth="1"/>
    <col min="3177" max="3424" width="9.109375" style="84"/>
    <col min="3425" max="3425" width="4.6640625" style="84" customWidth="1"/>
    <col min="3426" max="3426" width="34.109375" style="84" customWidth="1"/>
    <col min="3427" max="3427" width="8.6640625" style="84" customWidth="1"/>
    <col min="3428" max="3428" width="11.88671875" style="84" customWidth="1"/>
    <col min="3429" max="3429" width="13.109375" style="84" customWidth="1"/>
    <col min="3430" max="3430" width="15" style="84" customWidth="1"/>
    <col min="3431" max="3431" width="13.109375" style="84" customWidth="1"/>
    <col min="3432" max="3432" width="15" style="84" customWidth="1"/>
    <col min="3433" max="3680" width="9.109375" style="84"/>
    <col min="3681" max="3681" width="4.6640625" style="84" customWidth="1"/>
    <col min="3682" max="3682" width="34.109375" style="84" customWidth="1"/>
    <col min="3683" max="3683" width="8.6640625" style="84" customWidth="1"/>
    <col min="3684" max="3684" width="11.88671875" style="84" customWidth="1"/>
    <col min="3685" max="3685" width="13.109375" style="84" customWidth="1"/>
    <col min="3686" max="3686" width="15" style="84" customWidth="1"/>
    <col min="3687" max="3687" width="13.109375" style="84" customWidth="1"/>
    <col min="3688" max="3688" width="15" style="84" customWidth="1"/>
    <col min="3689" max="3936" width="9.109375" style="84"/>
    <col min="3937" max="3937" width="4.6640625" style="84" customWidth="1"/>
    <col min="3938" max="3938" width="34.109375" style="84" customWidth="1"/>
    <col min="3939" max="3939" width="8.6640625" style="84" customWidth="1"/>
    <col min="3940" max="3940" width="11.88671875" style="84" customWidth="1"/>
    <col min="3941" max="3941" width="13.109375" style="84" customWidth="1"/>
    <col min="3942" max="3942" width="15" style="84" customWidth="1"/>
    <col min="3943" max="3943" width="13.109375" style="84" customWidth="1"/>
    <col min="3944" max="3944" width="15" style="84" customWidth="1"/>
    <col min="3945" max="4192" width="9.109375" style="84"/>
    <col min="4193" max="4193" width="4.6640625" style="84" customWidth="1"/>
    <col min="4194" max="4194" width="34.109375" style="84" customWidth="1"/>
    <col min="4195" max="4195" width="8.6640625" style="84" customWidth="1"/>
    <col min="4196" max="4196" width="11.88671875" style="84" customWidth="1"/>
    <col min="4197" max="4197" width="13.109375" style="84" customWidth="1"/>
    <col min="4198" max="4198" width="15" style="84" customWidth="1"/>
    <col min="4199" max="4199" width="13.109375" style="84" customWidth="1"/>
    <col min="4200" max="4200" width="15" style="84" customWidth="1"/>
    <col min="4201" max="4448" width="9.109375" style="84"/>
    <col min="4449" max="4449" width="4.6640625" style="84" customWidth="1"/>
    <col min="4450" max="4450" width="34.109375" style="84" customWidth="1"/>
    <col min="4451" max="4451" width="8.6640625" style="84" customWidth="1"/>
    <col min="4452" max="4452" width="11.88671875" style="84" customWidth="1"/>
    <col min="4453" max="4453" width="13.109375" style="84" customWidth="1"/>
    <col min="4454" max="4454" width="15" style="84" customWidth="1"/>
    <col min="4455" max="4455" width="13.109375" style="84" customWidth="1"/>
    <col min="4456" max="4456" width="15" style="84" customWidth="1"/>
    <col min="4457" max="4704" width="9.109375" style="84"/>
    <col min="4705" max="4705" width="4.6640625" style="84" customWidth="1"/>
    <col min="4706" max="4706" width="34.109375" style="84" customWidth="1"/>
    <col min="4707" max="4707" width="8.6640625" style="84" customWidth="1"/>
    <col min="4708" max="4708" width="11.88671875" style="84" customWidth="1"/>
    <col min="4709" max="4709" width="13.109375" style="84" customWidth="1"/>
    <col min="4710" max="4710" width="15" style="84" customWidth="1"/>
    <col min="4711" max="4711" width="13.109375" style="84" customWidth="1"/>
    <col min="4712" max="4712" width="15" style="84" customWidth="1"/>
    <col min="4713" max="4960" width="9.109375" style="84"/>
    <col min="4961" max="4961" width="4.6640625" style="84" customWidth="1"/>
    <col min="4962" max="4962" width="34.109375" style="84" customWidth="1"/>
    <col min="4963" max="4963" width="8.6640625" style="84" customWidth="1"/>
    <col min="4964" max="4964" width="11.88671875" style="84" customWidth="1"/>
    <col min="4965" max="4965" width="13.109375" style="84" customWidth="1"/>
    <col min="4966" max="4966" width="15" style="84" customWidth="1"/>
    <col min="4967" max="4967" width="13.109375" style="84" customWidth="1"/>
    <col min="4968" max="4968" width="15" style="84" customWidth="1"/>
    <col min="4969" max="5216" width="9.109375" style="84"/>
    <col min="5217" max="5217" width="4.6640625" style="84" customWidth="1"/>
    <col min="5218" max="5218" width="34.109375" style="84" customWidth="1"/>
    <col min="5219" max="5219" width="8.6640625" style="84" customWidth="1"/>
    <col min="5220" max="5220" width="11.88671875" style="84" customWidth="1"/>
    <col min="5221" max="5221" width="13.109375" style="84" customWidth="1"/>
    <col min="5222" max="5222" width="15" style="84" customWidth="1"/>
    <col min="5223" max="5223" width="13.109375" style="84" customWidth="1"/>
    <col min="5224" max="5224" width="15" style="84" customWidth="1"/>
    <col min="5225" max="5472" width="9.109375" style="84"/>
    <col min="5473" max="5473" width="4.6640625" style="84" customWidth="1"/>
    <col min="5474" max="5474" width="34.109375" style="84" customWidth="1"/>
    <col min="5475" max="5475" width="8.6640625" style="84" customWidth="1"/>
    <col min="5476" max="5476" width="11.88671875" style="84" customWidth="1"/>
    <col min="5477" max="5477" width="13.109375" style="84" customWidth="1"/>
    <col min="5478" max="5478" width="15" style="84" customWidth="1"/>
    <col min="5479" max="5479" width="13.109375" style="84" customWidth="1"/>
    <col min="5480" max="5480" width="15" style="84" customWidth="1"/>
    <col min="5481" max="5728" width="9.109375" style="84"/>
    <col min="5729" max="5729" width="4.6640625" style="84" customWidth="1"/>
    <col min="5730" max="5730" width="34.109375" style="84" customWidth="1"/>
    <col min="5731" max="5731" width="8.6640625" style="84" customWidth="1"/>
    <col min="5732" max="5732" width="11.88671875" style="84" customWidth="1"/>
    <col min="5733" max="5733" width="13.109375" style="84" customWidth="1"/>
    <col min="5734" max="5734" width="15" style="84" customWidth="1"/>
    <col min="5735" max="5735" width="13.109375" style="84" customWidth="1"/>
    <col min="5736" max="5736" width="15" style="84" customWidth="1"/>
    <col min="5737" max="5984" width="9.109375" style="84"/>
    <col min="5985" max="5985" width="4.6640625" style="84" customWidth="1"/>
    <col min="5986" max="5986" width="34.109375" style="84" customWidth="1"/>
    <col min="5987" max="5987" width="8.6640625" style="84" customWidth="1"/>
    <col min="5988" max="5988" width="11.88671875" style="84" customWidth="1"/>
    <col min="5989" max="5989" width="13.109375" style="84" customWidth="1"/>
    <col min="5990" max="5990" width="15" style="84" customWidth="1"/>
    <col min="5991" max="5991" width="13.109375" style="84" customWidth="1"/>
    <col min="5992" max="5992" width="15" style="84" customWidth="1"/>
    <col min="5993" max="6240" width="9.109375" style="84"/>
    <col min="6241" max="6241" width="4.6640625" style="84" customWidth="1"/>
    <col min="6242" max="6242" width="34.109375" style="84" customWidth="1"/>
    <col min="6243" max="6243" width="8.6640625" style="84" customWidth="1"/>
    <col min="6244" max="6244" width="11.88671875" style="84" customWidth="1"/>
    <col min="6245" max="6245" width="13.109375" style="84" customWidth="1"/>
    <col min="6246" max="6246" width="15" style="84" customWidth="1"/>
    <col min="6247" max="6247" width="13.109375" style="84" customWidth="1"/>
    <col min="6248" max="6248" width="15" style="84" customWidth="1"/>
    <col min="6249" max="6496" width="9.109375" style="84"/>
    <col min="6497" max="6497" width="4.6640625" style="84" customWidth="1"/>
    <col min="6498" max="6498" width="34.109375" style="84" customWidth="1"/>
    <col min="6499" max="6499" width="8.6640625" style="84" customWidth="1"/>
    <col min="6500" max="6500" width="11.88671875" style="84" customWidth="1"/>
    <col min="6501" max="6501" width="13.109375" style="84" customWidth="1"/>
    <col min="6502" max="6502" width="15" style="84" customWidth="1"/>
    <col min="6503" max="6503" width="13.109375" style="84" customWidth="1"/>
    <col min="6504" max="6504" width="15" style="84" customWidth="1"/>
    <col min="6505" max="6752" width="9.109375" style="84"/>
    <col min="6753" max="6753" width="4.6640625" style="84" customWidth="1"/>
    <col min="6754" max="6754" width="34.109375" style="84" customWidth="1"/>
    <col min="6755" max="6755" width="8.6640625" style="84" customWidth="1"/>
    <col min="6756" max="6756" width="11.88671875" style="84" customWidth="1"/>
    <col min="6757" max="6757" width="13.109375" style="84" customWidth="1"/>
    <col min="6758" max="6758" width="15" style="84" customWidth="1"/>
    <col min="6759" max="6759" width="13.109375" style="84" customWidth="1"/>
    <col min="6760" max="6760" width="15" style="84" customWidth="1"/>
    <col min="6761" max="7008" width="9.109375" style="84"/>
    <col min="7009" max="7009" width="4.6640625" style="84" customWidth="1"/>
    <col min="7010" max="7010" width="34.109375" style="84" customWidth="1"/>
    <col min="7011" max="7011" width="8.6640625" style="84" customWidth="1"/>
    <col min="7012" max="7012" width="11.88671875" style="84" customWidth="1"/>
    <col min="7013" max="7013" width="13.109375" style="84" customWidth="1"/>
    <col min="7014" max="7014" width="15" style="84" customWidth="1"/>
    <col min="7015" max="7015" width="13.109375" style="84" customWidth="1"/>
    <col min="7016" max="7016" width="15" style="84" customWidth="1"/>
    <col min="7017" max="7264" width="9.109375" style="84"/>
    <col min="7265" max="7265" width="4.6640625" style="84" customWidth="1"/>
    <col min="7266" max="7266" width="34.109375" style="84" customWidth="1"/>
    <col min="7267" max="7267" width="8.6640625" style="84" customWidth="1"/>
    <col min="7268" max="7268" width="11.88671875" style="84" customWidth="1"/>
    <col min="7269" max="7269" width="13.109375" style="84" customWidth="1"/>
    <col min="7270" max="7270" width="15" style="84" customWidth="1"/>
    <col min="7271" max="7271" width="13.109375" style="84" customWidth="1"/>
    <col min="7272" max="7272" width="15" style="84" customWidth="1"/>
    <col min="7273" max="7520" width="9.109375" style="84"/>
    <col min="7521" max="7521" width="4.6640625" style="84" customWidth="1"/>
    <col min="7522" max="7522" width="34.109375" style="84" customWidth="1"/>
    <col min="7523" max="7523" width="8.6640625" style="84" customWidth="1"/>
    <col min="7524" max="7524" width="11.88671875" style="84" customWidth="1"/>
    <col min="7525" max="7525" width="13.109375" style="84" customWidth="1"/>
    <col min="7526" max="7526" width="15" style="84" customWidth="1"/>
    <col min="7527" max="7527" width="13.109375" style="84" customWidth="1"/>
    <col min="7528" max="7528" width="15" style="84" customWidth="1"/>
    <col min="7529" max="7776" width="9.109375" style="84"/>
    <col min="7777" max="7777" width="4.6640625" style="84" customWidth="1"/>
    <col min="7778" max="7778" width="34.109375" style="84" customWidth="1"/>
    <col min="7779" max="7779" width="8.6640625" style="84" customWidth="1"/>
    <col min="7780" max="7780" width="11.88671875" style="84" customWidth="1"/>
    <col min="7781" max="7781" width="13.109375" style="84" customWidth="1"/>
    <col min="7782" max="7782" width="15" style="84" customWidth="1"/>
    <col min="7783" max="7783" width="13.109375" style="84" customWidth="1"/>
    <col min="7784" max="7784" width="15" style="84" customWidth="1"/>
    <col min="7785" max="8032" width="9.109375" style="84"/>
    <col min="8033" max="8033" width="4.6640625" style="84" customWidth="1"/>
    <col min="8034" max="8034" width="34.109375" style="84" customWidth="1"/>
    <col min="8035" max="8035" width="8.6640625" style="84" customWidth="1"/>
    <col min="8036" max="8036" width="11.88671875" style="84" customWidth="1"/>
    <col min="8037" max="8037" width="13.109375" style="84" customWidth="1"/>
    <col min="8038" max="8038" width="15" style="84" customWidth="1"/>
    <col min="8039" max="8039" width="13.109375" style="84" customWidth="1"/>
    <col min="8040" max="8040" width="15" style="84" customWidth="1"/>
    <col min="8041" max="8288" width="9.109375" style="84"/>
    <col min="8289" max="8289" width="4.6640625" style="84" customWidth="1"/>
    <col min="8290" max="8290" width="34.109375" style="84" customWidth="1"/>
    <col min="8291" max="8291" width="8.6640625" style="84" customWidth="1"/>
    <col min="8292" max="8292" width="11.88671875" style="84" customWidth="1"/>
    <col min="8293" max="8293" width="13.109375" style="84" customWidth="1"/>
    <col min="8294" max="8294" width="15" style="84" customWidth="1"/>
    <col min="8295" max="8295" width="13.109375" style="84" customWidth="1"/>
    <col min="8296" max="8296" width="15" style="84" customWidth="1"/>
    <col min="8297" max="8544" width="9.109375" style="84"/>
    <col min="8545" max="8545" width="4.6640625" style="84" customWidth="1"/>
    <col min="8546" max="8546" width="34.109375" style="84" customWidth="1"/>
    <col min="8547" max="8547" width="8.6640625" style="84" customWidth="1"/>
    <col min="8548" max="8548" width="11.88671875" style="84" customWidth="1"/>
    <col min="8549" max="8549" width="13.109375" style="84" customWidth="1"/>
    <col min="8550" max="8550" width="15" style="84" customWidth="1"/>
    <col min="8551" max="8551" width="13.109375" style="84" customWidth="1"/>
    <col min="8552" max="8552" width="15" style="84" customWidth="1"/>
    <col min="8553" max="8800" width="9.109375" style="84"/>
    <col min="8801" max="8801" width="4.6640625" style="84" customWidth="1"/>
    <col min="8802" max="8802" width="34.109375" style="84" customWidth="1"/>
    <col min="8803" max="8803" width="8.6640625" style="84" customWidth="1"/>
    <col min="8804" max="8804" width="11.88671875" style="84" customWidth="1"/>
    <col min="8805" max="8805" width="13.109375" style="84" customWidth="1"/>
    <col min="8806" max="8806" width="15" style="84" customWidth="1"/>
    <col min="8807" max="8807" width="13.109375" style="84" customWidth="1"/>
    <col min="8808" max="8808" width="15" style="84" customWidth="1"/>
    <col min="8809" max="9056" width="9.109375" style="84"/>
    <col min="9057" max="9057" width="4.6640625" style="84" customWidth="1"/>
    <col min="9058" max="9058" width="34.109375" style="84" customWidth="1"/>
    <col min="9059" max="9059" width="8.6640625" style="84" customWidth="1"/>
    <col min="9060" max="9060" width="11.88671875" style="84" customWidth="1"/>
    <col min="9061" max="9061" width="13.109375" style="84" customWidth="1"/>
    <col min="9062" max="9062" width="15" style="84" customWidth="1"/>
    <col min="9063" max="9063" width="13.109375" style="84" customWidth="1"/>
    <col min="9064" max="9064" width="15" style="84" customWidth="1"/>
    <col min="9065" max="9312" width="9.109375" style="84"/>
    <col min="9313" max="9313" width="4.6640625" style="84" customWidth="1"/>
    <col min="9314" max="9314" width="34.109375" style="84" customWidth="1"/>
    <col min="9315" max="9315" width="8.6640625" style="84" customWidth="1"/>
    <col min="9316" max="9316" width="11.88671875" style="84" customWidth="1"/>
    <col min="9317" max="9317" width="13.109375" style="84" customWidth="1"/>
    <col min="9318" max="9318" width="15" style="84" customWidth="1"/>
    <col min="9319" max="9319" width="13.109375" style="84" customWidth="1"/>
    <col min="9320" max="9320" width="15" style="84" customWidth="1"/>
    <col min="9321" max="9568" width="9.109375" style="84"/>
    <col min="9569" max="9569" width="4.6640625" style="84" customWidth="1"/>
    <col min="9570" max="9570" width="34.109375" style="84" customWidth="1"/>
    <col min="9571" max="9571" width="8.6640625" style="84" customWidth="1"/>
    <col min="9572" max="9572" width="11.88671875" style="84" customWidth="1"/>
    <col min="9573" max="9573" width="13.109375" style="84" customWidth="1"/>
    <col min="9574" max="9574" width="15" style="84" customWidth="1"/>
    <col min="9575" max="9575" width="13.109375" style="84" customWidth="1"/>
    <col min="9576" max="9576" width="15" style="84" customWidth="1"/>
    <col min="9577" max="9824" width="9.109375" style="84"/>
    <col min="9825" max="9825" width="4.6640625" style="84" customWidth="1"/>
    <col min="9826" max="9826" width="34.109375" style="84" customWidth="1"/>
    <col min="9827" max="9827" width="8.6640625" style="84" customWidth="1"/>
    <col min="9828" max="9828" width="11.88671875" style="84" customWidth="1"/>
    <col min="9829" max="9829" width="13.109375" style="84" customWidth="1"/>
    <col min="9830" max="9830" width="15" style="84" customWidth="1"/>
    <col min="9831" max="9831" width="13.109375" style="84" customWidth="1"/>
    <col min="9832" max="9832" width="15" style="84" customWidth="1"/>
    <col min="9833" max="10080" width="9.109375" style="84"/>
    <col min="10081" max="10081" width="4.6640625" style="84" customWidth="1"/>
    <col min="10082" max="10082" width="34.109375" style="84" customWidth="1"/>
    <col min="10083" max="10083" width="8.6640625" style="84" customWidth="1"/>
    <col min="10084" max="10084" width="11.88671875" style="84" customWidth="1"/>
    <col min="10085" max="10085" width="13.109375" style="84" customWidth="1"/>
    <col min="10086" max="10086" width="15" style="84" customWidth="1"/>
    <col min="10087" max="10087" width="13.109375" style="84" customWidth="1"/>
    <col min="10088" max="10088" width="15" style="84" customWidth="1"/>
    <col min="10089" max="10336" width="9.109375" style="84"/>
    <col min="10337" max="10337" width="4.6640625" style="84" customWidth="1"/>
    <col min="10338" max="10338" width="34.109375" style="84" customWidth="1"/>
    <col min="10339" max="10339" width="8.6640625" style="84" customWidth="1"/>
    <col min="10340" max="10340" width="11.88671875" style="84" customWidth="1"/>
    <col min="10341" max="10341" width="13.109375" style="84" customWidth="1"/>
    <col min="10342" max="10342" width="15" style="84" customWidth="1"/>
    <col min="10343" max="10343" width="13.109375" style="84" customWidth="1"/>
    <col min="10344" max="10344" width="15" style="84" customWidth="1"/>
    <col min="10345" max="10592" width="9.109375" style="84"/>
    <col min="10593" max="10593" width="4.6640625" style="84" customWidth="1"/>
    <col min="10594" max="10594" width="34.109375" style="84" customWidth="1"/>
    <col min="10595" max="10595" width="8.6640625" style="84" customWidth="1"/>
    <col min="10596" max="10596" width="11.88671875" style="84" customWidth="1"/>
    <col min="10597" max="10597" width="13.109375" style="84" customWidth="1"/>
    <col min="10598" max="10598" width="15" style="84" customWidth="1"/>
    <col min="10599" max="10599" width="13.109375" style="84" customWidth="1"/>
    <col min="10600" max="10600" width="15" style="84" customWidth="1"/>
    <col min="10601" max="10848" width="9.109375" style="84"/>
    <col min="10849" max="10849" width="4.6640625" style="84" customWidth="1"/>
    <col min="10850" max="10850" width="34.109375" style="84" customWidth="1"/>
    <col min="10851" max="10851" width="8.6640625" style="84" customWidth="1"/>
    <col min="10852" max="10852" width="11.88671875" style="84" customWidth="1"/>
    <col min="10853" max="10853" width="13.109375" style="84" customWidth="1"/>
    <col min="10854" max="10854" width="15" style="84" customWidth="1"/>
    <col min="10855" max="10855" width="13.109375" style="84" customWidth="1"/>
    <col min="10856" max="10856" width="15" style="84" customWidth="1"/>
    <col min="10857" max="11104" width="9.109375" style="84"/>
    <col min="11105" max="11105" width="4.6640625" style="84" customWidth="1"/>
    <col min="11106" max="11106" width="34.109375" style="84" customWidth="1"/>
    <col min="11107" max="11107" width="8.6640625" style="84" customWidth="1"/>
    <col min="11108" max="11108" width="11.88671875" style="84" customWidth="1"/>
    <col min="11109" max="11109" width="13.109375" style="84" customWidth="1"/>
    <col min="11110" max="11110" width="15" style="84" customWidth="1"/>
    <col min="11111" max="11111" width="13.109375" style="84" customWidth="1"/>
    <col min="11112" max="11112" width="15" style="84" customWidth="1"/>
    <col min="11113" max="11360" width="9.109375" style="84"/>
    <col min="11361" max="11361" width="4.6640625" style="84" customWidth="1"/>
    <col min="11362" max="11362" width="34.109375" style="84" customWidth="1"/>
    <col min="11363" max="11363" width="8.6640625" style="84" customWidth="1"/>
    <col min="11364" max="11364" width="11.88671875" style="84" customWidth="1"/>
    <col min="11365" max="11365" width="13.109375" style="84" customWidth="1"/>
    <col min="11366" max="11366" width="15" style="84" customWidth="1"/>
    <col min="11367" max="11367" width="13.109375" style="84" customWidth="1"/>
    <col min="11368" max="11368" width="15" style="84" customWidth="1"/>
    <col min="11369" max="11616" width="9.109375" style="84"/>
    <col min="11617" max="11617" width="4.6640625" style="84" customWidth="1"/>
    <col min="11618" max="11618" width="34.109375" style="84" customWidth="1"/>
    <col min="11619" max="11619" width="8.6640625" style="84" customWidth="1"/>
    <col min="11620" max="11620" width="11.88671875" style="84" customWidth="1"/>
    <col min="11621" max="11621" width="13.109375" style="84" customWidth="1"/>
    <col min="11622" max="11622" width="15" style="84" customWidth="1"/>
    <col min="11623" max="11623" width="13.109375" style="84" customWidth="1"/>
    <col min="11624" max="11624" width="15" style="84" customWidth="1"/>
    <col min="11625" max="11872" width="9.109375" style="84"/>
    <col min="11873" max="11873" width="4.6640625" style="84" customWidth="1"/>
    <col min="11874" max="11874" width="34.109375" style="84" customWidth="1"/>
    <col min="11875" max="11875" width="8.6640625" style="84" customWidth="1"/>
    <col min="11876" max="11876" width="11.88671875" style="84" customWidth="1"/>
    <col min="11877" max="11877" width="13.109375" style="84" customWidth="1"/>
    <col min="11878" max="11878" width="15" style="84" customWidth="1"/>
    <col min="11879" max="11879" width="13.109375" style="84" customWidth="1"/>
    <col min="11880" max="11880" width="15" style="84" customWidth="1"/>
    <col min="11881" max="12128" width="9.109375" style="84"/>
    <col min="12129" max="12129" width="4.6640625" style="84" customWidth="1"/>
    <col min="12130" max="12130" width="34.109375" style="84" customWidth="1"/>
    <col min="12131" max="12131" width="8.6640625" style="84" customWidth="1"/>
    <col min="12132" max="12132" width="11.88671875" style="84" customWidth="1"/>
    <col min="12133" max="12133" width="13.109375" style="84" customWidth="1"/>
    <col min="12134" max="12134" width="15" style="84" customWidth="1"/>
    <col min="12135" max="12135" width="13.109375" style="84" customWidth="1"/>
    <col min="12136" max="12136" width="15" style="84" customWidth="1"/>
    <col min="12137" max="12384" width="9.109375" style="84"/>
    <col min="12385" max="12385" width="4.6640625" style="84" customWidth="1"/>
    <col min="12386" max="12386" width="34.109375" style="84" customWidth="1"/>
    <col min="12387" max="12387" width="8.6640625" style="84" customWidth="1"/>
    <col min="12388" max="12388" width="11.88671875" style="84" customWidth="1"/>
    <col min="12389" max="12389" width="13.109375" style="84" customWidth="1"/>
    <col min="12390" max="12390" width="15" style="84" customWidth="1"/>
    <col min="12391" max="12391" width="13.109375" style="84" customWidth="1"/>
    <col min="12392" max="12392" width="15" style="84" customWidth="1"/>
    <col min="12393" max="12640" width="9.109375" style="84"/>
    <col min="12641" max="12641" width="4.6640625" style="84" customWidth="1"/>
    <col min="12642" max="12642" width="34.109375" style="84" customWidth="1"/>
    <col min="12643" max="12643" width="8.6640625" style="84" customWidth="1"/>
    <col min="12644" max="12644" width="11.88671875" style="84" customWidth="1"/>
    <col min="12645" max="12645" width="13.109375" style="84" customWidth="1"/>
    <col min="12646" max="12646" width="15" style="84" customWidth="1"/>
    <col min="12647" max="12647" width="13.109375" style="84" customWidth="1"/>
    <col min="12648" max="12648" width="15" style="84" customWidth="1"/>
    <col min="12649" max="12896" width="9.109375" style="84"/>
    <col min="12897" max="12897" width="4.6640625" style="84" customWidth="1"/>
    <col min="12898" max="12898" width="34.109375" style="84" customWidth="1"/>
    <col min="12899" max="12899" width="8.6640625" style="84" customWidth="1"/>
    <col min="12900" max="12900" width="11.88671875" style="84" customWidth="1"/>
    <col min="12901" max="12901" width="13.109375" style="84" customWidth="1"/>
    <col min="12902" max="12902" width="15" style="84" customWidth="1"/>
    <col min="12903" max="12903" width="13.109375" style="84" customWidth="1"/>
    <col min="12904" max="12904" width="15" style="84" customWidth="1"/>
    <col min="12905" max="13152" width="9.109375" style="84"/>
    <col min="13153" max="13153" width="4.6640625" style="84" customWidth="1"/>
    <col min="13154" max="13154" width="34.109375" style="84" customWidth="1"/>
    <col min="13155" max="13155" width="8.6640625" style="84" customWidth="1"/>
    <col min="13156" max="13156" width="11.88671875" style="84" customWidth="1"/>
    <col min="13157" max="13157" width="13.109375" style="84" customWidth="1"/>
    <col min="13158" max="13158" width="15" style="84" customWidth="1"/>
    <col min="13159" max="13159" width="13.109375" style="84" customWidth="1"/>
    <col min="13160" max="13160" width="15" style="84" customWidth="1"/>
    <col min="13161" max="13408" width="9.109375" style="84"/>
    <col min="13409" max="13409" width="4.6640625" style="84" customWidth="1"/>
    <col min="13410" max="13410" width="34.109375" style="84" customWidth="1"/>
    <col min="13411" max="13411" width="8.6640625" style="84" customWidth="1"/>
    <col min="13412" max="13412" width="11.88671875" style="84" customWidth="1"/>
    <col min="13413" max="13413" width="13.109375" style="84" customWidth="1"/>
    <col min="13414" max="13414" width="15" style="84" customWidth="1"/>
    <col min="13415" max="13415" width="13.109375" style="84" customWidth="1"/>
    <col min="13416" max="13416" width="15" style="84" customWidth="1"/>
    <col min="13417" max="13664" width="9.109375" style="84"/>
    <col min="13665" max="13665" width="4.6640625" style="84" customWidth="1"/>
    <col min="13666" max="13666" width="34.109375" style="84" customWidth="1"/>
    <col min="13667" max="13667" width="8.6640625" style="84" customWidth="1"/>
    <col min="13668" max="13668" width="11.88671875" style="84" customWidth="1"/>
    <col min="13669" max="13669" width="13.109375" style="84" customWidth="1"/>
    <col min="13670" max="13670" width="15" style="84" customWidth="1"/>
    <col min="13671" max="13671" width="13.109375" style="84" customWidth="1"/>
    <col min="13672" max="13672" width="15" style="84" customWidth="1"/>
    <col min="13673" max="13920" width="9.109375" style="84"/>
    <col min="13921" max="13921" width="4.6640625" style="84" customWidth="1"/>
    <col min="13922" max="13922" width="34.109375" style="84" customWidth="1"/>
    <col min="13923" max="13923" width="8.6640625" style="84" customWidth="1"/>
    <col min="13924" max="13924" width="11.88671875" style="84" customWidth="1"/>
    <col min="13925" max="13925" width="13.109375" style="84" customWidth="1"/>
    <col min="13926" max="13926" width="15" style="84" customWidth="1"/>
    <col min="13927" max="13927" width="13.109375" style="84" customWidth="1"/>
    <col min="13928" max="13928" width="15" style="84" customWidth="1"/>
    <col min="13929" max="14176" width="9.109375" style="84"/>
    <col min="14177" max="14177" width="4.6640625" style="84" customWidth="1"/>
    <col min="14178" max="14178" width="34.109375" style="84" customWidth="1"/>
    <col min="14179" max="14179" width="8.6640625" style="84" customWidth="1"/>
    <col min="14180" max="14180" width="11.88671875" style="84" customWidth="1"/>
    <col min="14181" max="14181" width="13.109375" style="84" customWidth="1"/>
    <col min="14182" max="14182" width="15" style="84" customWidth="1"/>
    <col min="14183" max="14183" width="13.109375" style="84" customWidth="1"/>
    <col min="14184" max="14184" width="15" style="84" customWidth="1"/>
    <col min="14185" max="14432" width="9.109375" style="84"/>
    <col min="14433" max="14433" width="4.6640625" style="84" customWidth="1"/>
    <col min="14434" max="14434" width="34.109375" style="84" customWidth="1"/>
    <col min="14435" max="14435" width="8.6640625" style="84" customWidth="1"/>
    <col min="14436" max="14436" width="11.88671875" style="84" customWidth="1"/>
    <col min="14437" max="14437" width="13.109375" style="84" customWidth="1"/>
    <col min="14438" max="14438" width="15" style="84" customWidth="1"/>
    <col min="14439" max="14439" width="13.109375" style="84" customWidth="1"/>
    <col min="14440" max="14440" width="15" style="84" customWidth="1"/>
    <col min="14441" max="14688" width="9.109375" style="84"/>
    <col min="14689" max="14689" width="4.6640625" style="84" customWidth="1"/>
    <col min="14690" max="14690" width="34.109375" style="84" customWidth="1"/>
    <col min="14691" max="14691" width="8.6640625" style="84" customWidth="1"/>
    <col min="14692" max="14692" width="11.88671875" style="84" customWidth="1"/>
    <col min="14693" max="14693" width="13.109375" style="84" customWidth="1"/>
    <col min="14694" max="14694" width="15" style="84" customWidth="1"/>
    <col min="14695" max="14695" width="13.109375" style="84" customWidth="1"/>
    <col min="14696" max="14696" width="15" style="84" customWidth="1"/>
    <col min="14697" max="14944" width="9.109375" style="84"/>
    <col min="14945" max="14945" width="4.6640625" style="84" customWidth="1"/>
    <col min="14946" max="14946" width="34.109375" style="84" customWidth="1"/>
    <col min="14947" max="14947" width="8.6640625" style="84" customWidth="1"/>
    <col min="14948" max="14948" width="11.88671875" style="84" customWidth="1"/>
    <col min="14949" max="14949" width="13.109375" style="84" customWidth="1"/>
    <col min="14950" max="14950" width="15" style="84" customWidth="1"/>
    <col min="14951" max="14951" width="13.109375" style="84" customWidth="1"/>
    <col min="14952" max="14952" width="15" style="84" customWidth="1"/>
    <col min="14953" max="15200" width="9.109375" style="84"/>
    <col min="15201" max="15201" width="4.6640625" style="84" customWidth="1"/>
    <col min="15202" max="15202" width="34.109375" style="84" customWidth="1"/>
    <col min="15203" max="15203" width="8.6640625" style="84" customWidth="1"/>
    <col min="15204" max="15204" width="11.88671875" style="84" customWidth="1"/>
    <col min="15205" max="15205" width="13.109375" style="84" customWidth="1"/>
    <col min="15206" max="15206" width="15" style="84" customWidth="1"/>
    <col min="15207" max="15207" width="13.109375" style="84" customWidth="1"/>
    <col min="15208" max="15208" width="15" style="84" customWidth="1"/>
    <col min="15209" max="15456" width="9.109375" style="84"/>
    <col min="15457" max="15457" width="4.6640625" style="84" customWidth="1"/>
    <col min="15458" max="15458" width="34.109375" style="84" customWidth="1"/>
    <col min="15459" max="15459" width="8.6640625" style="84" customWidth="1"/>
    <col min="15460" max="15460" width="11.88671875" style="84" customWidth="1"/>
    <col min="15461" max="15461" width="13.109375" style="84" customWidth="1"/>
    <col min="15462" max="15462" width="15" style="84" customWidth="1"/>
    <col min="15463" max="15463" width="13.109375" style="84" customWidth="1"/>
    <col min="15464" max="15464" width="15" style="84" customWidth="1"/>
    <col min="15465" max="15712" width="9.109375" style="84"/>
    <col min="15713" max="15713" width="4.6640625" style="84" customWidth="1"/>
    <col min="15714" max="15714" width="34.109375" style="84" customWidth="1"/>
    <col min="15715" max="15715" width="8.6640625" style="84" customWidth="1"/>
    <col min="15716" max="15716" width="11.88671875" style="84" customWidth="1"/>
    <col min="15717" max="15717" width="13.109375" style="84" customWidth="1"/>
    <col min="15718" max="15718" width="15" style="84" customWidth="1"/>
    <col min="15719" max="15719" width="13.109375" style="84" customWidth="1"/>
    <col min="15720" max="15720" width="15" style="84" customWidth="1"/>
    <col min="15721" max="15968" width="9.109375" style="84"/>
    <col min="15969" max="15969" width="4.6640625" style="84" customWidth="1"/>
    <col min="15970" max="15970" width="34.109375" style="84" customWidth="1"/>
    <col min="15971" max="15971" width="8.6640625" style="84" customWidth="1"/>
    <col min="15972" max="15972" width="11.88671875" style="84" customWidth="1"/>
    <col min="15973" max="15973" width="13.109375" style="84" customWidth="1"/>
    <col min="15974" max="15974" width="15" style="84" customWidth="1"/>
    <col min="15975" max="15975" width="13.109375" style="84" customWidth="1"/>
    <col min="15976" max="15976" width="15" style="84" customWidth="1"/>
    <col min="15977" max="16224" width="9.109375" style="84"/>
    <col min="16225" max="16384" width="9.109375" style="84" customWidth="1"/>
  </cols>
  <sheetData>
    <row r="1" spans="1:6" x14ac:dyDescent="0.2">
      <c r="E1" s="411"/>
      <c r="F1" s="411"/>
    </row>
    <row r="2" spans="1:6" ht="39.6" x14ac:dyDescent="0.2">
      <c r="A2" s="171" t="s">
        <v>343</v>
      </c>
      <c r="B2" s="171" t="s">
        <v>536</v>
      </c>
      <c r="C2" s="171" t="s">
        <v>537</v>
      </c>
      <c r="D2" s="192" t="s">
        <v>538</v>
      </c>
      <c r="E2" s="200" t="s">
        <v>596</v>
      </c>
      <c r="F2" s="200" t="s">
        <v>597</v>
      </c>
    </row>
    <row r="3" spans="1:6" ht="12" x14ac:dyDescent="0.25">
      <c r="A3" s="153"/>
      <c r="B3" s="154" t="s">
        <v>376</v>
      </c>
      <c r="C3" s="111"/>
      <c r="D3" s="214"/>
      <c r="E3" s="230"/>
      <c r="F3" s="230"/>
    </row>
    <row r="5" spans="1:6" ht="22.8" x14ac:dyDescent="0.2">
      <c r="A5" s="85" t="s">
        <v>377</v>
      </c>
      <c r="B5" s="86" t="s">
        <v>378</v>
      </c>
    </row>
    <row r="6" spans="1:6" s="90" customFormat="1" ht="34.200000000000003" x14ac:dyDescent="0.2">
      <c r="A6" s="87" t="s">
        <v>1</v>
      </c>
      <c r="B6" s="88" t="s">
        <v>379</v>
      </c>
      <c r="C6" s="89" t="s">
        <v>380</v>
      </c>
      <c r="D6" s="215">
        <v>1</v>
      </c>
      <c r="E6" s="232"/>
      <c r="F6" s="233">
        <f>ROUND((D6*E6),2)</f>
        <v>0</v>
      </c>
    </row>
    <row r="7" spans="1:6" s="90" customFormat="1" x14ac:dyDescent="0.2">
      <c r="A7" s="85"/>
      <c r="B7" s="86"/>
      <c r="C7" s="83"/>
      <c r="D7" s="216"/>
      <c r="E7" s="234"/>
      <c r="F7" s="234"/>
    </row>
    <row r="8" spans="1:6" s="90" customFormat="1" ht="57" x14ac:dyDescent="0.2">
      <c r="A8" s="87" t="s">
        <v>71</v>
      </c>
      <c r="B8" s="88" t="s">
        <v>381</v>
      </c>
      <c r="C8" s="89" t="s">
        <v>380</v>
      </c>
      <c r="D8" s="215">
        <v>1</v>
      </c>
      <c r="E8" s="232"/>
      <c r="F8" s="233">
        <f>ROUND((D8*E8),2)</f>
        <v>0</v>
      </c>
    </row>
    <row r="9" spans="1:6" s="90" customFormat="1" x14ac:dyDescent="0.2">
      <c r="A9" s="85"/>
      <c r="B9" s="86"/>
      <c r="C9" s="83"/>
      <c r="D9" s="216"/>
      <c r="E9" s="234"/>
      <c r="F9" s="234"/>
    </row>
    <row r="10" spans="1:6" s="90" customFormat="1" ht="114" x14ac:dyDescent="0.2">
      <c r="A10" s="87" t="s">
        <v>91</v>
      </c>
      <c r="B10" s="88" t="s">
        <v>701</v>
      </c>
      <c r="C10" s="89" t="s">
        <v>380</v>
      </c>
      <c r="D10" s="215">
        <v>1</v>
      </c>
      <c r="E10" s="232"/>
      <c r="F10" s="233">
        <f>ROUND((D10*E10),2)</f>
        <v>0</v>
      </c>
    </row>
    <row r="11" spans="1:6" s="90" customFormat="1" x14ac:dyDescent="0.2">
      <c r="A11" s="91"/>
      <c r="B11" s="139"/>
      <c r="C11" s="83"/>
      <c r="D11" s="217"/>
      <c r="E11" s="235"/>
      <c r="F11" s="235"/>
    </row>
    <row r="12" spans="1:6" s="155" customFormat="1" ht="45.6" x14ac:dyDescent="0.25">
      <c r="A12" s="87" t="s">
        <v>17</v>
      </c>
      <c r="B12" s="139" t="s">
        <v>382</v>
      </c>
      <c r="C12" s="92" t="s">
        <v>5</v>
      </c>
      <c r="D12" s="218">
        <v>1</v>
      </c>
      <c r="E12" s="325"/>
      <c r="F12" s="236"/>
    </row>
    <row r="13" spans="1:6" s="155" customFormat="1" ht="57" x14ac:dyDescent="0.25">
      <c r="A13" s="93"/>
      <c r="B13" s="139" t="s">
        <v>581</v>
      </c>
      <c r="C13" s="92" t="s">
        <v>5</v>
      </c>
      <c r="D13" s="217">
        <v>1</v>
      </c>
      <c r="E13" s="325"/>
      <c r="F13" s="236"/>
    </row>
    <row r="14" spans="1:6" s="155" customFormat="1" ht="22.8" x14ac:dyDescent="0.25">
      <c r="A14" s="156"/>
      <c r="B14" s="94" t="s">
        <v>383</v>
      </c>
      <c r="C14" s="92" t="s">
        <v>5</v>
      </c>
      <c r="D14" s="218">
        <v>1</v>
      </c>
      <c r="E14" s="325"/>
      <c r="F14" s="236"/>
    </row>
    <row r="15" spans="1:6" s="157" customFormat="1" ht="13.2" x14ac:dyDescent="0.25">
      <c r="A15" s="95"/>
      <c r="B15" s="139" t="s">
        <v>384</v>
      </c>
      <c r="C15" s="92" t="s">
        <v>5</v>
      </c>
      <c r="D15" s="218">
        <v>3</v>
      </c>
      <c r="E15" s="326"/>
      <c r="F15" s="236"/>
    </row>
    <row r="16" spans="1:6" s="157" customFormat="1" ht="13.2" x14ac:dyDescent="0.25">
      <c r="A16" s="95"/>
      <c r="B16" s="139" t="s">
        <v>385</v>
      </c>
      <c r="C16" s="92" t="s">
        <v>5</v>
      </c>
      <c r="D16" s="218">
        <v>1</v>
      </c>
      <c r="E16" s="326"/>
      <c r="F16" s="236"/>
    </row>
    <row r="17" spans="1:6" s="157" customFormat="1" ht="24.6" customHeight="1" x14ac:dyDescent="0.25">
      <c r="A17" s="95"/>
      <c r="B17" s="139" t="s">
        <v>386</v>
      </c>
      <c r="C17" s="92" t="s">
        <v>5</v>
      </c>
      <c r="D17" s="218">
        <v>1</v>
      </c>
      <c r="E17" s="326"/>
      <c r="F17" s="236"/>
    </row>
    <row r="18" spans="1:6" s="155" customFormat="1" ht="13.2" x14ac:dyDescent="0.25">
      <c r="A18" s="93"/>
      <c r="B18" s="94" t="s">
        <v>387</v>
      </c>
      <c r="C18" s="92" t="s">
        <v>5</v>
      </c>
      <c r="D18" s="218">
        <v>3</v>
      </c>
      <c r="E18" s="325"/>
      <c r="F18" s="236"/>
    </row>
    <row r="19" spans="1:6" s="157" customFormat="1" ht="48" customHeight="1" x14ac:dyDescent="0.25">
      <c r="A19" s="95"/>
      <c r="B19" s="139" t="s">
        <v>388</v>
      </c>
      <c r="C19" s="92" t="s">
        <v>5</v>
      </c>
      <c r="D19" s="218">
        <v>1</v>
      </c>
      <c r="E19" s="326"/>
      <c r="F19" s="236"/>
    </row>
    <row r="20" spans="1:6" s="155" customFormat="1" ht="13.2" x14ac:dyDescent="0.25">
      <c r="A20" s="93"/>
      <c r="B20" s="94" t="s">
        <v>389</v>
      </c>
      <c r="C20" s="92" t="s">
        <v>5</v>
      </c>
      <c r="D20" s="218">
        <v>1</v>
      </c>
      <c r="E20" s="325"/>
      <c r="F20" s="236"/>
    </row>
    <row r="21" spans="1:6" s="155" customFormat="1" ht="13.2" x14ac:dyDescent="0.25">
      <c r="A21" s="93"/>
      <c r="B21" s="94" t="s">
        <v>390</v>
      </c>
      <c r="C21" s="92" t="s">
        <v>5</v>
      </c>
      <c r="D21" s="218">
        <v>1</v>
      </c>
      <c r="E21" s="325"/>
      <c r="F21" s="236"/>
    </row>
    <row r="22" spans="1:6" s="155" customFormat="1" ht="45.6" x14ac:dyDescent="0.25">
      <c r="A22" s="93"/>
      <c r="B22" s="139" t="s">
        <v>582</v>
      </c>
      <c r="C22" s="92" t="s">
        <v>5</v>
      </c>
      <c r="D22" s="217">
        <v>1</v>
      </c>
      <c r="E22" s="325"/>
      <c r="F22" s="236"/>
    </row>
    <row r="23" spans="1:6" s="155" customFormat="1" ht="45.6" x14ac:dyDescent="0.25">
      <c r="A23" s="93"/>
      <c r="B23" s="139" t="s">
        <v>583</v>
      </c>
      <c r="C23" s="92" t="s">
        <v>5</v>
      </c>
      <c r="D23" s="217">
        <v>1</v>
      </c>
      <c r="E23" s="325"/>
      <c r="F23" s="236"/>
    </row>
    <row r="24" spans="1:6" s="155" customFormat="1" ht="45.6" x14ac:dyDescent="0.25">
      <c r="A24" s="93"/>
      <c r="B24" s="139" t="s">
        <v>584</v>
      </c>
      <c r="C24" s="92" t="s">
        <v>5</v>
      </c>
      <c r="D24" s="217">
        <v>1</v>
      </c>
      <c r="E24" s="325"/>
      <c r="F24" s="236"/>
    </row>
    <row r="25" spans="1:6" s="155" customFormat="1" ht="45.6" x14ac:dyDescent="0.25">
      <c r="A25" s="93"/>
      <c r="B25" s="139" t="s">
        <v>585</v>
      </c>
      <c r="C25" s="92" t="s">
        <v>5</v>
      </c>
      <c r="D25" s="217">
        <v>1</v>
      </c>
      <c r="E25" s="325"/>
      <c r="F25" s="236"/>
    </row>
    <row r="26" spans="1:6" s="155" customFormat="1" ht="45.6" x14ac:dyDescent="0.25">
      <c r="A26" s="93"/>
      <c r="B26" s="139" t="s">
        <v>586</v>
      </c>
      <c r="C26" s="92" t="s">
        <v>5</v>
      </c>
      <c r="D26" s="217">
        <v>1</v>
      </c>
      <c r="E26" s="325"/>
      <c r="F26" s="236"/>
    </row>
    <row r="27" spans="1:6" s="155" customFormat="1" ht="13.2" x14ac:dyDescent="0.25">
      <c r="A27" s="93"/>
      <c r="B27" s="94" t="s">
        <v>391</v>
      </c>
      <c r="C27" s="92" t="s">
        <v>5</v>
      </c>
      <c r="D27" s="218">
        <v>2</v>
      </c>
      <c r="E27" s="325"/>
      <c r="F27" s="236"/>
    </row>
    <row r="28" spans="1:6" s="155" customFormat="1" ht="13.2" x14ac:dyDescent="0.25">
      <c r="A28" s="93"/>
      <c r="B28" s="94" t="s">
        <v>392</v>
      </c>
      <c r="C28" s="92" t="s">
        <v>5</v>
      </c>
      <c r="D28" s="218">
        <v>5</v>
      </c>
      <c r="E28" s="325"/>
      <c r="F28" s="236"/>
    </row>
    <row r="29" spans="1:6" s="155" customFormat="1" ht="13.2" x14ac:dyDescent="0.25">
      <c r="A29" s="93"/>
      <c r="B29" s="94" t="s">
        <v>393</v>
      </c>
      <c r="C29" s="92" t="s">
        <v>5</v>
      </c>
      <c r="D29" s="218">
        <v>1</v>
      </c>
      <c r="E29" s="325"/>
      <c r="F29" s="236"/>
    </row>
    <row r="30" spans="1:6" s="155" customFormat="1" ht="13.2" x14ac:dyDescent="0.25">
      <c r="A30" s="93"/>
      <c r="B30" s="94" t="s">
        <v>394</v>
      </c>
      <c r="C30" s="92" t="s">
        <v>5</v>
      </c>
      <c r="D30" s="218">
        <v>36</v>
      </c>
      <c r="E30" s="325"/>
      <c r="F30" s="236"/>
    </row>
    <row r="31" spans="1:6" s="155" customFormat="1" ht="13.2" x14ac:dyDescent="0.25">
      <c r="A31" s="93"/>
      <c r="B31" s="94" t="s">
        <v>395</v>
      </c>
      <c r="C31" s="92" t="s">
        <v>5</v>
      </c>
      <c r="D31" s="218">
        <v>4</v>
      </c>
      <c r="E31" s="325"/>
      <c r="F31" s="236"/>
    </row>
    <row r="32" spans="1:6" s="155" customFormat="1" ht="13.2" x14ac:dyDescent="0.25">
      <c r="A32" s="93"/>
      <c r="B32" s="94" t="s">
        <v>396</v>
      </c>
      <c r="C32" s="92" t="s">
        <v>5</v>
      </c>
      <c r="D32" s="218">
        <v>39</v>
      </c>
      <c r="E32" s="325"/>
      <c r="F32" s="236"/>
    </row>
    <row r="33" spans="1:6" s="155" customFormat="1" ht="13.2" x14ac:dyDescent="0.25">
      <c r="A33" s="93"/>
      <c r="B33" s="94" t="s">
        <v>397</v>
      </c>
      <c r="C33" s="92" t="s">
        <v>5</v>
      </c>
      <c r="D33" s="218">
        <v>17</v>
      </c>
      <c r="E33" s="325"/>
      <c r="F33" s="236"/>
    </row>
    <row r="34" spans="1:6" s="97" customFormat="1" ht="13.2" x14ac:dyDescent="0.2">
      <c r="A34" s="96"/>
      <c r="B34" s="94" t="s">
        <v>398</v>
      </c>
      <c r="C34" s="92" t="s">
        <v>5</v>
      </c>
      <c r="D34" s="218">
        <v>1</v>
      </c>
      <c r="E34" s="232"/>
      <c r="F34" s="237"/>
    </row>
    <row r="35" spans="1:6" s="155" customFormat="1" ht="13.2" x14ac:dyDescent="0.25">
      <c r="A35" s="93"/>
      <c r="B35" s="94" t="s">
        <v>399</v>
      </c>
      <c r="C35" s="92" t="s">
        <v>5</v>
      </c>
      <c r="D35" s="218">
        <v>3</v>
      </c>
      <c r="E35" s="325"/>
      <c r="F35" s="236"/>
    </row>
    <row r="36" spans="1:6" s="155" customFormat="1" ht="13.2" x14ac:dyDescent="0.25">
      <c r="A36" s="93"/>
      <c r="B36" s="94" t="s">
        <v>400</v>
      </c>
      <c r="C36" s="92" t="s">
        <v>5</v>
      </c>
      <c r="D36" s="218">
        <v>1</v>
      </c>
      <c r="E36" s="325"/>
      <c r="F36" s="236"/>
    </row>
    <row r="37" spans="1:6" s="157" customFormat="1" ht="13.2" x14ac:dyDescent="0.25">
      <c r="A37" s="95"/>
      <c r="B37" s="139" t="s">
        <v>401</v>
      </c>
      <c r="C37" s="92" t="s">
        <v>5</v>
      </c>
      <c r="D37" s="218">
        <v>6</v>
      </c>
      <c r="E37" s="326"/>
      <c r="F37" s="236"/>
    </row>
    <row r="38" spans="1:6" s="155" customFormat="1" ht="68.400000000000006" x14ac:dyDescent="0.25">
      <c r="A38" s="156"/>
      <c r="B38" s="98" t="s">
        <v>402</v>
      </c>
      <c r="C38" s="99" t="s">
        <v>403</v>
      </c>
      <c r="D38" s="219">
        <v>1</v>
      </c>
      <c r="E38" s="327"/>
      <c r="F38" s="238"/>
    </row>
    <row r="39" spans="1:6" s="97" customFormat="1" ht="13.2" x14ac:dyDescent="0.2">
      <c r="A39" s="96"/>
      <c r="B39" s="94" t="s">
        <v>404</v>
      </c>
      <c r="C39" s="92" t="s">
        <v>380</v>
      </c>
      <c r="D39" s="215">
        <v>1</v>
      </c>
      <c r="E39" s="232"/>
      <c r="F39" s="233">
        <f>ROUND((D39*E39),2)</f>
        <v>0</v>
      </c>
    </row>
    <row r="40" spans="1:6" s="100" customFormat="1" ht="13.2" x14ac:dyDescent="0.2">
      <c r="A40" s="96"/>
      <c r="B40" s="94"/>
      <c r="C40" s="92"/>
      <c r="D40" s="215"/>
      <c r="E40" s="237"/>
      <c r="F40" s="239"/>
    </row>
    <row r="41" spans="1:6" s="155" customFormat="1" ht="45.6" x14ac:dyDescent="0.25">
      <c r="A41" s="87" t="s">
        <v>81</v>
      </c>
      <c r="B41" s="139" t="s">
        <v>587</v>
      </c>
      <c r="C41" s="92" t="s">
        <v>5</v>
      </c>
      <c r="D41" s="218">
        <v>1</v>
      </c>
      <c r="E41" s="325"/>
      <c r="F41" s="236"/>
    </row>
    <row r="42" spans="1:6" s="155" customFormat="1" ht="13.2" x14ac:dyDescent="0.25">
      <c r="A42" s="93"/>
      <c r="B42" s="94" t="s">
        <v>405</v>
      </c>
      <c r="C42" s="92" t="s">
        <v>5</v>
      </c>
      <c r="D42" s="218">
        <v>1</v>
      </c>
      <c r="E42" s="325"/>
      <c r="F42" s="236"/>
    </row>
    <row r="43" spans="1:6" s="97" customFormat="1" ht="13.2" x14ac:dyDescent="0.2">
      <c r="A43" s="96"/>
      <c r="B43" s="86" t="s">
        <v>406</v>
      </c>
      <c r="C43" s="92" t="s">
        <v>5</v>
      </c>
      <c r="D43" s="218">
        <v>2</v>
      </c>
      <c r="E43" s="232"/>
      <c r="F43" s="237"/>
    </row>
    <row r="44" spans="1:6" s="97" customFormat="1" ht="13.2" x14ac:dyDescent="0.2">
      <c r="A44" s="96"/>
      <c r="B44" s="86" t="s">
        <v>407</v>
      </c>
      <c r="C44" s="92" t="s">
        <v>5</v>
      </c>
      <c r="D44" s="218">
        <v>1</v>
      </c>
      <c r="E44" s="232"/>
      <c r="F44" s="237"/>
    </row>
    <row r="45" spans="1:6" s="155" customFormat="1" ht="13.2" x14ac:dyDescent="0.25">
      <c r="A45" s="93"/>
      <c r="B45" s="94" t="s">
        <v>392</v>
      </c>
      <c r="C45" s="92" t="s">
        <v>5</v>
      </c>
      <c r="D45" s="218">
        <v>1</v>
      </c>
      <c r="E45" s="325"/>
      <c r="F45" s="236"/>
    </row>
    <row r="46" spans="1:6" s="155" customFormat="1" ht="13.2" x14ac:dyDescent="0.25">
      <c r="A46" s="93"/>
      <c r="B46" s="94" t="s">
        <v>396</v>
      </c>
      <c r="C46" s="92" t="s">
        <v>5</v>
      </c>
      <c r="D46" s="218">
        <v>18</v>
      </c>
      <c r="E46" s="325"/>
      <c r="F46" s="236"/>
    </row>
    <row r="47" spans="1:6" s="155" customFormat="1" ht="13.2" x14ac:dyDescent="0.25">
      <c r="A47" s="93"/>
      <c r="B47" s="94" t="s">
        <v>397</v>
      </c>
      <c r="C47" s="92" t="s">
        <v>5</v>
      </c>
      <c r="D47" s="218">
        <v>9</v>
      </c>
      <c r="E47" s="325"/>
      <c r="F47" s="236"/>
    </row>
    <row r="48" spans="1:6" s="155" customFormat="1" ht="13.2" x14ac:dyDescent="0.25">
      <c r="A48" s="93"/>
      <c r="B48" s="94" t="s">
        <v>399</v>
      </c>
      <c r="C48" s="92" t="s">
        <v>5</v>
      </c>
      <c r="D48" s="218">
        <v>2</v>
      </c>
      <c r="E48" s="325"/>
      <c r="F48" s="236"/>
    </row>
    <row r="49" spans="1:6" s="155" customFormat="1" ht="13.2" x14ac:dyDescent="0.25">
      <c r="A49" s="93"/>
      <c r="B49" s="94" t="s">
        <v>400</v>
      </c>
      <c r="C49" s="92" t="s">
        <v>5</v>
      </c>
      <c r="D49" s="218">
        <v>1</v>
      </c>
      <c r="E49" s="325"/>
      <c r="F49" s="236"/>
    </row>
    <row r="50" spans="1:6" s="155" customFormat="1" ht="22.8" x14ac:dyDescent="0.25">
      <c r="A50" s="93"/>
      <c r="B50" s="94" t="s">
        <v>408</v>
      </c>
      <c r="C50" s="92" t="s">
        <v>5</v>
      </c>
      <c r="D50" s="218">
        <v>2</v>
      </c>
      <c r="E50" s="325"/>
      <c r="F50" s="236"/>
    </row>
    <row r="51" spans="1:6" s="155" customFormat="1" ht="13.2" x14ac:dyDescent="0.25">
      <c r="A51" s="93"/>
      <c r="B51" s="94" t="s">
        <v>389</v>
      </c>
      <c r="C51" s="92" t="s">
        <v>5</v>
      </c>
      <c r="D51" s="218">
        <v>1</v>
      </c>
      <c r="E51" s="325"/>
      <c r="F51" s="236"/>
    </row>
    <row r="52" spans="1:6" s="155" customFormat="1" ht="13.2" x14ac:dyDescent="0.25">
      <c r="A52" s="93"/>
      <c r="B52" s="94" t="s">
        <v>390</v>
      </c>
      <c r="C52" s="92" t="s">
        <v>5</v>
      </c>
      <c r="D52" s="218">
        <v>1</v>
      </c>
      <c r="E52" s="325"/>
      <c r="F52" s="236"/>
    </row>
    <row r="53" spans="1:6" s="155" customFormat="1" ht="68.400000000000006" x14ac:dyDescent="0.25">
      <c r="A53" s="156"/>
      <c r="B53" s="98" t="s">
        <v>402</v>
      </c>
      <c r="C53" s="99" t="s">
        <v>403</v>
      </c>
      <c r="D53" s="219">
        <v>1</v>
      </c>
      <c r="E53" s="327"/>
      <c r="F53" s="238"/>
    </row>
    <row r="54" spans="1:6" s="97" customFormat="1" ht="13.2" x14ac:dyDescent="0.2">
      <c r="A54" s="96"/>
      <c r="B54" s="94" t="s">
        <v>409</v>
      </c>
      <c r="C54" s="92" t="s">
        <v>380</v>
      </c>
      <c r="D54" s="215">
        <v>1</v>
      </c>
      <c r="E54" s="232"/>
      <c r="F54" s="233">
        <f>ROUND((D54*E54),2)</f>
        <v>0</v>
      </c>
    </row>
    <row r="55" spans="1:6" s="102" customFormat="1" x14ac:dyDescent="0.2">
      <c r="A55" s="101"/>
      <c r="B55" s="139"/>
      <c r="C55" s="83"/>
      <c r="D55" s="217"/>
      <c r="E55" s="240"/>
      <c r="F55" s="240"/>
    </row>
    <row r="56" spans="1:6" s="155" customFormat="1" ht="45.6" x14ac:dyDescent="0.25">
      <c r="A56" s="87" t="s">
        <v>84</v>
      </c>
      <c r="B56" s="139" t="s">
        <v>588</v>
      </c>
      <c r="C56" s="92" t="s">
        <v>5</v>
      </c>
      <c r="D56" s="218">
        <v>1</v>
      </c>
      <c r="E56" s="325"/>
      <c r="F56" s="236"/>
    </row>
    <row r="57" spans="1:6" s="155" customFormat="1" ht="13.2" x14ac:dyDescent="0.25">
      <c r="A57" s="93"/>
      <c r="B57" s="94" t="s">
        <v>405</v>
      </c>
      <c r="C57" s="92" t="s">
        <v>5</v>
      </c>
      <c r="D57" s="218">
        <v>1</v>
      </c>
      <c r="E57" s="325"/>
      <c r="F57" s="236"/>
    </row>
    <row r="58" spans="1:6" s="97" customFormat="1" ht="13.2" x14ac:dyDescent="0.2">
      <c r="A58" s="96"/>
      <c r="B58" s="86" t="s">
        <v>406</v>
      </c>
      <c r="C58" s="92" t="s">
        <v>5</v>
      </c>
      <c r="D58" s="218">
        <v>2</v>
      </c>
      <c r="E58" s="232"/>
      <c r="F58" s="237"/>
    </row>
    <row r="59" spans="1:6" s="155" customFormat="1" ht="13.2" x14ac:dyDescent="0.25">
      <c r="A59" s="93"/>
      <c r="B59" s="94" t="s">
        <v>395</v>
      </c>
      <c r="C59" s="92" t="s">
        <v>5</v>
      </c>
      <c r="D59" s="218">
        <v>1</v>
      </c>
      <c r="E59" s="325"/>
      <c r="F59" s="236"/>
    </row>
    <row r="60" spans="1:6" s="155" customFormat="1" ht="13.2" x14ac:dyDescent="0.25">
      <c r="A60" s="93"/>
      <c r="B60" s="94" t="s">
        <v>396</v>
      </c>
      <c r="C60" s="92" t="s">
        <v>5</v>
      </c>
      <c r="D60" s="218">
        <v>19</v>
      </c>
      <c r="E60" s="325"/>
      <c r="F60" s="236"/>
    </row>
    <row r="61" spans="1:6" s="155" customFormat="1" ht="13.2" x14ac:dyDescent="0.25">
      <c r="A61" s="93"/>
      <c r="B61" s="94" t="s">
        <v>397</v>
      </c>
      <c r="C61" s="92" t="s">
        <v>5</v>
      </c>
      <c r="D61" s="218">
        <v>6</v>
      </c>
      <c r="E61" s="325"/>
      <c r="F61" s="236"/>
    </row>
    <row r="62" spans="1:6" s="155" customFormat="1" ht="68.400000000000006" x14ac:dyDescent="0.25">
      <c r="A62" s="156"/>
      <c r="B62" s="98" t="s">
        <v>402</v>
      </c>
      <c r="C62" s="99" t="s">
        <v>403</v>
      </c>
      <c r="D62" s="219">
        <v>1</v>
      </c>
      <c r="E62" s="327"/>
      <c r="F62" s="238"/>
    </row>
    <row r="63" spans="1:6" s="97" customFormat="1" ht="13.2" x14ac:dyDescent="0.2">
      <c r="A63" s="96"/>
      <c r="B63" s="94" t="s">
        <v>410</v>
      </c>
      <c r="C63" s="92" t="s">
        <v>380</v>
      </c>
      <c r="D63" s="215">
        <v>1</v>
      </c>
      <c r="E63" s="232"/>
      <c r="F63" s="233">
        <f>ROUND((D63*E63),2)</f>
        <v>0</v>
      </c>
    </row>
    <row r="64" spans="1:6" x14ac:dyDescent="0.2">
      <c r="A64" s="87"/>
      <c r="B64" s="88"/>
      <c r="C64" s="89"/>
      <c r="D64" s="215"/>
      <c r="E64" s="237"/>
      <c r="F64" s="239"/>
    </row>
    <row r="65" spans="1:6" x14ac:dyDescent="0.2">
      <c r="A65" s="103"/>
      <c r="B65" s="412" t="s">
        <v>411</v>
      </c>
      <c r="C65" s="412"/>
      <c r="D65" s="412"/>
      <c r="E65" s="241"/>
      <c r="F65" s="242">
        <f>ROUND(SUM(F6:F63),2)</f>
        <v>0</v>
      </c>
    </row>
    <row r="66" spans="1:6" x14ac:dyDescent="0.2">
      <c r="A66" s="103"/>
      <c r="B66" s="139"/>
      <c r="C66" s="89"/>
      <c r="D66" s="215"/>
      <c r="E66" s="241"/>
      <c r="F66" s="243"/>
    </row>
    <row r="67" spans="1:6" x14ac:dyDescent="0.2">
      <c r="A67" s="104" t="s">
        <v>412</v>
      </c>
      <c r="B67" s="140" t="s">
        <v>413</v>
      </c>
      <c r="C67" s="105"/>
      <c r="D67" s="220"/>
      <c r="E67" s="241"/>
      <c r="F67" s="243"/>
    </row>
    <row r="68" spans="1:6" ht="45.6" x14ac:dyDescent="0.2">
      <c r="A68" s="91" t="s">
        <v>1</v>
      </c>
      <c r="B68" s="86" t="s">
        <v>414</v>
      </c>
      <c r="D68" s="217"/>
      <c r="E68" s="237"/>
      <c r="F68" s="237"/>
    </row>
    <row r="69" spans="1:6" x14ac:dyDescent="0.2">
      <c r="A69" s="91"/>
      <c r="B69" s="86" t="s">
        <v>415</v>
      </c>
      <c r="C69" s="83" t="s">
        <v>43</v>
      </c>
      <c r="D69" s="217">
        <v>75</v>
      </c>
      <c r="E69" s="232"/>
      <c r="F69" s="233">
        <f t="shared" ref="F69:F79" si="0">ROUND((D69*E69),2)</f>
        <v>0</v>
      </c>
    </row>
    <row r="70" spans="1:6" x14ac:dyDescent="0.2">
      <c r="A70" s="91"/>
      <c r="B70" s="86" t="s">
        <v>416</v>
      </c>
      <c r="C70" s="83" t="s">
        <v>43</v>
      </c>
      <c r="D70" s="217">
        <v>140</v>
      </c>
      <c r="E70" s="232"/>
      <c r="F70" s="233">
        <f t="shared" si="0"/>
        <v>0</v>
      </c>
    </row>
    <row r="71" spans="1:6" x14ac:dyDescent="0.2">
      <c r="A71" s="91"/>
      <c r="B71" s="86" t="s">
        <v>417</v>
      </c>
      <c r="C71" s="83" t="s">
        <v>43</v>
      </c>
      <c r="D71" s="217">
        <v>130</v>
      </c>
      <c r="E71" s="232"/>
      <c r="F71" s="233">
        <f t="shared" si="0"/>
        <v>0</v>
      </c>
    </row>
    <row r="72" spans="1:6" s="158" customFormat="1" ht="13.2" x14ac:dyDescent="0.25">
      <c r="A72" s="106"/>
      <c r="B72" s="88" t="s">
        <v>418</v>
      </c>
      <c r="C72" s="83" t="s">
        <v>419</v>
      </c>
      <c r="D72" s="217">
        <v>1200</v>
      </c>
      <c r="E72" s="232"/>
      <c r="F72" s="233">
        <f t="shared" si="0"/>
        <v>0</v>
      </c>
    </row>
    <row r="73" spans="1:6" s="158" customFormat="1" ht="13.2" x14ac:dyDescent="0.25">
      <c r="A73" s="106"/>
      <c r="B73" s="88" t="s">
        <v>420</v>
      </c>
      <c r="C73" s="83" t="s">
        <v>419</v>
      </c>
      <c r="D73" s="217">
        <v>1800</v>
      </c>
      <c r="E73" s="232"/>
      <c r="F73" s="233">
        <f t="shared" si="0"/>
        <v>0</v>
      </c>
    </row>
    <row r="74" spans="1:6" x14ac:dyDescent="0.2">
      <c r="A74" s="91"/>
      <c r="B74" s="86" t="s">
        <v>421</v>
      </c>
      <c r="C74" s="83" t="s">
        <v>43</v>
      </c>
      <c r="D74" s="217">
        <v>150</v>
      </c>
      <c r="E74" s="232"/>
      <c r="F74" s="233">
        <f t="shared" si="0"/>
        <v>0</v>
      </c>
    </row>
    <row r="75" spans="1:6" x14ac:dyDescent="0.2">
      <c r="A75" s="91"/>
      <c r="B75" s="86" t="s">
        <v>422</v>
      </c>
      <c r="C75" s="83" t="s">
        <v>43</v>
      </c>
      <c r="D75" s="217">
        <v>35</v>
      </c>
      <c r="E75" s="232"/>
      <c r="F75" s="233">
        <f t="shared" si="0"/>
        <v>0</v>
      </c>
    </row>
    <row r="76" spans="1:6" x14ac:dyDescent="0.2">
      <c r="A76" s="91"/>
      <c r="B76" s="86" t="s">
        <v>423</v>
      </c>
      <c r="C76" s="83" t="s">
        <v>43</v>
      </c>
      <c r="D76" s="217">
        <v>100</v>
      </c>
      <c r="E76" s="232"/>
      <c r="F76" s="233">
        <f t="shared" si="0"/>
        <v>0</v>
      </c>
    </row>
    <row r="77" spans="1:6" x14ac:dyDescent="0.2">
      <c r="A77" s="91"/>
      <c r="B77" s="86" t="s">
        <v>424</v>
      </c>
      <c r="C77" s="83" t="s">
        <v>43</v>
      </c>
      <c r="D77" s="217">
        <v>250</v>
      </c>
      <c r="E77" s="232"/>
      <c r="F77" s="233">
        <f t="shared" si="0"/>
        <v>0</v>
      </c>
    </row>
    <row r="78" spans="1:6" x14ac:dyDescent="0.2">
      <c r="A78" s="91"/>
      <c r="B78" s="86" t="s">
        <v>425</v>
      </c>
      <c r="C78" s="83" t="s">
        <v>43</v>
      </c>
      <c r="D78" s="217">
        <v>300</v>
      </c>
      <c r="E78" s="232"/>
      <c r="F78" s="233">
        <f t="shared" si="0"/>
        <v>0</v>
      </c>
    </row>
    <row r="79" spans="1:6" x14ac:dyDescent="0.2">
      <c r="A79" s="91"/>
      <c r="B79" s="86" t="s">
        <v>426</v>
      </c>
      <c r="C79" s="83" t="s">
        <v>43</v>
      </c>
      <c r="D79" s="217">
        <v>150</v>
      </c>
      <c r="E79" s="232"/>
      <c r="F79" s="233">
        <f t="shared" si="0"/>
        <v>0</v>
      </c>
    </row>
    <row r="80" spans="1:6" ht="12" x14ac:dyDescent="0.25">
      <c r="A80" s="91"/>
      <c r="B80" s="159"/>
      <c r="C80" s="111"/>
      <c r="D80" s="221"/>
      <c r="E80" s="244"/>
      <c r="F80" s="245"/>
    </row>
    <row r="81" spans="1:6" ht="57" x14ac:dyDescent="0.2">
      <c r="A81" s="91" t="s">
        <v>71</v>
      </c>
      <c r="B81" s="86" t="s">
        <v>427</v>
      </c>
      <c r="D81" s="217"/>
      <c r="E81" s="237"/>
      <c r="F81" s="237"/>
    </row>
    <row r="82" spans="1:6" x14ac:dyDescent="0.2">
      <c r="A82" s="107"/>
      <c r="B82" s="108" t="s">
        <v>428</v>
      </c>
      <c r="C82" s="83" t="s">
        <v>43</v>
      </c>
      <c r="D82" s="215">
        <v>55</v>
      </c>
      <c r="E82" s="232"/>
      <c r="F82" s="233">
        <f t="shared" ref="F82:F101" si="1">ROUND((D82*E82),2)</f>
        <v>0</v>
      </c>
    </row>
    <row r="83" spans="1:6" x14ac:dyDescent="0.2">
      <c r="A83" s="107"/>
      <c r="B83" s="108" t="s">
        <v>429</v>
      </c>
      <c r="C83" s="83" t="s">
        <v>43</v>
      </c>
      <c r="D83" s="215">
        <v>85</v>
      </c>
      <c r="E83" s="232"/>
      <c r="F83" s="233">
        <f t="shared" si="1"/>
        <v>0</v>
      </c>
    </row>
    <row r="84" spans="1:6" x14ac:dyDescent="0.2">
      <c r="A84" s="107"/>
      <c r="B84" s="108" t="s">
        <v>430</v>
      </c>
      <c r="C84" s="83" t="s">
        <v>43</v>
      </c>
      <c r="D84" s="215">
        <v>75</v>
      </c>
      <c r="E84" s="232"/>
      <c r="F84" s="233">
        <f t="shared" si="1"/>
        <v>0</v>
      </c>
    </row>
    <row r="85" spans="1:6" x14ac:dyDescent="0.2">
      <c r="A85" s="107"/>
      <c r="B85" s="108" t="s">
        <v>431</v>
      </c>
      <c r="C85" s="83" t="s">
        <v>43</v>
      </c>
      <c r="D85" s="215">
        <v>100</v>
      </c>
      <c r="E85" s="232"/>
      <c r="F85" s="233">
        <f t="shared" si="1"/>
        <v>0</v>
      </c>
    </row>
    <row r="86" spans="1:6" x14ac:dyDescent="0.2">
      <c r="A86" s="107"/>
      <c r="B86" s="108" t="s">
        <v>432</v>
      </c>
      <c r="C86" s="83" t="s">
        <v>43</v>
      </c>
      <c r="D86" s="215">
        <v>70</v>
      </c>
      <c r="E86" s="232"/>
      <c r="F86" s="233">
        <f t="shared" si="1"/>
        <v>0</v>
      </c>
    </row>
    <row r="87" spans="1:6" x14ac:dyDescent="0.2">
      <c r="A87" s="107"/>
      <c r="B87" s="108" t="s">
        <v>433</v>
      </c>
      <c r="C87" s="83" t="s">
        <v>43</v>
      </c>
      <c r="D87" s="215">
        <v>55</v>
      </c>
      <c r="E87" s="232"/>
      <c r="F87" s="233">
        <f t="shared" si="1"/>
        <v>0</v>
      </c>
    </row>
    <row r="88" spans="1:6" x14ac:dyDescent="0.2">
      <c r="A88" s="107"/>
      <c r="B88" s="108" t="s">
        <v>434</v>
      </c>
      <c r="C88" s="83" t="s">
        <v>43</v>
      </c>
      <c r="D88" s="215">
        <v>250</v>
      </c>
      <c r="E88" s="232"/>
      <c r="F88" s="233">
        <f t="shared" si="1"/>
        <v>0</v>
      </c>
    </row>
    <row r="89" spans="1:6" x14ac:dyDescent="0.2">
      <c r="A89" s="107"/>
      <c r="B89" s="108" t="s">
        <v>435</v>
      </c>
      <c r="C89" s="83" t="s">
        <v>43</v>
      </c>
      <c r="D89" s="215">
        <v>1600</v>
      </c>
      <c r="E89" s="232"/>
      <c r="F89" s="233">
        <f t="shared" si="1"/>
        <v>0</v>
      </c>
    </row>
    <row r="90" spans="1:6" x14ac:dyDescent="0.2">
      <c r="A90" s="107"/>
      <c r="B90" s="108" t="s">
        <v>436</v>
      </c>
      <c r="C90" s="83" t="s">
        <v>43</v>
      </c>
      <c r="D90" s="215">
        <v>250</v>
      </c>
      <c r="E90" s="232"/>
      <c r="F90" s="233">
        <f t="shared" si="1"/>
        <v>0</v>
      </c>
    </row>
    <row r="91" spans="1:6" x14ac:dyDescent="0.2">
      <c r="A91" s="107"/>
      <c r="B91" s="108" t="s">
        <v>437</v>
      </c>
      <c r="C91" s="83" t="s">
        <v>43</v>
      </c>
      <c r="D91" s="215">
        <v>30</v>
      </c>
      <c r="E91" s="232"/>
      <c r="F91" s="233">
        <f t="shared" si="1"/>
        <v>0</v>
      </c>
    </row>
    <row r="92" spans="1:6" x14ac:dyDescent="0.2">
      <c r="A92" s="107"/>
      <c r="B92" s="108" t="s">
        <v>438</v>
      </c>
      <c r="C92" s="83" t="s">
        <v>43</v>
      </c>
      <c r="D92" s="215">
        <v>200</v>
      </c>
      <c r="E92" s="232"/>
      <c r="F92" s="233">
        <f t="shared" si="1"/>
        <v>0</v>
      </c>
    </row>
    <row r="93" spans="1:6" x14ac:dyDescent="0.2">
      <c r="A93" s="107"/>
      <c r="B93" s="108" t="s">
        <v>439</v>
      </c>
      <c r="C93" s="83" t="s">
        <v>43</v>
      </c>
      <c r="D93" s="215">
        <v>1200</v>
      </c>
      <c r="E93" s="232"/>
      <c r="F93" s="233">
        <f t="shared" si="1"/>
        <v>0</v>
      </c>
    </row>
    <row r="94" spans="1:6" x14ac:dyDescent="0.2">
      <c r="A94" s="107"/>
      <c r="B94" s="108" t="s">
        <v>440</v>
      </c>
      <c r="C94" s="83" t="s">
        <v>43</v>
      </c>
      <c r="D94" s="215">
        <v>4500</v>
      </c>
      <c r="E94" s="232"/>
      <c r="F94" s="233">
        <f t="shared" si="1"/>
        <v>0</v>
      </c>
    </row>
    <row r="95" spans="1:6" x14ac:dyDescent="0.2">
      <c r="A95" s="107"/>
      <c r="B95" s="108" t="s">
        <v>441</v>
      </c>
      <c r="C95" s="83" t="s">
        <v>43</v>
      </c>
      <c r="D95" s="215">
        <v>200</v>
      </c>
      <c r="E95" s="232"/>
      <c r="F95" s="233">
        <f t="shared" si="1"/>
        <v>0</v>
      </c>
    </row>
    <row r="96" spans="1:6" x14ac:dyDescent="0.2">
      <c r="A96" s="107"/>
      <c r="B96" s="108" t="s">
        <v>442</v>
      </c>
      <c r="C96" s="83" t="s">
        <v>43</v>
      </c>
      <c r="D96" s="215">
        <v>3400</v>
      </c>
      <c r="E96" s="232"/>
      <c r="F96" s="233">
        <f t="shared" si="1"/>
        <v>0</v>
      </c>
    </row>
    <row r="97" spans="1:6" x14ac:dyDescent="0.2">
      <c r="A97" s="107"/>
      <c r="B97" s="108" t="s">
        <v>443</v>
      </c>
      <c r="C97" s="83" t="s">
        <v>43</v>
      </c>
      <c r="D97" s="215">
        <v>200</v>
      </c>
      <c r="E97" s="232"/>
      <c r="F97" s="233">
        <f t="shared" si="1"/>
        <v>0</v>
      </c>
    </row>
    <row r="98" spans="1:6" x14ac:dyDescent="0.2">
      <c r="A98" s="107"/>
      <c r="B98" s="108" t="s">
        <v>444</v>
      </c>
      <c r="C98" s="83" t="s">
        <v>43</v>
      </c>
      <c r="D98" s="215">
        <v>150</v>
      </c>
      <c r="E98" s="232"/>
      <c r="F98" s="233">
        <f t="shared" si="1"/>
        <v>0</v>
      </c>
    </row>
    <row r="99" spans="1:6" x14ac:dyDescent="0.2">
      <c r="A99" s="109"/>
      <c r="B99" s="108" t="s">
        <v>445</v>
      </c>
      <c r="C99" s="83" t="s">
        <v>43</v>
      </c>
      <c r="D99" s="215">
        <v>360</v>
      </c>
      <c r="E99" s="232"/>
      <c r="F99" s="233">
        <f t="shared" si="1"/>
        <v>0</v>
      </c>
    </row>
    <row r="100" spans="1:6" x14ac:dyDescent="0.2">
      <c r="A100" s="107"/>
      <c r="B100" s="108" t="s">
        <v>446</v>
      </c>
      <c r="C100" s="83" t="s">
        <v>43</v>
      </c>
      <c r="D100" s="222">
        <v>250</v>
      </c>
      <c r="E100" s="232"/>
      <c r="F100" s="233">
        <f t="shared" si="1"/>
        <v>0</v>
      </c>
    </row>
    <row r="101" spans="1:6" x14ac:dyDescent="0.2">
      <c r="A101" s="107"/>
      <c r="B101" s="108" t="s">
        <v>447</v>
      </c>
      <c r="C101" s="83" t="s">
        <v>43</v>
      </c>
      <c r="D101" s="222">
        <v>200</v>
      </c>
      <c r="E101" s="232"/>
      <c r="F101" s="233">
        <f t="shared" si="1"/>
        <v>0</v>
      </c>
    </row>
    <row r="102" spans="1:6" ht="12" x14ac:dyDescent="0.25">
      <c r="A102" s="91"/>
      <c r="B102" s="86"/>
      <c r="C102" s="111"/>
      <c r="D102" s="221"/>
      <c r="E102" s="246"/>
      <c r="F102" s="247"/>
    </row>
    <row r="103" spans="1:6" ht="68.400000000000006" x14ac:dyDescent="0.2">
      <c r="A103" s="91" t="s">
        <v>91</v>
      </c>
      <c r="B103" s="139" t="s">
        <v>640</v>
      </c>
      <c r="D103" s="217"/>
      <c r="E103" s="237"/>
      <c r="F103" s="237"/>
    </row>
    <row r="104" spans="1:6" x14ac:dyDescent="0.2">
      <c r="A104" s="91"/>
      <c r="B104" s="86" t="s">
        <v>448</v>
      </c>
      <c r="C104" s="83" t="s">
        <v>5</v>
      </c>
      <c r="D104" s="217">
        <v>13</v>
      </c>
      <c r="E104" s="232"/>
      <c r="F104" s="233">
        <f t="shared" ref="F104:F118" si="2">ROUND((D104*E104),2)</f>
        <v>0</v>
      </c>
    </row>
    <row r="105" spans="1:6" x14ac:dyDescent="0.2">
      <c r="A105" s="91"/>
      <c r="B105" s="86" t="s">
        <v>449</v>
      </c>
      <c r="C105" s="83" t="s">
        <v>5</v>
      </c>
      <c r="D105" s="217">
        <v>1</v>
      </c>
      <c r="E105" s="232"/>
      <c r="F105" s="233">
        <f t="shared" si="2"/>
        <v>0</v>
      </c>
    </row>
    <row r="106" spans="1:6" x14ac:dyDescent="0.2">
      <c r="A106" s="91"/>
      <c r="B106" s="86" t="s">
        <v>450</v>
      </c>
      <c r="C106" s="83" t="s">
        <v>5</v>
      </c>
      <c r="D106" s="217">
        <v>10</v>
      </c>
      <c r="E106" s="232"/>
      <c r="F106" s="233">
        <f t="shared" si="2"/>
        <v>0</v>
      </c>
    </row>
    <row r="107" spans="1:6" x14ac:dyDescent="0.2">
      <c r="A107" s="91"/>
      <c r="B107" s="86" t="s">
        <v>451</v>
      </c>
      <c r="C107" s="83" t="s">
        <v>5</v>
      </c>
      <c r="D107" s="217">
        <v>8</v>
      </c>
      <c r="E107" s="232"/>
      <c r="F107" s="233">
        <f t="shared" si="2"/>
        <v>0</v>
      </c>
    </row>
    <row r="108" spans="1:6" x14ac:dyDescent="0.2">
      <c r="A108" s="91"/>
      <c r="B108" s="86" t="s">
        <v>452</v>
      </c>
      <c r="C108" s="83" t="s">
        <v>5</v>
      </c>
      <c r="D108" s="217">
        <v>1</v>
      </c>
      <c r="E108" s="232"/>
      <c r="F108" s="233">
        <f t="shared" si="2"/>
        <v>0</v>
      </c>
    </row>
    <row r="109" spans="1:6" x14ac:dyDescent="0.2">
      <c r="A109" s="91"/>
      <c r="B109" s="86" t="s">
        <v>453</v>
      </c>
      <c r="C109" s="83" t="s">
        <v>5</v>
      </c>
      <c r="D109" s="217">
        <v>3</v>
      </c>
      <c r="E109" s="232"/>
      <c r="F109" s="233">
        <f t="shared" si="2"/>
        <v>0</v>
      </c>
    </row>
    <row r="110" spans="1:6" x14ac:dyDescent="0.2">
      <c r="A110" s="91"/>
      <c r="B110" s="86" t="s">
        <v>454</v>
      </c>
      <c r="C110" s="83" t="s">
        <v>5</v>
      </c>
      <c r="D110" s="217">
        <v>1</v>
      </c>
      <c r="E110" s="232"/>
      <c r="F110" s="233">
        <f t="shared" si="2"/>
        <v>0</v>
      </c>
    </row>
    <row r="111" spans="1:6" x14ac:dyDescent="0.2">
      <c r="A111" s="91"/>
      <c r="B111" s="86" t="s">
        <v>455</v>
      </c>
      <c r="C111" s="83" t="s">
        <v>5</v>
      </c>
      <c r="D111" s="217">
        <v>28</v>
      </c>
      <c r="E111" s="232"/>
      <c r="F111" s="233">
        <f t="shared" si="2"/>
        <v>0</v>
      </c>
    </row>
    <row r="112" spans="1:6" x14ac:dyDescent="0.2">
      <c r="A112" s="91"/>
      <c r="B112" s="86" t="s">
        <v>456</v>
      </c>
      <c r="C112" s="83" t="s">
        <v>5</v>
      </c>
      <c r="D112" s="217">
        <v>73</v>
      </c>
      <c r="E112" s="232"/>
      <c r="F112" s="233">
        <f t="shared" si="2"/>
        <v>0</v>
      </c>
    </row>
    <row r="113" spans="1:6" x14ac:dyDescent="0.2">
      <c r="A113" s="91"/>
      <c r="B113" s="86" t="s">
        <v>457</v>
      </c>
      <c r="C113" s="83" t="s">
        <v>5</v>
      </c>
      <c r="D113" s="217">
        <v>2</v>
      </c>
      <c r="E113" s="232"/>
      <c r="F113" s="233">
        <f t="shared" si="2"/>
        <v>0</v>
      </c>
    </row>
    <row r="114" spans="1:6" x14ac:dyDescent="0.2">
      <c r="A114" s="91"/>
      <c r="B114" s="86" t="s">
        <v>458</v>
      </c>
      <c r="C114" s="83" t="s">
        <v>5</v>
      </c>
      <c r="D114" s="217">
        <v>49</v>
      </c>
      <c r="E114" s="232"/>
      <c r="F114" s="233">
        <f t="shared" si="2"/>
        <v>0</v>
      </c>
    </row>
    <row r="115" spans="1:6" x14ac:dyDescent="0.2">
      <c r="A115" s="91"/>
      <c r="B115" s="86" t="s">
        <v>459</v>
      </c>
      <c r="C115" s="83" t="s">
        <v>5</v>
      </c>
      <c r="D115" s="217">
        <v>18</v>
      </c>
      <c r="E115" s="232"/>
      <c r="F115" s="233">
        <f t="shared" si="2"/>
        <v>0</v>
      </c>
    </row>
    <row r="116" spans="1:6" x14ac:dyDescent="0.2">
      <c r="A116" s="91"/>
      <c r="B116" s="86" t="s">
        <v>460</v>
      </c>
      <c r="C116" s="83" t="s">
        <v>5</v>
      </c>
      <c r="D116" s="217">
        <v>9</v>
      </c>
      <c r="E116" s="232"/>
      <c r="F116" s="233">
        <f t="shared" si="2"/>
        <v>0</v>
      </c>
    </row>
    <row r="117" spans="1:6" x14ac:dyDescent="0.2">
      <c r="A117" s="91"/>
      <c r="B117" s="86" t="s">
        <v>461</v>
      </c>
      <c r="C117" s="83" t="s">
        <v>5</v>
      </c>
      <c r="D117" s="217">
        <v>30</v>
      </c>
      <c r="E117" s="232"/>
      <c r="F117" s="233">
        <f t="shared" si="2"/>
        <v>0</v>
      </c>
    </row>
    <row r="118" spans="1:6" x14ac:dyDescent="0.2">
      <c r="A118" s="91"/>
      <c r="B118" s="86" t="s">
        <v>462</v>
      </c>
      <c r="C118" s="83" t="s">
        <v>5</v>
      </c>
      <c r="D118" s="217">
        <v>30</v>
      </c>
      <c r="E118" s="232"/>
      <c r="F118" s="233">
        <f t="shared" si="2"/>
        <v>0</v>
      </c>
    </row>
    <row r="119" spans="1:6" ht="12" x14ac:dyDescent="0.25">
      <c r="A119" s="91"/>
      <c r="B119" s="86"/>
      <c r="C119" s="111"/>
      <c r="D119" s="221"/>
      <c r="E119" s="246"/>
      <c r="F119" s="247"/>
    </row>
    <row r="120" spans="1:6" ht="22.8" x14ac:dyDescent="0.2">
      <c r="A120" s="91" t="s">
        <v>17</v>
      </c>
      <c r="B120" s="86" t="s">
        <v>463</v>
      </c>
      <c r="C120" s="83" t="s">
        <v>5</v>
      </c>
      <c r="D120" s="217">
        <v>8</v>
      </c>
      <c r="E120" s="248"/>
      <c r="F120" s="233">
        <f>ROUND((D120*E120),2)</f>
        <v>0</v>
      </c>
    </row>
    <row r="121" spans="1:6" x14ac:dyDescent="0.2">
      <c r="A121" s="91"/>
      <c r="B121" s="86"/>
      <c r="C121" s="84"/>
      <c r="D121" s="217"/>
      <c r="E121" s="239"/>
      <c r="F121" s="239"/>
    </row>
    <row r="122" spans="1:6" ht="22.8" x14ac:dyDescent="0.2">
      <c r="A122" s="91" t="s">
        <v>81</v>
      </c>
      <c r="B122" s="139" t="s">
        <v>464</v>
      </c>
      <c r="D122" s="217"/>
      <c r="E122" s="237"/>
      <c r="F122" s="237"/>
    </row>
    <row r="123" spans="1:6" ht="24" customHeight="1" x14ac:dyDescent="0.2">
      <c r="A123" s="91"/>
      <c r="B123" s="110" t="s">
        <v>465</v>
      </c>
      <c r="C123" s="83" t="s">
        <v>5</v>
      </c>
      <c r="D123" s="217">
        <v>5</v>
      </c>
      <c r="E123" s="232"/>
      <c r="F123" s="233">
        <f t="shared" ref="F123:F135" si="3">ROUND((D123*E123),2)</f>
        <v>0</v>
      </c>
    </row>
    <row r="124" spans="1:6" ht="22.8" x14ac:dyDescent="0.2">
      <c r="A124" s="91"/>
      <c r="B124" s="110" t="s">
        <v>466</v>
      </c>
      <c r="C124" s="83" t="s">
        <v>5</v>
      </c>
      <c r="D124" s="217">
        <v>9</v>
      </c>
      <c r="E124" s="232"/>
      <c r="F124" s="233">
        <f t="shared" si="3"/>
        <v>0</v>
      </c>
    </row>
    <row r="125" spans="1:6" x14ac:dyDescent="0.2">
      <c r="A125" s="91"/>
      <c r="B125" s="110" t="s">
        <v>467</v>
      </c>
      <c r="C125" s="83" t="s">
        <v>5</v>
      </c>
      <c r="D125" s="217">
        <v>4</v>
      </c>
      <c r="E125" s="232"/>
      <c r="F125" s="233">
        <f t="shared" si="3"/>
        <v>0</v>
      </c>
    </row>
    <row r="126" spans="1:6" ht="14.4" customHeight="1" x14ac:dyDescent="0.2">
      <c r="A126" s="91"/>
      <c r="B126" s="110" t="s">
        <v>468</v>
      </c>
      <c r="C126" s="83" t="s">
        <v>5</v>
      </c>
      <c r="D126" s="217">
        <v>4</v>
      </c>
      <c r="E126" s="232"/>
      <c r="F126" s="233">
        <f t="shared" si="3"/>
        <v>0</v>
      </c>
    </row>
    <row r="127" spans="1:6" ht="22.8" x14ac:dyDescent="0.2">
      <c r="A127" s="91"/>
      <c r="B127" s="110" t="s">
        <v>469</v>
      </c>
      <c r="C127" s="83" t="s">
        <v>5</v>
      </c>
      <c r="D127" s="217">
        <v>6</v>
      </c>
      <c r="E127" s="232"/>
      <c r="F127" s="233">
        <f t="shared" si="3"/>
        <v>0</v>
      </c>
    </row>
    <row r="128" spans="1:6" ht="22.8" x14ac:dyDescent="0.2">
      <c r="A128" s="91"/>
      <c r="B128" s="110" t="s">
        <v>470</v>
      </c>
      <c r="C128" s="83" t="s">
        <v>5</v>
      </c>
      <c r="D128" s="217">
        <v>13</v>
      </c>
      <c r="E128" s="232"/>
      <c r="F128" s="233">
        <f t="shared" si="3"/>
        <v>0</v>
      </c>
    </row>
    <row r="129" spans="1:6" ht="13.95" customHeight="1" x14ac:dyDescent="0.2">
      <c r="A129" s="91"/>
      <c r="B129" s="110" t="s">
        <v>471</v>
      </c>
      <c r="C129" s="83" t="s">
        <v>5</v>
      </c>
      <c r="D129" s="217">
        <v>4</v>
      </c>
      <c r="E129" s="232"/>
      <c r="F129" s="233">
        <f t="shared" si="3"/>
        <v>0</v>
      </c>
    </row>
    <row r="130" spans="1:6" ht="22.8" x14ac:dyDescent="0.2">
      <c r="A130" s="91"/>
      <c r="B130" s="110" t="s">
        <v>472</v>
      </c>
      <c r="C130" s="83" t="s">
        <v>5</v>
      </c>
      <c r="D130" s="217">
        <v>29</v>
      </c>
      <c r="E130" s="232"/>
      <c r="F130" s="233">
        <f t="shared" si="3"/>
        <v>0</v>
      </c>
    </row>
    <row r="131" spans="1:6" ht="22.8" x14ac:dyDescent="0.2">
      <c r="A131" s="91"/>
      <c r="B131" s="110" t="s">
        <v>473</v>
      </c>
      <c r="C131" s="83" t="s">
        <v>5</v>
      </c>
      <c r="D131" s="217">
        <v>4</v>
      </c>
      <c r="E131" s="232"/>
      <c r="F131" s="233">
        <f t="shared" si="3"/>
        <v>0</v>
      </c>
    </row>
    <row r="132" spans="1:6" ht="22.8" x14ac:dyDescent="0.2">
      <c r="A132" s="91"/>
      <c r="B132" s="110" t="s">
        <v>474</v>
      </c>
      <c r="C132" s="83" t="s">
        <v>5</v>
      </c>
      <c r="D132" s="217">
        <v>23</v>
      </c>
      <c r="E132" s="232"/>
      <c r="F132" s="233">
        <f t="shared" si="3"/>
        <v>0</v>
      </c>
    </row>
    <row r="133" spans="1:6" x14ac:dyDescent="0.2">
      <c r="A133" s="91"/>
      <c r="B133" s="110" t="s">
        <v>475</v>
      </c>
      <c r="C133" s="83" t="s">
        <v>5</v>
      </c>
      <c r="D133" s="217">
        <v>36</v>
      </c>
      <c r="E133" s="232"/>
      <c r="F133" s="233">
        <f t="shared" si="3"/>
        <v>0</v>
      </c>
    </row>
    <row r="134" spans="1:6" ht="22.8" x14ac:dyDescent="0.2">
      <c r="A134" s="91"/>
      <c r="B134" s="139" t="s">
        <v>476</v>
      </c>
      <c r="C134" s="83" t="s">
        <v>380</v>
      </c>
      <c r="D134" s="217">
        <v>1</v>
      </c>
      <c r="E134" s="232"/>
      <c r="F134" s="233">
        <f t="shared" si="3"/>
        <v>0</v>
      </c>
    </row>
    <row r="135" spans="1:6" ht="22.8" x14ac:dyDescent="0.2">
      <c r="A135" s="91"/>
      <c r="B135" s="139" t="s">
        <v>477</v>
      </c>
      <c r="C135" s="83" t="s">
        <v>380</v>
      </c>
      <c r="D135" s="217">
        <v>1</v>
      </c>
      <c r="E135" s="232"/>
      <c r="F135" s="233">
        <f t="shared" si="3"/>
        <v>0</v>
      </c>
    </row>
    <row r="136" spans="1:6" ht="12" x14ac:dyDescent="0.25">
      <c r="A136" s="91"/>
      <c r="B136" s="86"/>
      <c r="C136" s="111"/>
      <c r="D136" s="221"/>
      <c r="E136" s="246"/>
      <c r="F136" s="247"/>
    </row>
    <row r="137" spans="1:6" ht="22.8" x14ac:dyDescent="0.2">
      <c r="A137" s="91" t="s">
        <v>84</v>
      </c>
      <c r="B137" s="88" t="s">
        <v>478</v>
      </c>
      <c r="C137" s="83" t="s">
        <v>403</v>
      </c>
      <c r="D137" s="217">
        <v>1</v>
      </c>
      <c r="E137" s="248"/>
      <c r="F137" s="233">
        <f>ROUND((D137*E137),2)</f>
        <v>0</v>
      </c>
    </row>
    <row r="138" spans="1:6" x14ac:dyDescent="0.2">
      <c r="A138" s="91"/>
      <c r="B138" s="86" t="s">
        <v>479</v>
      </c>
      <c r="C138" s="84"/>
      <c r="D138" s="217"/>
      <c r="E138" s="239"/>
      <c r="F138" s="239"/>
    </row>
    <row r="139" spans="1:6" x14ac:dyDescent="0.2">
      <c r="A139" s="91" t="s">
        <v>26</v>
      </c>
      <c r="B139" s="88" t="s">
        <v>480</v>
      </c>
      <c r="C139" s="83" t="s">
        <v>403</v>
      </c>
      <c r="D139" s="217">
        <v>1</v>
      </c>
      <c r="E139" s="248"/>
      <c r="F139" s="233">
        <f>ROUND((D139*E139),2)</f>
        <v>0</v>
      </c>
    </row>
    <row r="140" spans="1:6" x14ac:dyDescent="0.2">
      <c r="A140" s="91"/>
      <c r="B140" s="86" t="s">
        <v>479</v>
      </c>
      <c r="C140" s="84"/>
      <c r="D140" s="217"/>
      <c r="E140" s="239"/>
      <c r="F140" s="239"/>
    </row>
    <row r="141" spans="1:6" x14ac:dyDescent="0.2">
      <c r="A141" s="91" t="s">
        <v>30</v>
      </c>
      <c r="B141" s="88" t="s">
        <v>481</v>
      </c>
      <c r="C141" s="83" t="s">
        <v>403</v>
      </c>
      <c r="D141" s="217">
        <v>1</v>
      </c>
      <c r="E141" s="248"/>
      <c r="F141" s="233">
        <f>ROUND((D141*E141),2)</f>
        <v>0</v>
      </c>
    </row>
    <row r="142" spans="1:6" x14ac:dyDescent="0.2">
      <c r="A142" s="112"/>
      <c r="B142" s="113"/>
      <c r="C142" s="105"/>
      <c r="D142" s="220"/>
      <c r="E142" s="241"/>
      <c r="F142" s="243"/>
    </row>
    <row r="143" spans="1:6" ht="12" x14ac:dyDescent="0.25">
      <c r="A143" s="112"/>
      <c r="B143" s="130" t="s">
        <v>482</v>
      </c>
      <c r="C143" s="105"/>
      <c r="D143" s="220"/>
      <c r="E143" s="241"/>
      <c r="F143" s="249">
        <f>ROUND(SUM(F67:F141),2)</f>
        <v>0</v>
      </c>
    </row>
    <row r="144" spans="1:6" x14ac:dyDescent="0.2">
      <c r="A144" s="112"/>
      <c r="B144" s="114"/>
      <c r="C144" s="105"/>
      <c r="D144" s="220"/>
      <c r="E144" s="241"/>
      <c r="F144" s="243"/>
    </row>
    <row r="145" spans="1:6" x14ac:dyDescent="0.2">
      <c r="A145" s="85"/>
      <c r="B145" s="94"/>
      <c r="D145" s="217"/>
    </row>
    <row r="146" spans="1:6" x14ac:dyDescent="0.2">
      <c r="A146" s="103" t="s">
        <v>483</v>
      </c>
      <c r="B146" s="140" t="s">
        <v>484</v>
      </c>
      <c r="C146" s="105"/>
      <c r="D146" s="220"/>
      <c r="E146" s="241"/>
      <c r="F146" s="243"/>
    </row>
    <row r="147" spans="1:6" ht="241.8" customHeight="1" x14ac:dyDescent="0.2">
      <c r="A147" s="109" t="s">
        <v>1</v>
      </c>
      <c r="B147" s="139" t="s">
        <v>664</v>
      </c>
      <c r="C147" s="105" t="s">
        <v>5</v>
      </c>
      <c r="D147" s="223">
        <v>12</v>
      </c>
      <c r="E147" s="248"/>
      <c r="F147" s="233">
        <f>ROUND((D147*E147),2)</f>
        <v>0</v>
      </c>
    </row>
    <row r="148" spans="1:6" x14ac:dyDescent="0.2">
      <c r="A148" s="109"/>
      <c r="B148" s="114"/>
      <c r="C148" s="105"/>
      <c r="D148" s="223"/>
      <c r="E148" s="250"/>
      <c r="F148" s="251"/>
    </row>
    <row r="149" spans="1:6" ht="217.95" customHeight="1" x14ac:dyDescent="0.2">
      <c r="A149" s="109" t="s">
        <v>71</v>
      </c>
      <c r="B149" s="139" t="s">
        <v>665</v>
      </c>
      <c r="C149" s="105" t="s">
        <v>5</v>
      </c>
      <c r="D149" s="223">
        <v>42</v>
      </c>
      <c r="E149" s="248"/>
      <c r="F149" s="233">
        <f>ROUND((D149*E149),2)</f>
        <v>0</v>
      </c>
    </row>
    <row r="150" spans="1:6" x14ac:dyDescent="0.2">
      <c r="A150" s="109"/>
      <c r="B150" s="114"/>
      <c r="C150" s="105"/>
      <c r="D150" s="223"/>
      <c r="E150" s="250"/>
      <c r="F150" s="251"/>
    </row>
    <row r="151" spans="1:6" ht="220.2" customHeight="1" x14ac:dyDescent="0.2">
      <c r="A151" s="109" t="s">
        <v>91</v>
      </c>
      <c r="B151" s="139" t="s">
        <v>666</v>
      </c>
      <c r="C151" s="105" t="s">
        <v>5</v>
      </c>
      <c r="D151" s="223">
        <v>4</v>
      </c>
      <c r="E151" s="248"/>
      <c r="F151" s="233">
        <f>ROUND((D151*E151),2)</f>
        <v>0</v>
      </c>
    </row>
    <row r="152" spans="1:6" x14ac:dyDescent="0.2">
      <c r="A152" s="109"/>
      <c r="B152" s="114"/>
      <c r="C152" s="105"/>
      <c r="D152" s="223"/>
      <c r="E152" s="250"/>
      <c r="F152" s="252"/>
    </row>
    <row r="153" spans="1:6" ht="220.95" customHeight="1" x14ac:dyDescent="0.2">
      <c r="A153" s="109" t="s">
        <v>17</v>
      </c>
      <c r="B153" s="139" t="s">
        <v>667</v>
      </c>
      <c r="C153" s="105" t="s">
        <v>5</v>
      </c>
      <c r="D153" s="223">
        <v>55</v>
      </c>
      <c r="E153" s="248"/>
      <c r="F153" s="233">
        <f>ROUND((D153*E153),2)</f>
        <v>0</v>
      </c>
    </row>
    <row r="154" spans="1:6" x14ac:dyDescent="0.2">
      <c r="A154" s="109"/>
      <c r="B154" s="114"/>
      <c r="C154" s="105"/>
      <c r="D154" s="223"/>
      <c r="E154" s="250"/>
      <c r="F154" s="252"/>
    </row>
    <row r="155" spans="1:6" ht="175.2" customHeight="1" x14ac:dyDescent="0.2">
      <c r="A155" s="109" t="s">
        <v>81</v>
      </c>
      <c r="B155" s="139" t="s">
        <v>663</v>
      </c>
      <c r="C155" s="105" t="s">
        <v>5</v>
      </c>
      <c r="D155" s="223">
        <v>7</v>
      </c>
      <c r="E155" s="248"/>
      <c r="F155" s="233">
        <f>ROUND((D155*E155),2)</f>
        <v>0</v>
      </c>
    </row>
    <row r="156" spans="1:6" x14ac:dyDescent="0.2">
      <c r="A156" s="109"/>
      <c r="B156" s="114"/>
      <c r="C156" s="105"/>
      <c r="D156" s="223"/>
      <c r="E156" s="250"/>
      <c r="F156" s="252"/>
    </row>
    <row r="157" spans="1:6" ht="193.8" x14ac:dyDescent="0.2">
      <c r="A157" s="109" t="s">
        <v>84</v>
      </c>
      <c r="B157" s="139" t="s">
        <v>668</v>
      </c>
      <c r="C157" s="105" t="s">
        <v>5</v>
      </c>
      <c r="D157" s="224">
        <v>14</v>
      </c>
      <c r="E157" s="248"/>
      <c r="F157" s="233">
        <f>ROUND((D157*E157),2)</f>
        <v>0</v>
      </c>
    </row>
    <row r="158" spans="1:6" x14ac:dyDescent="0.2">
      <c r="A158" s="109"/>
      <c r="B158" s="114"/>
      <c r="C158" s="105"/>
      <c r="D158" s="224"/>
      <c r="E158" s="250"/>
      <c r="F158" s="252"/>
    </row>
    <row r="159" spans="1:6" ht="193.8" x14ac:dyDescent="0.2">
      <c r="A159" s="109" t="s">
        <v>26</v>
      </c>
      <c r="B159" s="139" t="s">
        <v>669</v>
      </c>
      <c r="C159" s="105" t="s">
        <v>5</v>
      </c>
      <c r="D159" s="223">
        <v>1</v>
      </c>
      <c r="E159" s="248"/>
      <c r="F159" s="233">
        <f>ROUND((D159*E159),2)</f>
        <v>0</v>
      </c>
    </row>
    <row r="160" spans="1:6" x14ac:dyDescent="0.2">
      <c r="A160" s="109"/>
      <c r="B160" s="114"/>
      <c r="C160" s="105"/>
      <c r="D160" s="223"/>
      <c r="E160" s="250"/>
      <c r="F160" s="252"/>
    </row>
    <row r="161" spans="1:6" ht="228" x14ac:dyDescent="0.2">
      <c r="A161" s="109" t="s">
        <v>30</v>
      </c>
      <c r="B161" s="139" t="s">
        <v>670</v>
      </c>
      <c r="C161" s="105" t="s">
        <v>5</v>
      </c>
      <c r="D161" s="224">
        <v>25</v>
      </c>
      <c r="E161" s="248"/>
      <c r="F161" s="233">
        <f>ROUND((D161*E161),2)</f>
        <v>0</v>
      </c>
    </row>
    <row r="162" spans="1:6" x14ac:dyDescent="0.2">
      <c r="A162" s="109"/>
      <c r="B162" s="114"/>
      <c r="C162" s="105"/>
      <c r="D162" s="224"/>
      <c r="E162" s="250"/>
      <c r="F162" s="251"/>
    </row>
    <row r="163" spans="1:6" ht="162.6" customHeight="1" x14ac:dyDescent="0.2">
      <c r="A163" s="109" t="s">
        <v>33</v>
      </c>
      <c r="B163" s="139" t="s">
        <v>671</v>
      </c>
      <c r="C163" s="105" t="s">
        <v>5</v>
      </c>
      <c r="D163" s="224">
        <v>3</v>
      </c>
      <c r="E163" s="248"/>
      <c r="F163" s="233">
        <f>ROUND((D163*E163),2)</f>
        <v>0</v>
      </c>
    </row>
    <row r="164" spans="1:6" x14ac:dyDescent="0.2">
      <c r="A164" s="109"/>
      <c r="B164" s="139"/>
      <c r="C164" s="105"/>
      <c r="D164" s="224"/>
      <c r="E164" s="250"/>
      <c r="F164" s="251"/>
    </row>
    <row r="165" spans="1:6" ht="162" customHeight="1" x14ac:dyDescent="0.2">
      <c r="A165" s="109" t="s">
        <v>35</v>
      </c>
      <c r="B165" s="139" t="s">
        <v>672</v>
      </c>
      <c r="C165" s="105" t="s">
        <v>5</v>
      </c>
      <c r="D165" s="224">
        <v>18</v>
      </c>
      <c r="E165" s="248"/>
      <c r="F165" s="233">
        <f>ROUND((D165*E165),2)</f>
        <v>0</v>
      </c>
    </row>
    <row r="166" spans="1:6" x14ac:dyDescent="0.2">
      <c r="A166" s="109"/>
      <c r="B166" s="139"/>
      <c r="C166" s="105"/>
      <c r="D166" s="224"/>
      <c r="E166" s="250"/>
      <c r="F166" s="251"/>
    </row>
    <row r="167" spans="1:6" ht="162" customHeight="1" x14ac:dyDescent="0.2">
      <c r="A167" s="109" t="s">
        <v>39</v>
      </c>
      <c r="B167" s="139" t="s">
        <v>673</v>
      </c>
      <c r="C167" s="105" t="s">
        <v>5</v>
      </c>
      <c r="D167" s="224">
        <v>2</v>
      </c>
      <c r="E167" s="248"/>
      <c r="F167" s="233">
        <f>ROUND((D167*E167),2)</f>
        <v>0</v>
      </c>
    </row>
    <row r="168" spans="1:6" x14ac:dyDescent="0.2">
      <c r="A168" s="109"/>
      <c r="B168" s="139"/>
      <c r="C168" s="105"/>
      <c r="D168" s="224"/>
      <c r="E168" s="250"/>
      <c r="F168" s="251"/>
    </row>
    <row r="169" spans="1:6" ht="82.2" customHeight="1" x14ac:dyDescent="0.2">
      <c r="A169" s="109" t="s">
        <v>44</v>
      </c>
      <c r="B169" s="139" t="s">
        <v>485</v>
      </c>
      <c r="C169" s="105" t="s">
        <v>5</v>
      </c>
      <c r="D169" s="224">
        <v>12</v>
      </c>
      <c r="E169" s="248"/>
      <c r="F169" s="233">
        <f>ROUND((D169*E169),2)</f>
        <v>0</v>
      </c>
    </row>
    <row r="170" spans="1:6" x14ac:dyDescent="0.2">
      <c r="A170" s="109"/>
      <c r="B170" s="114"/>
      <c r="C170" s="105"/>
      <c r="D170" s="224"/>
      <c r="E170" s="250"/>
      <c r="F170" s="251"/>
    </row>
    <row r="171" spans="1:6" ht="48" customHeight="1" x14ac:dyDescent="0.2">
      <c r="A171" s="109" t="s">
        <v>48</v>
      </c>
      <c r="B171" s="139" t="s">
        <v>589</v>
      </c>
      <c r="C171" s="105" t="s">
        <v>5</v>
      </c>
      <c r="D171" s="224">
        <v>29</v>
      </c>
      <c r="E171" s="248"/>
      <c r="F171" s="233">
        <f>ROUND((D171*E171),2)</f>
        <v>0</v>
      </c>
    </row>
    <row r="172" spans="1:6" x14ac:dyDescent="0.2">
      <c r="A172" s="109"/>
      <c r="B172" s="114"/>
      <c r="C172" s="105"/>
      <c r="D172" s="224"/>
      <c r="E172" s="250"/>
      <c r="F172" s="251"/>
    </row>
    <row r="173" spans="1:6" ht="82.95" customHeight="1" x14ac:dyDescent="0.2">
      <c r="A173" s="109" t="s">
        <v>51</v>
      </c>
      <c r="B173" s="139" t="s">
        <v>590</v>
      </c>
      <c r="C173" s="105" t="s">
        <v>5</v>
      </c>
      <c r="D173" s="224">
        <v>2</v>
      </c>
      <c r="E173" s="248"/>
      <c r="F173" s="233">
        <f>ROUND((D173*E173),2)</f>
        <v>0</v>
      </c>
    </row>
    <row r="174" spans="1:6" x14ac:dyDescent="0.2">
      <c r="A174" s="109"/>
      <c r="B174" s="114"/>
      <c r="C174" s="105"/>
      <c r="D174" s="224"/>
      <c r="E174" s="250"/>
      <c r="F174" s="251"/>
    </row>
    <row r="175" spans="1:6" ht="85.2" customHeight="1" x14ac:dyDescent="0.2">
      <c r="A175" s="109" t="s">
        <v>53</v>
      </c>
      <c r="B175" s="139" t="s">
        <v>674</v>
      </c>
      <c r="C175" s="105" t="s">
        <v>5</v>
      </c>
      <c r="D175" s="224">
        <v>3</v>
      </c>
      <c r="E175" s="248"/>
      <c r="F175" s="233">
        <f>ROUND((D175*E175),2)</f>
        <v>0</v>
      </c>
    </row>
    <row r="176" spans="1:6" x14ac:dyDescent="0.2">
      <c r="A176" s="109"/>
      <c r="B176" s="114"/>
      <c r="C176" s="105"/>
      <c r="D176" s="224"/>
      <c r="E176" s="250"/>
      <c r="F176" s="251"/>
    </row>
    <row r="177" spans="1:6" ht="74.400000000000006" customHeight="1" x14ac:dyDescent="0.2">
      <c r="A177" s="109" t="s">
        <v>55</v>
      </c>
      <c r="B177" s="139" t="s">
        <v>675</v>
      </c>
      <c r="C177" s="105" t="s">
        <v>5</v>
      </c>
      <c r="D177" s="224">
        <v>2</v>
      </c>
      <c r="E177" s="248"/>
      <c r="F177" s="233">
        <f>ROUND((D177*E177),2)</f>
        <v>0</v>
      </c>
    </row>
    <row r="178" spans="1:6" x14ac:dyDescent="0.2">
      <c r="A178" s="109"/>
      <c r="B178" s="114"/>
      <c r="C178" s="105"/>
      <c r="D178" s="224"/>
      <c r="E178" s="250"/>
      <c r="F178" s="251"/>
    </row>
    <row r="179" spans="1:6" ht="71.400000000000006" customHeight="1" x14ac:dyDescent="0.2">
      <c r="A179" s="109" t="s">
        <v>57</v>
      </c>
      <c r="B179" s="139" t="s">
        <v>676</v>
      </c>
      <c r="C179" s="105" t="s">
        <v>5</v>
      </c>
      <c r="D179" s="224">
        <v>1</v>
      </c>
      <c r="E179" s="248"/>
      <c r="F179" s="233">
        <f>ROUND((D179*E179),2)</f>
        <v>0</v>
      </c>
    </row>
    <row r="180" spans="1:6" x14ac:dyDescent="0.2">
      <c r="A180" s="109"/>
      <c r="B180" s="114"/>
      <c r="C180" s="105"/>
      <c r="D180" s="224"/>
      <c r="E180" s="250"/>
      <c r="F180" s="251"/>
    </row>
    <row r="181" spans="1:6" ht="82.2" customHeight="1" x14ac:dyDescent="0.2">
      <c r="A181" s="109" t="s">
        <v>60</v>
      </c>
      <c r="B181" s="139" t="s">
        <v>677</v>
      </c>
      <c r="C181" s="105" t="s">
        <v>5</v>
      </c>
      <c r="D181" s="224">
        <v>4</v>
      </c>
      <c r="E181" s="248"/>
      <c r="F181" s="233">
        <f>ROUND((D181*E181),2)</f>
        <v>0</v>
      </c>
    </row>
    <row r="182" spans="1:6" x14ac:dyDescent="0.2">
      <c r="A182" s="109"/>
      <c r="B182" s="114"/>
      <c r="C182" s="105"/>
      <c r="D182" s="224"/>
      <c r="E182" s="250"/>
      <c r="F182" s="251"/>
    </row>
    <row r="183" spans="1:6" ht="108" customHeight="1" x14ac:dyDescent="0.2">
      <c r="A183" s="109" t="s">
        <v>62</v>
      </c>
      <c r="B183" s="139" t="s">
        <v>678</v>
      </c>
      <c r="C183" s="105" t="s">
        <v>5</v>
      </c>
      <c r="D183" s="224">
        <v>2</v>
      </c>
      <c r="E183" s="248"/>
      <c r="F183" s="233">
        <f>ROUND((D183*E183),2)</f>
        <v>0</v>
      </c>
    </row>
    <row r="184" spans="1:6" x14ac:dyDescent="0.2">
      <c r="A184" s="109"/>
      <c r="B184" s="139"/>
      <c r="C184" s="105"/>
      <c r="D184" s="224"/>
      <c r="E184" s="250"/>
      <c r="F184" s="251"/>
    </row>
    <row r="185" spans="1:6" x14ac:dyDescent="0.2">
      <c r="A185" s="109" t="s">
        <v>64</v>
      </c>
      <c r="B185" s="88" t="s">
        <v>480</v>
      </c>
      <c r="C185" s="83" t="s">
        <v>403</v>
      </c>
      <c r="D185" s="217">
        <v>1</v>
      </c>
      <c r="E185" s="248"/>
      <c r="F185" s="233">
        <f>ROUND((D185*E185),2)</f>
        <v>0</v>
      </c>
    </row>
    <row r="186" spans="1:6" x14ac:dyDescent="0.2">
      <c r="A186" s="91"/>
      <c r="B186" s="86" t="s">
        <v>479</v>
      </c>
      <c r="D186" s="217"/>
      <c r="E186" s="250"/>
      <c r="F186" s="251"/>
    </row>
    <row r="187" spans="1:6" ht="22.8" x14ac:dyDescent="0.2">
      <c r="A187" s="109" t="s">
        <v>66</v>
      </c>
      <c r="B187" s="88" t="s">
        <v>486</v>
      </c>
      <c r="C187" s="83" t="s">
        <v>403</v>
      </c>
      <c r="D187" s="217">
        <v>1</v>
      </c>
      <c r="E187" s="248"/>
      <c r="F187" s="233">
        <f>ROUND((D187*E187),2)</f>
        <v>0</v>
      </c>
    </row>
    <row r="188" spans="1:6" x14ac:dyDescent="0.2">
      <c r="A188" s="103"/>
      <c r="B188" s="114"/>
      <c r="C188" s="105"/>
      <c r="D188" s="220"/>
      <c r="E188" s="241"/>
      <c r="F188" s="243"/>
    </row>
    <row r="189" spans="1:6" ht="12" x14ac:dyDescent="0.25">
      <c r="A189" s="103"/>
      <c r="B189" s="129" t="s">
        <v>487</v>
      </c>
      <c r="C189" s="105"/>
      <c r="D189" s="220"/>
      <c r="E189" s="241"/>
      <c r="F189" s="249">
        <f>ROUND(SUM(F147:F187),2)</f>
        <v>0</v>
      </c>
    </row>
    <row r="190" spans="1:6" x14ac:dyDescent="0.2">
      <c r="A190" s="112"/>
      <c r="B190" s="113"/>
      <c r="C190" s="105"/>
      <c r="D190" s="220"/>
      <c r="E190" s="241"/>
      <c r="F190" s="243"/>
    </row>
    <row r="191" spans="1:6" x14ac:dyDescent="0.2">
      <c r="A191" s="104"/>
      <c r="B191" s="140"/>
      <c r="C191" s="105"/>
      <c r="D191" s="220"/>
      <c r="E191" s="241"/>
      <c r="F191" s="243"/>
    </row>
    <row r="192" spans="1:6" x14ac:dyDescent="0.2">
      <c r="A192" s="104" t="s">
        <v>488</v>
      </c>
      <c r="B192" s="413" t="s">
        <v>489</v>
      </c>
      <c r="C192" s="413"/>
      <c r="D192" s="413"/>
      <c r="E192" s="253"/>
      <c r="F192" s="254"/>
    </row>
    <row r="193" spans="1:6" x14ac:dyDescent="0.2">
      <c r="A193" s="103"/>
      <c r="B193" s="113"/>
      <c r="C193" s="105"/>
      <c r="D193" s="225"/>
      <c r="E193" s="253"/>
      <c r="F193" s="254"/>
    </row>
    <row r="194" spans="1:6" ht="22.8" x14ac:dyDescent="0.2">
      <c r="A194" s="85" t="s">
        <v>1</v>
      </c>
      <c r="B194" s="88" t="s">
        <v>490</v>
      </c>
      <c r="C194" s="105"/>
      <c r="D194" s="225"/>
      <c r="E194" s="253"/>
      <c r="F194" s="254"/>
    </row>
    <row r="195" spans="1:6" ht="136.80000000000001" x14ac:dyDescent="0.2">
      <c r="A195" s="85"/>
      <c r="B195" s="140" t="s">
        <v>491</v>
      </c>
      <c r="C195" s="105" t="s">
        <v>403</v>
      </c>
      <c r="D195" s="225">
        <v>1</v>
      </c>
      <c r="E195" s="248"/>
      <c r="F195" s="233">
        <f>ROUND((D195*E195),2)</f>
        <v>0</v>
      </c>
    </row>
    <row r="196" spans="1:6" x14ac:dyDescent="0.2">
      <c r="A196" s="85"/>
      <c r="B196" s="84"/>
      <c r="C196" s="84"/>
      <c r="D196" s="226"/>
      <c r="E196" s="239"/>
      <c r="F196" s="239"/>
    </row>
    <row r="197" spans="1:6" ht="22.8" x14ac:dyDescent="0.2">
      <c r="A197" s="85" t="s">
        <v>71</v>
      </c>
      <c r="B197" s="88" t="s">
        <v>492</v>
      </c>
      <c r="C197" s="105" t="s">
        <v>403</v>
      </c>
      <c r="D197" s="225">
        <v>1</v>
      </c>
      <c r="E197" s="248"/>
      <c r="F197" s="233">
        <f>ROUND((D197*E197),2)</f>
        <v>0</v>
      </c>
    </row>
    <row r="198" spans="1:6" x14ac:dyDescent="0.2">
      <c r="A198" s="85"/>
      <c r="B198" s="114"/>
      <c r="C198" s="84"/>
      <c r="D198" s="226"/>
      <c r="E198" s="239"/>
      <c r="F198" s="239"/>
    </row>
    <row r="199" spans="1:6" ht="45.6" x14ac:dyDescent="0.2">
      <c r="A199" s="85" t="s">
        <v>91</v>
      </c>
      <c r="B199" s="139" t="s">
        <v>493</v>
      </c>
      <c r="C199" s="105" t="s">
        <v>403</v>
      </c>
      <c r="D199" s="225">
        <v>1</v>
      </c>
      <c r="E199" s="248"/>
      <c r="F199" s="233">
        <f>ROUND((D199*E199),2)</f>
        <v>0</v>
      </c>
    </row>
    <row r="200" spans="1:6" x14ac:dyDescent="0.2">
      <c r="A200" s="103"/>
      <c r="B200" s="140"/>
      <c r="C200" s="105"/>
      <c r="D200" s="225"/>
      <c r="E200" s="253"/>
      <c r="F200" s="254"/>
    </row>
    <row r="201" spans="1:6" ht="12" x14ac:dyDescent="0.25">
      <c r="A201" s="112"/>
      <c r="B201" s="130" t="s">
        <v>494</v>
      </c>
      <c r="C201" s="105"/>
      <c r="D201" s="225"/>
      <c r="E201" s="253"/>
      <c r="F201" s="249">
        <f>ROUND(SUM(F194:F199),2)</f>
        <v>0</v>
      </c>
    </row>
    <row r="202" spans="1:6" x14ac:dyDescent="0.2">
      <c r="A202" s="112"/>
      <c r="B202" s="114"/>
      <c r="C202" s="105"/>
      <c r="D202" s="220"/>
      <c r="E202" s="241"/>
      <c r="F202" s="243"/>
    </row>
    <row r="203" spans="1:6" x14ac:dyDescent="0.2">
      <c r="A203" s="112"/>
      <c r="B203" s="114"/>
      <c r="C203" s="105"/>
      <c r="D203" s="220"/>
      <c r="E203" s="241"/>
      <c r="F203" s="243"/>
    </row>
    <row r="204" spans="1:6" ht="22.8" x14ac:dyDescent="0.2">
      <c r="A204" s="103" t="s">
        <v>495</v>
      </c>
      <c r="B204" s="140" t="s">
        <v>496</v>
      </c>
      <c r="C204" s="105"/>
      <c r="D204" s="227"/>
      <c r="E204" s="255"/>
      <c r="F204" s="256"/>
    </row>
    <row r="205" spans="1:6" x14ac:dyDescent="0.2">
      <c r="A205" s="103"/>
      <c r="B205" s="140"/>
      <c r="C205" s="105"/>
      <c r="D205" s="227"/>
      <c r="E205" s="255"/>
      <c r="F205" s="256"/>
    </row>
    <row r="206" spans="1:6" ht="139.19999999999999" customHeight="1" x14ac:dyDescent="0.2">
      <c r="A206" s="91" t="s">
        <v>1</v>
      </c>
      <c r="B206" s="139" t="s">
        <v>641</v>
      </c>
      <c r="C206" s="83" t="s">
        <v>380</v>
      </c>
      <c r="D206" s="227">
        <v>1</v>
      </c>
      <c r="E206" s="232"/>
      <c r="F206" s="233">
        <f>ROUND((D206*E206),2)</f>
        <v>0</v>
      </c>
    </row>
    <row r="207" spans="1:6" x14ac:dyDescent="0.2">
      <c r="A207" s="91"/>
      <c r="B207" s="116"/>
      <c r="D207" s="217"/>
      <c r="E207" s="257"/>
      <c r="F207" s="258"/>
    </row>
    <row r="208" spans="1:6" ht="45.6" x14ac:dyDescent="0.2">
      <c r="A208" s="91" t="s">
        <v>71</v>
      </c>
      <c r="B208" s="86" t="s">
        <v>591</v>
      </c>
      <c r="C208" s="83" t="s">
        <v>5</v>
      </c>
      <c r="D208" s="227">
        <v>39</v>
      </c>
      <c r="E208" s="232"/>
      <c r="F208" s="233">
        <f>ROUND((D208*E208),2)</f>
        <v>0</v>
      </c>
    </row>
    <row r="209" spans="1:6" x14ac:dyDescent="0.2">
      <c r="A209" s="91"/>
      <c r="B209" s="86"/>
      <c r="D209" s="227"/>
      <c r="E209" s="237"/>
      <c r="F209" s="237"/>
    </row>
    <row r="210" spans="1:6" ht="22.8" x14ac:dyDescent="0.2">
      <c r="A210" s="109" t="s">
        <v>91</v>
      </c>
      <c r="B210" s="140" t="s">
        <v>592</v>
      </c>
      <c r="C210" s="105" t="s">
        <v>43</v>
      </c>
      <c r="D210" s="227">
        <v>600</v>
      </c>
      <c r="E210" s="259"/>
      <c r="F210" s="233">
        <f>ROUND((D210*E210),2)</f>
        <v>0</v>
      </c>
    </row>
    <row r="211" spans="1:6" ht="12" x14ac:dyDescent="0.25">
      <c r="A211" s="109"/>
      <c r="B211" s="114"/>
      <c r="C211" s="115"/>
      <c r="D211" s="228"/>
      <c r="E211" s="244"/>
      <c r="F211" s="245"/>
    </row>
    <row r="212" spans="1:6" ht="22.8" x14ac:dyDescent="0.2">
      <c r="A212" s="109" t="s">
        <v>17</v>
      </c>
      <c r="B212" s="140" t="s">
        <v>497</v>
      </c>
      <c r="C212" s="105" t="s">
        <v>43</v>
      </c>
      <c r="D212" s="227">
        <v>150</v>
      </c>
      <c r="E212" s="259"/>
      <c r="F212" s="233">
        <f>ROUND((D212*E212),2)</f>
        <v>0</v>
      </c>
    </row>
    <row r="213" spans="1:6" ht="12" x14ac:dyDescent="0.25">
      <c r="A213" s="109"/>
      <c r="B213" s="114"/>
      <c r="C213" s="115"/>
      <c r="D213" s="228"/>
      <c r="E213" s="244"/>
      <c r="F213" s="245"/>
    </row>
    <row r="214" spans="1:6" ht="22.8" x14ac:dyDescent="0.2">
      <c r="A214" s="109" t="s">
        <v>81</v>
      </c>
      <c r="B214" s="140" t="s">
        <v>593</v>
      </c>
      <c r="C214" s="105" t="s">
        <v>43</v>
      </c>
      <c r="D214" s="227">
        <v>100</v>
      </c>
      <c r="E214" s="259"/>
      <c r="F214" s="233">
        <f>ROUND((D214*E214),2)</f>
        <v>0</v>
      </c>
    </row>
    <row r="215" spans="1:6" ht="12" x14ac:dyDescent="0.25">
      <c r="A215" s="109"/>
      <c r="B215" s="114"/>
      <c r="C215" s="115"/>
      <c r="D215" s="228"/>
      <c r="E215" s="244"/>
      <c r="F215" s="245"/>
    </row>
    <row r="216" spans="1:6" x14ac:dyDescent="0.2">
      <c r="A216" s="91" t="s">
        <v>84</v>
      </c>
      <c r="B216" s="116" t="s">
        <v>498</v>
      </c>
      <c r="C216" s="83" t="s">
        <v>403</v>
      </c>
      <c r="D216" s="217">
        <v>1</v>
      </c>
      <c r="E216" s="259"/>
      <c r="F216" s="233">
        <f>ROUND((D216*E216),2)</f>
        <v>0</v>
      </c>
    </row>
    <row r="217" spans="1:6" x14ac:dyDescent="0.2">
      <c r="A217" s="91"/>
      <c r="B217" s="116"/>
      <c r="D217" s="217"/>
      <c r="E217" s="257"/>
      <c r="F217" s="257"/>
    </row>
    <row r="218" spans="1:6" s="117" customFormat="1" ht="22.8" x14ac:dyDescent="0.2">
      <c r="A218" s="109" t="s">
        <v>26</v>
      </c>
      <c r="B218" s="139" t="s">
        <v>499</v>
      </c>
      <c r="C218" s="83" t="s">
        <v>403</v>
      </c>
      <c r="D218" s="217">
        <v>1</v>
      </c>
      <c r="E218" s="259"/>
      <c r="F218" s="233">
        <f>ROUND((D218*E218),2)</f>
        <v>0</v>
      </c>
    </row>
    <row r="219" spans="1:6" s="117" customFormat="1" x14ac:dyDescent="0.2">
      <c r="A219" s="118"/>
      <c r="B219" s="139"/>
      <c r="C219" s="83"/>
      <c r="D219" s="217"/>
      <c r="E219" s="237"/>
      <c r="F219" s="237"/>
    </row>
    <row r="220" spans="1:6" s="117" customFormat="1" ht="22.8" x14ac:dyDescent="0.2">
      <c r="A220" s="109" t="s">
        <v>30</v>
      </c>
      <c r="B220" s="139" t="s">
        <v>500</v>
      </c>
      <c r="C220" s="83" t="s">
        <v>403</v>
      </c>
      <c r="D220" s="217">
        <v>1</v>
      </c>
      <c r="E220" s="259"/>
      <c r="F220" s="233">
        <f>ROUND((D220*E220),2)</f>
        <v>0</v>
      </c>
    </row>
    <row r="221" spans="1:6" ht="12" x14ac:dyDescent="0.25">
      <c r="A221" s="109"/>
      <c r="B221" s="114"/>
      <c r="C221" s="115"/>
      <c r="D221" s="228"/>
      <c r="E221" s="244"/>
      <c r="F221" s="245"/>
    </row>
    <row r="222" spans="1:6" ht="12" x14ac:dyDescent="0.25">
      <c r="A222" s="112"/>
      <c r="B222" s="130" t="s">
        <v>501</v>
      </c>
      <c r="C222" s="105"/>
      <c r="D222" s="227"/>
      <c r="E222" s="255"/>
      <c r="F222" s="260">
        <f>ROUND(SUM(F206:F220),2)</f>
        <v>0</v>
      </c>
    </row>
    <row r="223" spans="1:6" x14ac:dyDescent="0.2">
      <c r="A223" s="112"/>
      <c r="B223" s="114"/>
      <c r="C223" s="105"/>
      <c r="D223" s="220"/>
      <c r="E223" s="241"/>
      <c r="F223" s="243"/>
    </row>
    <row r="224" spans="1:6" x14ac:dyDescent="0.2">
      <c r="A224" s="112"/>
      <c r="B224" s="114"/>
      <c r="C224" s="105"/>
      <c r="D224" s="220"/>
      <c r="E224" s="241"/>
      <c r="F224" s="243"/>
    </row>
    <row r="225" spans="1:6" x14ac:dyDescent="0.2">
      <c r="A225" s="103" t="s">
        <v>502</v>
      </c>
      <c r="B225" s="140" t="s">
        <v>503</v>
      </c>
      <c r="C225" s="105"/>
      <c r="D225" s="225"/>
      <c r="E225" s="257"/>
      <c r="F225" s="237"/>
    </row>
    <row r="226" spans="1:6" x14ac:dyDescent="0.2">
      <c r="A226" s="112"/>
      <c r="B226" s="114"/>
      <c r="C226" s="105"/>
      <c r="D226" s="225"/>
      <c r="E226" s="257"/>
      <c r="F226" s="237"/>
    </row>
    <row r="227" spans="1:6" ht="199.95" customHeight="1" x14ac:dyDescent="0.2">
      <c r="A227" s="91" t="s">
        <v>1</v>
      </c>
      <c r="B227" s="110" t="s">
        <v>679</v>
      </c>
      <c r="C227" s="105" t="s">
        <v>380</v>
      </c>
      <c r="D227" s="225">
        <v>1</v>
      </c>
      <c r="E227" s="259"/>
      <c r="F227" s="233">
        <f>ROUND((D227*E227),2)</f>
        <v>0</v>
      </c>
    </row>
    <row r="228" spans="1:6" x14ac:dyDescent="0.2">
      <c r="A228" s="91"/>
      <c r="B228" s="110"/>
      <c r="C228" s="105"/>
      <c r="D228" s="225"/>
      <c r="E228" s="257"/>
      <c r="F228" s="237"/>
    </row>
    <row r="229" spans="1:6" ht="135" customHeight="1" x14ac:dyDescent="0.2">
      <c r="A229" s="91" t="s">
        <v>71</v>
      </c>
      <c r="B229" s="110" t="s">
        <v>680</v>
      </c>
      <c r="C229" s="105" t="s">
        <v>380</v>
      </c>
      <c r="D229" s="225">
        <v>1</v>
      </c>
      <c r="E229" s="259"/>
      <c r="F229" s="233">
        <f>ROUND((D229*E229),2)</f>
        <v>0</v>
      </c>
    </row>
    <row r="230" spans="1:6" x14ac:dyDescent="0.2">
      <c r="A230" s="91"/>
      <c r="B230" s="110"/>
      <c r="C230" s="105"/>
      <c r="D230" s="225"/>
      <c r="E230" s="257"/>
      <c r="F230" s="237"/>
    </row>
    <row r="231" spans="1:6" ht="253.95" customHeight="1" x14ac:dyDescent="0.2">
      <c r="A231" s="91" t="s">
        <v>91</v>
      </c>
      <c r="B231" s="110" t="s">
        <v>504</v>
      </c>
      <c r="C231" s="105" t="s">
        <v>5</v>
      </c>
      <c r="D231" s="225">
        <v>1</v>
      </c>
      <c r="E231" s="259"/>
      <c r="F231" s="233">
        <f>ROUND((D231*E231),2)</f>
        <v>0</v>
      </c>
    </row>
    <row r="232" spans="1:6" x14ac:dyDescent="0.2">
      <c r="A232" s="91"/>
      <c r="B232" s="110"/>
      <c r="C232" s="105"/>
      <c r="D232" s="225"/>
      <c r="E232" s="257"/>
      <c r="F232" s="237"/>
    </row>
    <row r="233" spans="1:6" ht="81.599999999999994" customHeight="1" x14ac:dyDescent="0.2">
      <c r="A233" s="91" t="s">
        <v>17</v>
      </c>
      <c r="B233" s="110" t="s">
        <v>505</v>
      </c>
      <c r="C233" s="105" t="s">
        <v>5</v>
      </c>
      <c r="D233" s="225">
        <v>1</v>
      </c>
      <c r="E233" s="259"/>
      <c r="F233" s="233">
        <f>ROUND((D233*E233),2)</f>
        <v>0</v>
      </c>
    </row>
    <row r="234" spans="1:6" x14ac:dyDescent="0.2">
      <c r="A234" s="91"/>
      <c r="B234" s="110"/>
      <c r="C234" s="105"/>
      <c r="D234" s="225"/>
      <c r="E234" s="257"/>
      <c r="F234" s="237"/>
    </row>
    <row r="235" spans="1:6" ht="102.6" x14ac:dyDescent="0.2">
      <c r="A235" s="91" t="s">
        <v>81</v>
      </c>
      <c r="B235" s="110" t="s">
        <v>506</v>
      </c>
      <c r="C235" s="105" t="s">
        <v>5</v>
      </c>
      <c r="D235" s="225">
        <v>1</v>
      </c>
      <c r="E235" s="259"/>
      <c r="F235" s="233">
        <f>ROUND((D235*E235),2)</f>
        <v>0</v>
      </c>
    </row>
    <row r="236" spans="1:6" x14ac:dyDescent="0.2">
      <c r="A236" s="91"/>
      <c r="B236" s="110"/>
      <c r="C236" s="105"/>
      <c r="D236" s="225"/>
      <c r="E236" s="257"/>
      <c r="F236" s="237"/>
    </row>
    <row r="237" spans="1:6" ht="104.4" customHeight="1" x14ac:dyDescent="0.2">
      <c r="A237" s="91" t="s">
        <v>84</v>
      </c>
      <c r="B237" s="110" t="s">
        <v>507</v>
      </c>
      <c r="C237" s="105" t="s">
        <v>5</v>
      </c>
      <c r="D237" s="225">
        <v>1</v>
      </c>
      <c r="E237" s="259"/>
      <c r="F237" s="233">
        <f>ROUND((D237*E237),2)</f>
        <v>0</v>
      </c>
    </row>
    <row r="238" spans="1:6" x14ac:dyDescent="0.2">
      <c r="A238" s="91"/>
      <c r="B238" s="110"/>
      <c r="C238" s="105"/>
      <c r="D238" s="225"/>
      <c r="E238" s="257"/>
      <c r="F238" s="237"/>
    </row>
    <row r="239" spans="1:6" ht="34.200000000000003" x14ac:dyDescent="0.2">
      <c r="A239" s="91" t="s">
        <v>26</v>
      </c>
      <c r="B239" s="110" t="s">
        <v>508</v>
      </c>
      <c r="C239" s="105" t="s">
        <v>5</v>
      </c>
      <c r="D239" s="225">
        <v>1</v>
      </c>
      <c r="E239" s="259"/>
      <c r="F239" s="233">
        <f>ROUND((D239*E239),2)</f>
        <v>0</v>
      </c>
    </row>
    <row r="240" spans="1:6" x14ac:dyDescent="0.2">
      <c r="A240" s="91"/>
      <c r="B240" s="110"/>
      <c r="C240" s="105"/>
      <c r="D240" s="225"/>
      <c r="E240" s="257"/>
      <c r="F240" s="237"/>
    </row>
    <row r="241" spans="1:6" ht="22.8" x14ac:dyDescent="0.2">
      <c r="A241" s="91" t="s">
        <v>30</v>
      </c>
      <c r="B241" s="110" t="s">
        <v>509</v>
      </c>
      <c r="C241" s="105" t="s">
        <v>43</v>
      </c>
      <c r="D241" s="225">
        <v>5</v>
      </c>
      <c r="E241" s="259"/>
      <c r="F241" s="233">
        <f>ROUND((D241*E241),2)</f>
        <v>0</v>
      </c>
    </row>
    <row r="242" spans="1:6" x14ac:dyDescent="0.2">
      <c r="A242" s="91"/>
      <c r="B242" s="110"/>
      <c r="C242" s="105"/>
      <c r="D242" s="225"/>
      <c r="E242" s="257"/>
      <c r="F242" s="237"/>
    </row>
    <row r="243" spans="1:6" ht="24" customHeight="1" x14ac:dyDescent="0.2">
      <c r="A243" s="91" t="s">
        <v>33</v>
      </c>
      <c r="B243" s="110" t="s">
        <v>594</v>
      </c>
      <c r="C243" s="105" t="s">
        <v>43</v>
      </c>
      <c r="D243" s="225">
        <v>5</v>
      </c>
      <c r="E243" s="259"/>
      <c r="F243" s="233">
        <f>ROUND((D243*E243),2)</f>
        <v>0</v>
      </c>
    </row>
    <row r="244" spans="1:6" x14ac:dyDescent="0.2">
      <c r="A244" s="91"/>
      <c r="B244" s="110"/>
      <c r="C244" s="105"/>
      <c r="D244" s="225"/>
      <c r="E244" s="257"/>
      <c r="F244" s="237"/>
    </row>
    <row r="245" spans="1:6" ht="25.95" customHeight="1" x14ac:dyDescent="0.2">
      <c r="A245" s="91" t="s">
        <v>35</v>
      </c>
      <c r="B245" s="110" t="s">
        <v>595</v>
      </c>
      <c r="C245" s="105" t="s">
        <v>43</v>
      </c>
      <c r="D245" s="225">
        <v>5</v>
      </c>
      <c r="E245" s="259"/>
      <c r="F245" s="233">
        <f>ROUND((D245*E245),2)</f>
        <v>0</v>
      </c>
    </row>
    <row r="246" spans="1:6" x14ac:dyDescent="0.2">
      <c r="A246" s="91"/>
      <c r="B246" s="110"/>
      <c r="C246" s="105"/>
      <c r="D246" s="225"/>
      <c r="E246" s="257"/>
      <c r="F246" s="237"/>
    </row>
    <row r="247" spans="1:6" ht="49.2" customHeight="1" x14ac:dyDescent="0.2">
      <c r="A247" s="91" t="s">
        <v>39</v>
      </c>
      <c r="B247" s="110" t="s">
        <v>510</v>
      </c>
      <c r="C247" s="105" t="s">
        <v>43</v>
      </c>
      <c r="D247" s="225">
        <v>5</v>
      </c>
      <c r="E247" s="259"/>
      <c r="F247" s="233">
        <f>ROUND((D247*E247),2)</f>
        <v>0</v>
      </c>
    </row>
    <row r="248" spans="1:6" x14ac:dyDescent="0.2">
      <c r="A248" s="91"/>
      <c r="B248" s="110"/>
      <c r="C248" s="105"/>
      <c r="D248" s="225"/>
      <c r="E248" s="257"/>
      <c r="F248" s="237"/>
    </row>
    <row r="249" spans="1:6" ht="45.6" x14ac:dyDescent="0.2">
      <c r="A249" s="91" t="s">
        <v>44</v>
      </c>
      <c r="B249" s="110" t="s">
        <v>681</v>
      </c>
      <c r="C249" s="105" t="s">
        <v>43</v>
      </c>
      <c r="D249" s="225">
        <v>20</v>
      </c>
      <c r="E249" s="259"/>
      <c r="F249" s="233">
        <f>ROUND((D249*E249),2)</f>
        <v>0</v>
      </c>
    </row>
    <row r="250" spans="1:6" x14ac:dyDescent="0.2">
      <c r="A250" s="91"/>
      <c r="B250" s="110"/>
      <c r="C250" s="105"/>
      <c r="D250" s="225"/>
      <c r="E250" s="257"/>
      <c r="F250" s="237"/>
    </row>
    <row r="251" spans="1:6" ht="45.6" x14ac:dyDescent="0.2">
      <c r="A251" s="91" t="s">
        <v>48</v>
      </c>
      <c r="B251" s="110" t="s">
        <v>682</v>
      </c>
      <c r="C251" s="105" t="s">
        <v>43</v>
      </c>
      <c r="D251" s="225">
        <v>5</v>
      </c>
      <c r="E251" s="259"/>
      <c r="F251" s="233">
        <f>ROUND((D251*E251),2)</f>
        <v>0</v>
      </c>
    </row>
    <row r="252" spans="1:6" x14ac:dyDescent="0.2">
      <c r="A252" s="91"/>
      <c r="B252" s="110"/>
      <c r="C252" s="105"/>
      <c r="D252" s="225"/>
      <c r="E252" s="257"/>
      <c r="F252" s="237"/>
    </row>
    <row r="253" spans="1:6" ht="22.8" x14ac:dyDescent="0.2">
      <c r="A253" s="91" t="s">
        <v>57</v>
      </c>
      <c r="B253" s="110" t="s">
        <v>511</v>
      </c>
      <c r="C253" s="105" t="s">
        <v>380</v>
      </c>
      <c r="D253" s="225">
        <v>1</v>
      </c>
      <c r="E253" s="259"/>
      <c r="F253" s="233">
        <f>ROUND((D253*E253),2)</f>
        <v>0</v>
      </c>
    </row>
    <row r="254" spans="1:6" x14ac:dyDescent="0.2">
      <c r="A254" s="91"/>
      <c r="B254" s="110"/>
      <c r="C254" s="105"/>
      <c r="D254" s="225"/>
      <c r="E254" s="257"/>
      <c r="F254" s="237"/>
    </row>
    <row r="255" spans="1:6" ht="25.2" customHeight="1" x14ac:dyDescent="0.2">
      <c r="A255" s="91" t="s">
        <v>60</v>
      </c>
      <c r="B255" s="110" t="s">
        <v>512</v>
      </c>
      <c r="C255" s="105" t="s">
        <v>380</v>
      </c>
      <c r="D255" s="225">
        <v>1</v>
      </c>
      <c r="E255" s="259"/>
      <c r="F255" s="233">
        <f>ROUND((D255*E255),2)</f>
        <v>0</v>
      </c>
    </row>
    <row r="256" spans="1:6" x14ac:dyDescent="0.2">
      <c r="A256" s="91"/>
      <c r="B256" s="110"/>
      <c r="C256" s="105"/>
      <c r="D256" s="225"/>
      <c r="E256" s="257"/>
      <c r="F256" s="237"/>
    </row>
    <row r="257" spans="1:6" x14ac:dyDescent="0.2">
      <c r="A257" s="91" t="s">
        <v>62</v>
      </c>
      <c r="B257" s="110" t="s">
        <v>513</v>
      </c>
      <c r="C257" s="105"/>
      <c r="D257" s="225"/>
      <c r="E257" s="257"/>
      <c r="F257" s="237"/>
    </row>
    <row r="258" spans="1:6" x14ac:dyDescent="0.2">
      <c r="A258" s="91"/>
      <c r="B258" s="110" t="s">
        <v>514</v>
      </c>
      <c r="C258" s="105"/>
      <c r="D258" s="225"/>
      <c r="E258" s="257"/>
      <c r="F258" s="237"/>
    </row>
    <row r="259" spans="1:6" ht="22.8" x14ac:dyDescent="0.2">
      <c r="A259" s="91"/>
      <c r="B259" s="110" t="s">
        <v>515</v>
      </c>
      <c r="C259" s="105"/>
      <c r="D259" s="225"/>
      <c r="E259" s="257"/>
      <c r="F259" s="237"/>
    </row>
    <row r="260" spans="1:6" ht="22.8" x14ac:dyDescent="0.2">
      <c r="A260" s="91"/>
      <c r="B260" s="110" t="s">
        <v>516</v>
      </c>
      <c r="C260" s="105"/>
      <c r="D260" s="225"/>
      <c r="E260" s="257"/>
      <c r="F260" s="237"/>
    </row>
    <row r="261" spans="1:6" ht="22.8" x14ac:dyDescent="0.2">
      <c r="A261" s="91"/>
      <c r="B261" s="119" t="s">
        <v>517</v>
      </c>
      <c r="C261" s="160"/>
      <c r="D261" s="225"/>
      <c r="E261" s="257"/>
      <c r="F261" s="237"/>
    </row>
    <row r="262" spans="1:6" x14ac:dyDescent="0.2">
      <c r="A262" s="91"/>
      <c r="B262" s="110" t="s">
        <v>518</v>
      </c>
      <c r="C262" s="105" t="s">
        <v>380</v>
      </c>
      <c r="D262" s="225">
        <v>1</v>
      </c>
      <c r="E262" s="259"/>
      <c r="F262" s="233">
        <f>ROUND((D262*E262),2)</f>
        <v>0</v>
      </c>
    </row>
    <row r="263" spans="1:6" x14ac:dyDescent="0.2">
      <c r="A263" s="91"/>
      <c r="B263" s="110"/>
      <c r="C263" s="105"/>
      <c r="D263" s="225"/>
      <c r="E263" s="257"/>
      <c r="F263" s="237"/>
    </row>
    <row r="264" spans="1:6" ht="22.8" x14ac:dyDescent="0.2">
      <c r="A264" s="91" t="s">
        <v>64</v>
      </c>
      <c r="B264" s="110" t="s">
        <v>519</v>
      </c>
      <c r="C264" s="105" t="s">
        <v>380</v>
      </c>
      <c r="D264" s="225">
        <v>1</v>
      </c>
      <c r="E264" s="259"/>
      <c r="F264" s="233">
        <f>ROUND((D264*E264),2)</f>
        <v>0</v>
      </c>
    </row>
    <row r="265" spans="1:6" x14ac:dyDescent="0.2">
      <c r="A265" s="112"/>
      <c r="B265" s="114"/>
      <c r="C265" s="105"/>
      <c r="D265" s="225"/>
      <c r="E265" s="253"/>
      <c r="F265" s="254"/>
    </row>
    <row r="266" spans="1:6" ht="12" x14ac:dyDescent="0.25">
      <c r="A266" s="112"/>
      <c r="B266" s="130" t="s">
        <v>520</v>
      </c>
      <c r="C266" s="105"/>
      <c r="D266" s="225"/>
      <c r="E266" s="253"/>
      <c r="F266" s="249">
        <f>ROUND(SUM(F227:F264),2)</f>
        <v>0</v>
      </c>
    </row>
    <row r="267" spans="1:6" x14ac:dyDescent="0.2">
      <c r="A267" s="112"/>
      <c r="B267" s="114"/>
      <c r="C267" s="105"/>
      <c r="D267" s="225"/>
      <c r="E267" s="253"/>
      <c r="F267" s="254"/>
    </row>
    <row r="268" spans="1:6" ht="22.8" x14ac:dyDescent="0.2">
      <c r="A268" s="103" t="s">
        <v>521</v>
      </c>
      <c r="B268" s="140" t="s">
        <v>522</v>
      </c>
      <c r="C268" s="105"/>
      <c r="D268" s="227"/>
      <c r="E268" s="255"/>
      <c r="F268" s="256"/>
    </row>
    <row r="269" spans="1:6" x14ac:dyDescent="0.2">
      <c r="A269" s="120"/>
      <c r="B269" s="116"/>
      <c r="D269" s="217"/>
      <c r="E269" s="257"/>
      <c r="F269" s="257"/>
    </row>
    <row r="270" spans="1:6" s="163" customFormat="1" ht="68.400000000000006" x14ac:dyDescent="0.2">
      <c r="A270" s="161" t="s">
        <v>1</v>
      </c>
      <c r="B270" s="162" t="s">
        <v>523</v>
      </c>
      <c r="C270" s="105" t="s">
        <v>43</v>
      </c>
      <c r="D270" s="227">
        <v>300</v>
      </c>
      <c r="E270" s="248"/>
      <c r="F270" s="233">
        <f>ROUND((D270*E270),2)</f>
        <v>0</v>
      </c>
    </row>
    <row r="271" spans="1:6" x14ac:dyDescent="0.2">
      <c r="A271" s="112"/>
      <c r="B271" s="114"/>
      <c r="C271" s="105"/>
      <c r="D271" s="227"/>
      <c r="E271" s="255"/>
      <c r="F271" s="256"/>
    </row>
    <row r="272" spans="1:6" s="163" customFormat="1" ht="50.4" customHeight="1" x14ac:dyDescent="0.2">
      <c r="A272" s="161" t="s">
        <v>71</v>
      </c>
      <c r="B272" s="162" t="s">
        <v>524</v>
      </c>
      <c r="C272" s="105" t="s">
        <v>43</v>
      </c>
      <c r="D272" s="227">
        <v>120</v>
      </c>
      <c r="E272" s="248"/>
      <c r="F272" s="233">
        <f>ROUND((D272*E272),2)</f>
        <v>0</v>
      </c>
    </row>
    <row r="273" spans="1:6" x14ac:dyDescent="0.2">
      <c r="A273" s="112"/>
      <c r="B273" s="114"/>
      <c r="C273" s="105"/>
      <c r="D273" s="227"/>
      <c r="E273" s="255"/>
      <c r="F273" s="256"/>
    </row>
    <row r="274" spans="1:6" s="163" customFormat="1" ht="50.4" customHeight="1" x14ac:dyDescent="0.2">
      <c r="A274" s="161" t="s">
        <v>91</v>
      </c>
      <c r="B274" s="162" t="s">
        <v>525</v>
      </c>
      <c r="C274" s="105" t="s">
        <v>43</v>
      </c>
      <c r="D274" s="227">
        <v>180</v>
      </c>
      <c r="E274" s="248"/>
      <c r="F274" s="233">
        <f>ROUND((D274*E274),2)</f>
        <v>0</v>
      </c>
    </row>
    <row r="275" spans="1:6" x14ac:dyDescent="0.2">
      <c r="A275" s="112"/>
      <c r="B275" s="114"/>
      <c r="C275" s="105"/>
      <c r="D275" s="227"/>
      <c r="E275" s="255"/>
      <c r="F275" s="256"/>
    </row>
    <row r="276" spans="1:6" s="163" customFormat="1" ht="50.4" customHeight="1" x14ac:dyDescent="0.2">
      <c r="A276" s="161" t="s">
        <v>17</v>
      </c>
      <c r="B276" s="162" t="s">
        <v>526</v>
      </c>
      <c r="C276" s="105" t="s">
        <v>43</v>
      </c>
      <c r="D276" s="227">
        <v>250</v>
      </c>
      <c r="E276" s="248"/>
      <c r="F276" s="233">
        <f>ROUND((D276*E276),2)</f>
        <v>0</v>
      </c>
    </row>
    <row r="277" spans="1:6" x14ac:dyDescent="0.2">
      <c r="A277" s="112"/>
      <c r="B277" s="114"/>
      <c r="C277" s="105"/>
      <c r="D277" s="227"/>
      <c r="E277" s="255"/>
      <c r="F277" s="256"/>
    </row>
    <row r="278" spans="1:6" s="159" customFormat="1" ht="42" customHeight="1" x14ac:dyDescent="0.2">
      <c r="A278" s="161" t="s">
        <v>81</v>
      </c>
      <c r="B278" s="162" t="s">
        <v>527</v>
      </c>
      <c r="C278" s="105" t="s">
        <v>403</v>
      </c>
      <c r="D278" s="227">
        <v>1</v>
      </c>
      <c r="E278" s="248"/>
      <c r="F278" s="233">
        <f>ROUND((D278*E278),2)</f>
        <v>0</v>
      </c>
    </row>
    <row r="279" spans="1:6" x14ac:dyDescent="0.2">
      <c r="A279" s="112"/>
      <c r="B279" s="114"/>
      <c r="C279" s="105"/>
      <c r="D279" s="227"/>
      <c r="E279" s="255"/>
      <c r="F279" s="256"/>
    </row>
    <row r="280" spans="1:6" ht="12" x14ac:dyDescent="0.25">
      <c r="A280" s="112"/>
      <c r="B280" s="130" t="s">
        <v>528</v>
      </c>
      <c r="C280" s="105"/>
      <c r="D280" s="227"/>
      <c r="E280" s="255"/>
      <c r="F280" s="260">
        <f>ROUND(SUM(F270:F279),2)</f>
        <v>0</v>
      </c>
    </row>
    <row r="281" spans="1:6" x14ac:dyDescent="0.2">
      <c r="A281" s="112"/>
      <c r="B281" s="114"/>
      <c r="C281" s="105"/>
      <c r="D281" s="220"/>
      <c r="E281" s="241"/>
      <c r="F281" s="243"/>
    </row>
    <row r="282" spans="1:6" x14ac:dyDescent="0.2">
      <c r="B282" s="114"/>
      <c r="D282" s="217"/>
      <c r="E282" s="239"/>
      <c r="F282" s="261"/>
    </row>
    <row r="283" spans="1:6" x14ac:dyDescent="0.2">
      <c r="B283" s="114"/>
      <c r="D283" s="217"/>
      <c r="E283" s="239"/>
      <c r="F283" s="261"/>
    </row>
    <row r="284" spans="1:6" x14ac:dyDescent="0.2">
      <c r="A284" s="112"/>
      <c r="B284" s="114"/>
      <c r="C284" s="105"/>
      <c r="D284" s="220"/>
      <c r="E284" s="241"/>
      <c r="F284" s="243"/>
    </row>
    <row r="285" spans="1:6" x14ac:dyDescent="0.2">
      <c r="A285" s="103"/>
      <c r="B285" s="86" t="s">
        <v>529</v>
      </c>
      <c r="C285" s="121"/>
      <c r="D285" s="217"/>
      <c r="E285" s="237"/>
      <c r="F285" s="237"/>
    </row>
    <row r="286" spans="1:6" x14ac:dyDescent="0.2">
      <c r="A286" s="85"/>
      <c r="B286" s="114"/>
      <c r="C286" s="121"/>
      <c r="D286" s="217"/>
      <c r="E286" s="237"/>
      <c r="F286" s="237"/>
    </row>
    <row r="287" spans="1:6" x14ac:dyDescent="0.2">
      <c r="A287" s="85" t="s">
        <v>377</v>
      </c>
      <c r="B287" s="86" t="s">
        <v>530</v>
      </c>
      <c r="D287" s="217"/>
      <c r="E287" s="237"/>
      <c r="F287" s="262">
        <f>F65</f>
        <v>0</v>
      </c>
    </row>
    <row r="288" spans="1:6" x14ac:dyDescent="0.2">
      <c r="A288" s="85"/>
      <c r="B288" s="86"/>
      <c r="D288" s="217"/>
      <c r="E288" s="237"/>
      <c r="F288" s="241"/>
    </row>
    <row r="289" spans="1:6" x14ac:dyDescent="0.2">
      <c r="A289" s="122" t="s">
        <v>531</v>
      </c>
      <c r="B289" s="123" t="s">
        <v>413</v>
      </c>
      <c r="D289" s="217"/>
      <c r="E289" s="237"/>
      <c r="F289" s="262">
        <f>F143</f>
        <v>0</v>
      </c>
    </row>
    <row r="290" spans="1:6" x14ac:dyDescent="0.2">
      <c r="A290" s="122"/>
      <c r="B290" s="86"/>
      <c r="D290" s="217"/>
      <c r="E290" s="237"/>
      <c r="F290" s="241"/>
    </row>
    <row r="291" spans="1:6" x14ac:dyDescent="0.2">
      <c r="A291" s="85" t="s">
        <v>483</v>
      </c>
      <c r="B291" s="86" t="s">
        <v>532</v>
      </c>
      <c r="D291" s="217"/>
      <c r="E291" s="237"/>
      <c r="F291" s="262">
        <f>F189</f>
        <v>0</v>
      </c>
    </row>
    <row r="292" spans="1:6" x14ac:dyDescent="0.2">
      <c r="A292" s="85"/>
      <c r="B292" s="86"/>
      <c r="D292" s="217"/>
      <c r="E292" s="237"/>
      <c r="F292" s="241"/>
    </row>
    <row r="293" spans="1:6" x14ac:dyDescent="0.2">
      <c r="A293" s="85" t="s">
        <v>533</v>
      </c>
      <c r="B293" s="123" t="s">
        <v>534</v>
      </c>
      <c r="D293" s="217"/>
      <c r="E293" s="237"/>
      <c r="F293" s="262">
        <f>F201</f>
        <v>0</v>
      </c>
    </row>
    <row r="294" spans="1:6" x14ac:dyDescent="0.2">
      <c r="A294" s="85"/>
      <c r="B294" s="86"/>
      <c r="D294" s="217"/>
      <c r="E294" s="237"/>
      <c r="F294" s="243"/>
    </row>
    <row r="295" spans="1:6" x14ac:dyDescent="0.2">
      <c r="A295" s="85" t="s">
        <v>495</v>
      </c>
      <c r="B295" s="123" t="s">
        <v>496</v>
      </c>
      <c r="D295" s="217"/>
      <c r="E295" s="237"/>
      <c r="F295" s="262">
        <f>F222</f>
        <v>0</v>
      </c>
    </row>
    <row r="296" spans="1:6" x14ac:dyDescent="0.2">
      <c r="A296" s="85"/>
      <c r="B296" s="86"/>
      <c r="D296" s="217"/>
      <c r="E296" s="237"/>
      <c r="F296" s="243"/>
    </row>
    <row r="297" spans="1:6" x14ac:dyDescent="0.2">
      <c r="A297" s="85" t="s">
        <v>502</v>
      </c>
      <c r="B297" s="123" t="s">
        <v>503</v>
      </c>
      <c r="D297" s="217"/>
      <c r="E297" s="237"/>
      <c r="F297" s="262">
        <f>F266</f>
        <v>0</v>
      </c>
    </row>
    <row r="298" spans="1:6" x14ac:dyDescent="0.2">
      <c r="A298" s="85"/>
      <c r="B298" s="86"/>
      <c r="D298" s="217"/>
      <c r="E298" s="237"/>
      <c r="F298" s="254"/>
    </row>
    <row r="299" spans="1:6" x14ac:dyDescent="0.2">
      <c r="A299" s="85" t="s">
        <v>521</v>
      </c>
      <c r="B299" s="123" t="s">
        <v>522</v>
      </c>
      <c r="D299" s="217"/>
      <c r="E299" s="237"/>
      <c r="F299" s="262">
        <f>F280</f>
        <v>0</v>
      </c>
    </row>
    <row r="300" spans="1:6" x14ac:dyDescent="0.2">
      <c r="A300" s="85"/>
      <c r="B300" s="86"/>
      <c r="D300" s="217"/>
      <c r="E300" s="237"/>
      <c r="F300" s="254"/>
    </row>
    <row r="301" spans="1:6" ht="12" x14ac:dyDescent="0.25">
      <c r="A301" s="131"/>
      <c r="B301" s="132" t="s">
        <v>620</v>
      </c>
      <c r="C301" s="133"/>
      <c r="D301" s="229"/>
      <c r="E301" s="263"/>
      <c r="F301" s="264">
        <f>ROUND(SUM(F287:F300),2)</f>
        <v>0</v>
      </c>
    </row>
    <row r="302" spans="1:6" x14ac:dyDescent="0.2">
      <c r="A302" s="112"/>
      <c r="B302" s="114"/>
      <c r="C302" s="105"/>
      <c r="D302" s="220"/>
      <c r="E302" s="241"/>
      <c r="F302" s="243"/>
    </row>
    <row r="303" spans="1:6" x14ac:dyDescent="0.2">
      <c r="A303" s="112"/>
      <c r="B303" s="114"/>
      <c r="C303" s="105"/>
      <c r="D303" s="220"/>
      <c r="E303" s="241"/>
      <c r="F303" s="243"/>
    </row>
    <row r="304" spans="1:6" x14ac:dyDescent="0.2">
      <c r="A304" s="112"/>
      <c r="B304" s="114"/>
      <c r="C304" s="105"/>
      <c r="D304" s="220"/>
      <c r="E304" s="241"/>
      <c r="F304" s="243"/>
    </row>
  </sheetData>
  <sheetProtection formatCells="0" formatColumns="0" formatRows="0" insertColumns="0" insertRows="0" insertHyperlinks="0" deleteColumns="0" deleteRows="0" selectLockedCells="1" sort="0" autoFilter="0" pivotTables="0"/>
  <mergeCells count="3">
    <mergeCell ref="E1:F1"/>
    <mergeCell ref="B65:D65"/>
    <mergeCell ref="B192:D192"/>
  </mergeCells>
  <pageMargins left="0.70866141732283472" right="0.70866141732283472" top="1.5748031496062993" bottom="0.74803149606299213" header="0.31496062992125984" footer="0.31496062992125984"/>
  <pageSetup paperSize="9" scale="99" orientation="portrait" r:id="rId1"/>
  <headerFooter alignWithMargins="0">
    <oddHeader>&amp;LŠESTINE PROJEKT j.d.o.o.&amp;CTROŠKOVNIK
ELEKTROINSTALACIJA&amp;RREKONSTRUKCIJA TVORNICE
 STOČNE HRANE U POGON ZA
 PROIZVODNJU DVOPEKA,
 KEKSA I SRODNIH PROIZVODA
J. J. Strossmayera 145A, Županja
05.2021., TD: 100/21</oddHeader>
    <oddFooter>&amp;C&amp;P</oddFooter>
  </headerFooter>
  <rowBreaks count="7" manualBreakCount="7">
    <brk id="65" max="5" man="1"/>
    <brk id="135" max="5" man="1"/>
    <brk id="164" max="5" man="1"/>
    <brk id="190" max="5" man="1"/>
    <brk id="202" max="5" man="1"/>
    <brk id="223" max="5" man="1"/>
    <brk id="283"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4"/>
  <sheetViews>
    <sheetView view="pageBreakPreview" zoomScaleNormal="100" zoomScaleSheetLayoutView="100" zoomScalePageLayoutView="70" workbookViewId="0">
      <selection activeCell="B20" sqref="B20"/>
    </sheetView>
  </sheetViews>
  <sheetFormatPr defaultRowHeight="13.8" x14ac:dyDescent="0.3"/>
  <cols>
    <col min="1" max="1" width="7" style="189" bestFit="1" customWidth="1"/>
    <col min="2" max="2" width="70.33203125" style="189" customWidth="1"/>
    <col min="3" max="3" width="10.5546875" style="189" bestFit="1" customWidth="1"/>
    <col min="4" max="4" width="19.33203125" style="198" customWidth="1"/>
    <col min="5" max="5" width="17.44140625" style="206" customWidth="1"/>
    <col min="6" max="6" width="16.109375" style="206" bestFit="1" customWidth="1"/>
    <col min="7" max="256" width="9.109375" style="176"/>
    <col min="257" max="257" width="7" style="176" bestFit="1" customWidth="1"/>
    <col min="258" max="258" width="70.33203125" style="176" customWidth="1"/>
    <col min="259" max="259" width="10.5546875" style="176" bestFit="1" customWidth="1"/>
    <col min="260" max="260" width="19.33203125" style="176" customWidth="1"/>
    <col min="261" max="261" width="17.44140625" style="176" customWidth="1"/>
    <col min="262" max="262" width="16.109375" style="176" bestFit="1" customWidth="1"/>
    <col min="263" max="512" width="9.109375" style="176"/>
    <col min="513" max="513" width="7" style="176" bestFit="1" customWidth="1"/>
    <col min="514" max="514" width="70.33203125" style="176" customWidth="1"/>
    <col min="515" max="515" width="10.5546875" style="176" bestFit="1" customWidth="1"/>
    <col min="516" max="516" width="19.33203125" style="176" customWidth="1"/>
    <col min="517" max="517" width="17.44140625" style="176" customWidth="1"/>
    <col min="518" max="518" width="16.109375" style="176" bestFit="1" customWidth="1"/>
    <col min="519" max="768" width="9.109375" style="176"/>
    <col min="769" max="769" width="7" style="176" bestFit="1" customWidth="1"/>
    <col min="770" max="770" width="70.33203125" style="176" customWidth="1"/>
    <col min="771" max="771" width="10.5546875" style="176" bestFit="1" customWidth="1"/>
    <col min="772" max="772" width="19.33203125" style="176" customWidth="1"/>
    <col min="773" max="773" width="17.44140625" style="176" customWidth="1"/>
    <col min="774" max="774" width="16.109375" style="176" bestFit="1" customWidth="1"/>
    <col min="775" max="1024" width="9.109375" style="176"/>
    <col min="1025" max="1025" width="7" style="176" bestFit="1" customWidth="1"/>
    <col min="1026" max="1026" width="70.33203125" style="176" customWidth="1"/>
    <col min="1027" max="1027" width="10.5546875" style="176" bestFit="1" customWidth="1"/>
    <col min="1028" max="1028" width="19.33203125" style="176" customWidth="1"/>
    <col min="1029" max="1029" width="17.44140625" style="176" customWidth="1"/>
    <col min="1030" max="1030" width="16.109375" style="176" bestFit="1" customWidth="1"/>
    <col min="1031" max="1280" width="9.109375" style="176"/>
    <col min="1281" max="1281" width="7" style="176" bestFit="1" customWidth="1"/>
    <col min="1282" max="1282" width="70.33203125" style="176" customWidth="1"/>
    <col min="1283" max="1283" width="10.5546875" style="176" bestFit="1" customWidth="1"/>
    <col min="1284" max="1284" width="19.33203125" style="176" customWidth="1"/>
    <col min="1285" max="1285" width="17.44140625" style="176" customWidth="1"/>
    <col min="1286" max="1286" width="16.109375" style="176" bestFit="1" customWidth="1"/>
    <col min="1287" max="1536" width="9.109375" style="176"/>
    <col min="1537" max="1537" width="7" style="176" bestFit="1" customWidth="1"/>
    <col min="1538" max="1538" width="70.33203125" style="176" customWidth="1"/>
    <col min="1539" max="1539" width="10.5546875" style="176" bestFit="1" customWidth="1"/>
    <col min="1540" max="1540" width="19.33203125" style="176" customWidth="1"/>
    <col min="1541" max="1541" width="17.44140625" style="176" customWidth="1"/>
    <col min="1542" max="1542" width="16.109375" style="176" bestFit="1" customWidth="1"/>
    <col min="1543" max="1792" width="9.109375" style="176"/>
    <col min="1793" max="1793" width="7" style="176" bestFit="1" customWidth="1"/>
    <col min="1794" max="1794" width="70.33203125" style="176" customWidth="1"/>
    <col min="1795" max="1795" width="10.5546875" style="176" bestFit="1" customWidth="1"/>
    <col min="1796" max="1796" width="19.33203125" style="176" customWidth="1"/>
    <col min="1797" max="1797" width="17.44140625" style="176" customWidth="1"/>
    <col min="1798" max="1798" width="16.109375" style="176" bestFit="1" customWidth="1"/>
    <col min="1799" max="2048" width="9.109375" style="176"/>
    <col min="2049" max="2049" width="7" style="176" bestFit="1" customWidth="1"/>
    <col min="2050" max="2050" width="70.33203125" style="176" customWidth="1"/>
    <col min="2051" max="2051" width="10.5546875" style="176" bestFit="1" customWidth="1"/>
    <col min="2052" max="2052" width="19.33203125" style="176" customWidth="1"/>
    <col min="2053" max="2053" width="17.44140625" style="176" customWidth="1"/>
    <col min="2054" max="2054" width="16.109375" style="176" bestFit="1" customWidth="1"/>
    <col min="2055" max="2304" width="9.109375" style="176"/>
    <col min="2305" max="2305" width="7" style="176" bestFit="1" customWidth="1"/>
    <col min="2306" max="2306" width="70.33203125" style="176" customWidth="1"/>
    <col min="2307" max="2307" width="10.5546875" style="176" bestFit="1" customWidth="1"/>
    <col min="2308" max="2308" width="19.33203125" style="176" customWidth="1"/>
    <col min="2309" max="2309" width="17.44140625" style="176" customWidth="1"/>
    <col min="2310" max="2310" width="16.109375" style="176" bestFit="1" customWidth="1"/>
    <col min="2311" max="2560" width="9.109375" style="176"/>
    <col min="2561" max="2561" width="7" style="176" bestFit="1" customWidth="1"/>
    <col min="2562" max="2562" width="70.33203125" style="176" customWidth="1"/>
    <col min="2563" max="2563" width="10.5546875" style="176" bestFit="1" customWidth="1"/>
    <col min="2564" max="2564" width="19.33203125" style="176" customWidth="1"/>
    <col min="2565" max="2565" width="17.44140625" style="176" customWidth="1"/>
    <col min="2566" max="2566" width="16.109375" style="176" bestFit="1" customWidth="1"/>
    <col min="2567" max="2816" width="9.109375" style="176"/>
    <col min="2817" max="2817" width="7" style="176" bestFit="1" customWidth="1"/>
    <col min="2818" max="2818" width="70.33203125" style="176" customWidth="1"/>
    <col min="2819" max="2819" width="10.5546875" style="176" bestFit="1" customWidth="1"/>
    <col min="2820" max="2820" width="19.33203125" style="176" customWidth="1"/>
    <col min="2821" max="2821" width="17.44140625" style="176" customWidth="1"/>
    <col min="2822" max="2822" width="16.109375" style="176" bestFit="1" customWidth="1"/>
    <col min="2823" max="3072" width="9.109375" style="176"/>
    <col min="3073" max="3073" width="7" style="176" bestFit="1" customWidth="1"/>
    <col min="3074" max="3074" width="70.33203125" style="176" customWidth="1"/>
    <col min="3075" max="3075" width="10.5546875" style="176" bestFit="1" customWidth="1"/>
    <col min="3076" max="3076" width="19.33203125" style="176" customWidth="1"/>
    <col min="3077" max="3077" width="17.44140625" style="176" customWidth="1"/>
    <col min="3078" max="3078" width="16.109375" style="176" bestFit="1" customWidth="1"/>
    <col min="3079" max="3328" width="9.109375" style="176"/>
    <col min="3329" max="3329" width="7" style="176" bestFit="1" customWidth="1"/>
    <col min="3330" max="3330" width="70.33203125" style="176" customWidth="1"/>
    <col min="3331" max="3331" width="10.5546875" style="176" bestFit="1" customWidth="1"/>
    <col min="3332" max="3332" width="19.33203125" style="176" customWidth="1"/>
    <col min="3333" max="3333" width="17.44140625" style="176" customWidth="1"/>
    <col min="3334" max="3334" width="16.109375" style="176" bestFit="1" customWidth="1"/>
    <col min="3335" max="3584" width="9.109375" style="176"/>
    <col min="3585" max="3585" width="7" style="176" bestFit="1" customWidth="1"/>
    <col min="3586" max="3586" width="70.33203125" style="176" customWidth="1"/>
    <col min="3587" max="3587" width="10.5546875" style="176" bestFit="1" customWidth="1"/>
    <col min="3588" max="3588" width="19.33203125" style="176" customWidth="1"/>
    <col min="3589" max="3589" width="17.44140625" style="176" customWidth="1"/>
    <col min="3590" max="3590" width="16.109375" style="176" bestFit="1" customWidth="1"/>
    <col min="3591" max="3840" width="9.109375" style="176"/>
    <col min="3841" max="3841" width="7" style="176" bestFit="1" customWidth="1"/>
    <col min="3842" max="3842" width="70.33203125" style="176" customWidth="1"/>
    <col min="3843" max="3843" width="10.5546875" style="176" bestFit="1" customWidth="1"/>
    <col min="3844" max="3844" width="19.33203125" style="176" customWidth="1"/>
    <col min="3845" max="3845" width="17.44140625" style="176" customWidth="1"/>
    <col min="3846" max="3846" width="16.109375" style="176" bestFit="1" customWidth="1"/>
    <col min="3847" max="4096" width="9.109375" style="176"/>
    <col min="4097" max="4097" width="7" style="176" bestFit="1" customWidth="1"/>
    <col min="4098" max="4098" width="70.33203125" style="176" customWidth="1"/>
    <col min="4099" max="4099" width="10.5546875" style="176" bestFit="1" customWidth="1"/>
    <col min="4100" max="4100" width="19.33203125" style="176" customWidth="1"/>
    <col min="4101" max="4101" width="17.44140625" style="176" customWidth="1"/>
    <col min="4102" max="4102" width="16.109375" style="176" bestFit="1" customWidth="1"/>
    <col min="4103" max="4352" width="9.109375" style="176"/>
    <col min="4353" max="4353" width="7" style="176" bestFit="1" customWidth="1"/>
    <col min="4354" max="4354" width="70.33203125" style="176" customWidth="1"/>
    <col min="4355" max="4355" width="10.5546875" style="176" bestFit="1" customWidth="1"/>
    <col min="4356" max="4356" width="19.33203125" style="176" customWidth="1"/>
    <col min="4357" max="4357" width="17.44140625" style="176" customWidth="1"/>
    <col min="4358" max="4358" width="16.109375" style="176" bestFit="1" customWidth="1"/>
    <col min="4359" max="4608" width="9.109375" style="176"/>
    <col min="4609" max="4609" width="7" style="176" bestFit="1" customWidth="1"/>
    <col min="4610" max="4610" width="70.33203125" style="176" customWidth="1"/>
    <col min="4611" max="4611" width="10.5546875" style="176" bestFit="1" customWidth="1"/>
    <col min="4612" max="4612" width="19.33203125" style="176" customWidth="1"/>
    <col min="4613" max="4613" width="17.44140625" style="176" customWidth="1"/>
    <col min="4614" max="4614" width="16.109375" style="176" bestFit="1" customWidth="1"/>
    <col min="4615" max="4864" width="9.109375" style="176"/>
    <col min="4865" max="4865" width="7" style="176" bestFit="1" customWidth="1"/>
    <col min="4866" max="4866" width="70.33203125" style="176" customWidth="1"/>
    <col min="4867" max="4867" width="10.5546875" style="176" bestFit="1" customWidth="1"/>
    <col min="4868" max="4868" width="19.33203125" style="176" customWidth="1"/>
    <col min="4869" max="4869" width="17.44140625" style="176" customWidth="1"/>
    <col min="4870" max="4870" width="16.109375" style="176" bestFit="1" customWidth="1"/>
    <col min="4871" max="5120" width="9.109375" style="176"/>
    <col min="5121" max="5121" width="7" style="176" bestFit="1" customWidth="1"/>
    <col min="5122" max="5122" width="70.33203125" style="176" customWidth="1"/>
    <col min="5123" max="5123" width="10.5546875" style="176" bestFit="1" customWidth="1"/>
    <col min="5124" max="5124" width="19.33203125" style="176" customWidth="1"/>
    <col min="5125" max="5125" width="17.44140625" style="176" customWidth="1"/>
    <col min="5126" max="5126" width="16.109375" style="176" bestFit="1" customWidth="1"/>
    <col min="5127" max="5376" width="9.109375" style="176"/>
    <col min="5377" max="5377" width="7" style="176" bestFit="1" customWidth="1"/>
    <col min="5378" max="5378" width="70.33203125" style="176" customWidth="1"/>
    <col min="5379" max="5379" width="10.5546875" style="176" bestFit="1" customWidth="1"/>
    <col min="5380" max="5380" width="19.33203125" style="176" customWidth="1"/>
    <col min="5381" max="5381" width="17.44140625" style="176" customWidth="1"/>
    <col min="5382" max="5382" width="16.109375" style="176" bestFit="1" customWidth="1"/>
    <col min="5383" max="5632" width="9.109375" style="176"/>
    <col min="5633" max="5633" width="7" style="176" bestFit="1" customWidth="1"/>
    <col min="5634" max="5634" width="70.33203125" style="176" customWidth="1"/>
    <col min="5635" max="5635" width="10.5546875" style="176" bestFit="1" customWidth="1"/>
    <col min="5636" max="5636" width="19.33203125" style="176" customWidth="1"/>
    <col min="5637" max="5637" width="17.44140625" style="176" customWidth="1"/>
    <col min="5638" max="5638" width="16.109375" style="176" bestFit="1" customWidth="1"/>
    <col min="5639" max="5888" width="9.109375" style="176"/>
    <col min="5889" max="5889" width="7" style="176" bestFit="1" customWidth="1"/>
    <col min="5890" max="5890" width="70.33203125" style="176" customWidth="1"/>
    <col min="5891" max="5891" width="10.5546875" style="176" bestFit="1" customWidth="1"/>
    <col min="5892" max="5892" width="19.33203125" style="176" customWidth="1"/>
    <col min="5893" max="5893" width="17.44140625" style="176" customWidth="1"/>
    <col min="5894" max="5894" width="16.109375" style="176" bestFit="1" customWidth="1"/>
    <col min="5895" max="6144" width="9.109375" style="176"/>
    <col min="6145" max="6145" width="7" style="176" bestFit="1" customWidth="1"/>
    <col min="6146" max="6146" width="70.33203125" style="176" customWidth="1"/>
    <col min="6147" max="6147" width="10.5546875" style="176" bestFit="1" customWidth="1"/>
    <col min="6148" max="6148" width="19.33203125" style="176" customWidth="1"/>
    <col min="6149" max="6149" width="17.44140625" style="176" customWidth="1"/>
    <col min="6150" max="6150" width="16.109375" style="176" bestFit="1" customWidth="1"/>
    <col min="6151" max="6400" width="9.109375" style="176"/>
    <col min="6401" max="6401" width="7" style="176" bestFit="1" customWidth="1"/>
    <col min="6402" max="6402" width="70.33203125" style="176" customWidth="1"/>
    <col min="6403" max="6403" width="10.5546875" style="176" bestFit="1" customWidth="1"/>
    <col min="6404" max="6404" width="19.33203125" style="176" customWidth="1"/>
    <col min="6405" max="6405" width="17.44140625" style="176" customWidth="1"/>
    <col min="6406" max="6406" width="16.109375" style="176" bestFit="1" customWidth="1"/>
    <col min="6407" max="6656" width="9.109375" style="176"/>
    <col min="6657" max="6657" width="7" style="176" bestFit="1" customWidth="1"/>
    <col min="6658" max="6658" width="70.33203125" style="176" customWidth="1"/>
    <col min="6659" max="6659" width="10.5546875" style="176" bestFit="1" customWidth="1"/>
    <col min="6660" max="6660" width="19.33203125" style="176" customWidth="1"/>
    <col min="6661" max="6661" width="17.44140625" style="176" customWidth="1"/>
    <col min="6662" max="6662" width="16.109375" style="176" bestFit="1" customWidth="1"/>
    <col min="6663" max="6912" width="9.109375" style="176"/>
    <col min="6913" max="6913" width="7" style="176" bestFit="1" customWidth="1"/>
    <col min="6914" max="6914" width="70.33203125" style="176" customWidth="1"/>
    <col min="6915" max="6915" width="10.5546875" style="176" bestFit="1" customWidth="1"/>
    <col min="6916" max="6916" width="19.33203125" style="176" customWidth="1"/>
    <col min="6917" max="6917" width="17.44140625" style="176" customWidth="1"/>
    <col min="6918" max="6918" width="16.109375" style="176" bestFit="1" customWidth="1"/>
    <col min="6919" max="7168" width="9.109375" style="176"/>
    <col min="7169" max="7169" width="7" style="176" bestFit="1" customWidth="1"/>
    <col min="7170" max="7170" width="70.33203125" style="176" customWidth="1"/>
    <col min="7171" max="7171" width="10.5546875" style="176" bestFit="1" customWidth="1"/>
    <col min="7172" max="7172" width="19.33203125" style="176" customWidth="1"/>
    <col min="7173" max="7173" width="17.44140625" style="176" customWidth="1"/>
    <col min="7174" max="7174" width="16.109375" style="176" bestFit="1" customWidth="1"/>
    <col min="7175" max="7424" width="9.109375" style="176"/>
    <col min="7425" max="7425" width="7" style="176" bestFit="1" customWidth="1"/>
    <col min="7426" max="7426" width="70.33203125" style="176" customWidth="1"/>
    <col min="7427" max="7427" width="10.5546875" style="176" bestFit="1" customWidth="1"/>
    <col min="7428" max="7428" width="19.33203125" style="176" customWidth="1"/>
    <col min="7429" max="7429" width="17.44140625" style="176" customWidth="1"/>
    <col min="7430" max="7430" width="16.109375" style="176" bestFit="1" customWidth="1"/>
    <col min="7431" max="7680" width="9.109375" style="176"/>
    <col min="7681" max="7681" width="7" style="176" bestFit="1" customWidth="1"/>
    <col min="7682" max="7682" width="70.33203125" style="176" customWidth="1"/>
    <col min="7683" max="7683" width="10.5546875" style="176" bestFit="1" customWidth="1"/>
    <col min="7684" max="7684" width="19.33203125" style="176" customWidth="1"/>
    <col min="7685" max="7685" width="17.44140625" style="176" customWidth="1"/>
    <col min="7686" max="7686" width="16.109375" style="176" bestFit="1" customWidth="1"/>
    <col min="7687" max="7936" width="9.109375" style="176"/>
    <col min="7937" max="7937" width="7" style="176" bestFit="1" customWidth="1"/>
    <col min="7938" max="7938" width="70.33203125" style="176" customWidth="1"/>
    <col min="7939" max="7939" width="10.5546875" style="176" bestFit="1" customWidth="1"/>
    <col min="7940" max="7940" width="19.33203125" style="176" customWidth="1"/>
    <col min="7941" max="7941" width="17.44140625" style="176" customWidth="1"/>
    <col min="7942" max="7942" width="16.109375" style="176" bestFit="1" customWidth="1"/>
    <col min="7943" max="8192" width="9.109375" style="176"/>
    <col min="8193" max="8193" width="7" style="176" bestFit="1" customWidth="1"/>
    <col min="8194" max="8194" width="70.33203125" style="176" customWidth="1"/>
    <col min="8195" max="8195" width="10.5546875" style="176" bestFit="1" customWidth="1"/>
    <col min="8196" max="8196" width="19.33203125" style="176" customWidth="1"/>
    <col min="8197" max="8197" width="17.44140625" style="176" customWidth="1"/>
    <col min="8198" max="8198" width="16.109375" style="176" bestFit="1" customWidth="1"/>
    <col min="8199" max="8448" width="9.109375" style="176"/>
    <col min="8449" max="8449" width="7" style="176" bestFit="1" customWidth="1"/>
    <col min="8450" max="8450" width="70.33203125" style="176" customWidth="1"/>
    <col min="8451" max="8451" width="10.5546875" style="176" bestFit="1" customWidth="1"/>
    <col min="8452" max="8452" width="19.33203125" style="176" customWidth="1"/>
    <col min="8453" max="8453" width="17.44140625" style="176" customWidth="1"/>
    <col min="8454" max="8454" width="16.109375" style="176" bestFit="1" customWidth="1"/>
    <col min="8455" max="8704" width="9.109375" style="176"/>
    <col min="8705" max="8705" width="7" style="176" bestFit="1" customWidth="1"/>
    <col min="8706" max="8706" width="70.33203125" style="176" customWidth="1"/>
    <col min="8707" max="8707" width="10.5546875" style="176" bestFit="1" customWidth="1"/>
    <col min="8708" max="8708" width="19.33203125" style="176" customWidth="1"/>
    <col min="8709" max="8709" width="17.44140625" style="176" customWidth="1"/>
    <col min="8710" max="8710" width="16.109375" style="176" bestFit="1" customWidth="1"/>
    <col min="8711" max="8960" width="9.109375" style="176"/>
    <col min="8961" max="8961" width="7" style="176" bestFit="1" customWidth="1"/>
    <col min="8962" max="8962" width="70.33203125" style="176" customWidth="1"/>
    <col min="8963" max="8963" width="10.5546875" style="176" bestFit="1" customWidth="1"/>
    <col min="8964" max="8964" width="19.33203125" style="176" customWidth="1"/>
    <col min="8965" max="8965" width="17.44140625" style="176" customWidth="1"/>
    <col min="8966" max="8966" width="16.109375" style="176" bestFit="1" customWidth="1"/>
    <col min="8967" max="9216" width="9.109375" style="176"/>
    <col min="9217" max="9217" width="7" style="176" bestFit="1" customWidth="1"/>
    <col min="9218" max="9218" width="70.33203125" style="176" customWidth="1"/>
    <col min="9219" max="9219" width="10.5546875" style="176" bestFit="1" customWidth="1"/>
    <col min="9220" max="9220" width="19.33203125" style="176" customWidth="1"/>
    <col min="9221" max="9221" width="17.44140625" style="176" customWidth="1"/>
    <col min="9222" max="9222" width="16.109375" style="176" bestFit="1" customWidth="1"/>
    <col min="9223" max="9472" width="9.109375" style="176"/>
    <col min="9473" max="9473" width="7" style="176" bestFit="1" customWidth="1"/>
    <col min="9474" max="9474" width="70.33203125" style="176" customWidth="1"/>
    <col min="9475" max="9475" width="10.5546875" style="176" bestFit="1" customWidth="1"/>
    <col min="9476" max="9476" width="19.33203125" style="176" customWidth="1"/>
    <col min="9477" max="9477" width="17.44140625" style="176" customWidth="1"/>
    <col min="9478" max="9478" width="16.109375" style="176" bestFit="1" customWidth="1"/>
    <col min="9479" max="9728" width="9.109375" style="176"/>
    <col min="9729" max="9729" width="7" style="176" bestFit="1" customWidth="1"/>
    <col min="9730" max="9730" width="70.33203125" style="176" customWidth="1"/>
    <col min="9731" max="9731" width="10.5546875" style="176" bestFit="1" customWidth="1"/>
    <col min="9732" max="9732" width="19.33203125" style="176" customWidth="1"/>
    <col min="9733" max="9733" width="17.44140625" style="176" customWidth="1"/>
    <col min="9734" max="9734" width="16.109375" style="176" bestFit="1" customWidth="1"/>
    <col min="9735" max="9984" width="9.109375" style="176"/>
    <col min="9985" max="9985" width="7" style="176" bestFit="1" customWidth="1"/>
    <col min="9986" max="9986" width="70.33203125" style="176" customWidth="1"/>
    <col min="9987" max="9987" width="10.5546875" style="176" bestFit="1" customWidth="1"/>
    <col min="9988" max="9988" width="19.33203125" style="176" customWidth="1"/>
    <col min="9989" max="9989" width="17.44140625" style="176" customWidth="1"/>
    <col min="9990" max="9990" width="16.109375" style="176" bestFit="1" customWidth="1"/>
    <col min="9991" max="10240" width="9.109375" style="176"/>
    <col min="10241" max="10241" width="7" style="176" bestFit="1" customWidth="1"/>
    <col min="10242" max="10242" width="70.33203125" style="176" customWidth="1"/>
    <col min="10243" max="10243" width="10.5546875" style="176" bestFit="1" customWidth="1"/>
    <col min="10244" max="10244" width="19.33203125" style="176" customWidth="1"/>
    <col min="10245" max="10245" width="17.44140625" style="176" customWidth="1"/>
    <col min="10246" max="10246" width="16.109375" style="176" bestFit="1" customWidth="1"/>
    <col min="10247" max="10496" width="9.109375" style="176"/>
    <col min="10497" max="10497" width="7" style="176" bestFit="1" customWidth="1"/>
    <col min="10498" max="10498" width="70.33203125" style="176" customWidth="1"/>
    <col min="10499" max="10499" width="10.5546875" style="176" bestFit="1" customWidth="1"/>
    <col min="10500" max="10500" width="19.33203125" style="176" customWidth="1"/>
    <col min="10501" max="10501" width="17.44140625" style="176" customWidth="1"/>
    <col min="10502" max="10502" width="16.109375" style="176" bestFit="1" customWidth="1"/>
    <col min="10503" max="10752" width="9.109375" style="176"/>
    <col min="10753" max="10753" width="7" style="176" bestFit="1" customWidth="1"/>
    <col min="10754" max="10754" width="70.33203125" style="176" customWidth="1"/>
    <col min="10755" max="10755" width="10.5546875" style="176" bestFit="1" customWidth="1"/>
    <col min="10756" max="10756" width="19.33203125" style="176" customWidth="1"/>
    <col min="10757" max="10757" width="17.44140625" style="176" customWidth="1"/>
    <col min="10758" max="10758" width="16.109375" style="176" bestFit="1" customWidth="1"/>
    <col min="10759" max="11008" width="9.109375" style="176"/>
    <col min="11009" max="11009" width="7" style="176" bestFit="1" customWidth="1"/>
    <col min="11010" max="11010" width="70.33203125" style="176" customWidth="1"/>
    <col min="11011" max="11011" width="10.5546875" style="176" bestFit="1" customWidth="1"/>
    <col min="11012" max="11012" width="19.33203125" style="176" customWidth="1"/>
    <col min="11013" max="11013" width="17.44140625" style="176" customWidth="1"/>
    <col min="11014" max="11014" width="16.109375" style="176" bestFit="1" customWidth="1"/>
    <col min="11015" max="11264" width="9.109375" style="176"/>
    <col min="11265" max="11265" width="7" style="176" bestFit="1" customWidth="1"/>
    <col min="11266" max="11266" width="70.33203125" style="176" customWidth="1"/>
    <col min="11267" max="11267" width="10.5546875" style="176" bestFit="1" customWidth="1"/>
    <col min="11268" max="11268" width="19.33203125" style="176" customWidth="1"/>
    <col min="11269" max="11269" width="17.44140625" style="176" customWidth="1"/>
    <col min="11270" max="11270" width="16.109375" style="176" bestFit="1" customWidth="1"/>
    <col min="11271" max="11520" width="9.109375" style="176"/>
    <col min="11521" max="11521" width="7" style="176" bestFit="1" customWidth="1"/>
    <col min="11522" max="11522" width="70.33203125" style="176" customWidth="1"/>
    <col min="11523" max="11523" width="10.5546875" style="176" bestFit="1" customWidth="1"/>
    <col min="11524" max="11524" width="19.33203125" style="176" customWidth="1"/>
    <col min="11525" max="11525" width="17.44140625" style="176" customWidth="1"/>
    <col min="11526" max="11526" width="16.109375" style="176" bestFit="1" customWidth="1"/>
    <col min="11527" max="11776" width="9.109375" style="176"/>
    <col min="11777" max="11777" width="7" style="176" bestFit="1" customWidth="1"/>
    <col min="11778" max="11778" width="70.33203125" style="176" customWidth="1"/>
    <col min="11779" max="11779" width="10.5546875" style="176" bestFit="1" customWidth="1"/>
    <col min="11780" max="11780" width="19.33203125" style="176" customWidth="1"/>
    <col min="11781" max="11781" width="17.44140625" style="176" customWidth="1"/>
    <col min="11782" max="11782" width="16.109375" style="176" bestFit="1" customWidth="1"/>
    <col min="11783" max="12032" width="9.109375" style="176"/>
    <col min="12033" max="12033" width="7" style="176" bestFit="1" customWidth="1"/>
    <col min="12034" max="12034" width="70.33203125" style="176" customWidth="1"/>
    <col min="12035" max="12035" width="10.5546875" style="176" bestFit="1" customWidth="1"/>
    <col min="12036" max="12036" width="19.33203125" style="176" customWidth="1"/>
    <col min="12037" max="12037" width="17.44140625" style="176" customWidth="1"/>
    <col min="12038" max="12038" width="16.109375" style="176" bestFit="1" customWidth="1"/>
    <col min="12039" max="12288" width="9.109375" style="176"/>
    <col min="12289" max="12289" width="7" style="176" bestFit="1" customWidth="1"/>
    <col min="12290" max="12290" width="70.33203125" style="176" customWidth="1"/>
    <col min="12291" max="12291" width="10.5546875" style="176" bestFit="1" customWidth="1"/>
    <col min="12292" max="12292" width="19.33203125" style="176" customWidth="1"/>
    <col min="12293" max="12293" width="17.44140625" style="176" customWidth="1"/>
    <col min="12294" max="12294" width="16.109375" style="176" bestFit="1" customWidth="1"/>
    <col min="12295" max="12544" width="9.109375" style="176"/>
    <col min="12545" max="12545" width="7" style="176" bestFit="1" customWidth="1"/>
    <col min="12546" max="12546" width="70.33203125" style="176" customWidth="1"/>
    <col min="12547" max="12547" width="10.5546875" style="176" bestFit="1" customWidth="1"/>
    <col min="12548" max="12548" width="19.33203125" style="176" customWidth="1"/>
    <col min="12549" max="12549" width="17.44140625" style="176" customWidth="1"/>
    <col min="12550" max="12550" width="16.109375" style="176" bestFit="1" customWidth="1"/>
    <col min="12551" max="12800" width="9.109375" style="176"/>
    <col min="12801" max="12801" width="7" style="176" bestFit="1" customWidth="1"/>
    <col min="12802" max="12802" width="70.33203125" style="176" customWidth="1"/>
    <col min="12803" max="12803" width="10.5546875" style="176" bestFit="1" customWidth="1"/>
    <col min="12804" max="12804" width="19.33203125" style="176" customWidth="1"/>
    <col min="12805" max="12805" width="17.44140625" style="176" customWidth="1"/>
    <col min="12806" max="12806" width="16.109375" style="176" bestFit="1" customWidth="1"/>
    <col min="12807" max="13056" width="9.109375" style="176"/>
    <col min="13057" max="13057" width="7" style="176" bestFit="1" customWidth="1"/>
    <col min="13058" max="13058" width="70.33203125" style="176" customWidth="1"/>
    <col min="13059" max="13059" width="10.5546875" style="176" bestFit="1" customWidth="1"/>
    <col min="13060" max="13060" width="19.33203125" style="176" customWidth="1"/>
    <col min="13061" max="13061" width="17.44140625" style="176" customWidth="1"/>
    <col min="13062" max="13062" width="16.109375" style="176" bestFit="1" customWidth="1"/>
    <col min="13063" max="13312" width="9.109375" style="176"/>
    <col min="13313" max="13313" width="7" style="176" bestFit="1" customWidth="1"/>
    <col min="13314" max="13314" width="70.33203125" style="176" customWidth="1"/>
    <col min="13315" max="13315" width="10.5546875" style="176" bestFit="1" customWidth="1"/>
    <col min="13316" max="13316" width="19.33203125" style="176" customWidth="1"/>
    <col min="13317" max="13317" width="17.44140625" style="176" customWidth="1"/>
    <col min="13318" max="13318" width="16.109375" style="176" bestFit="1" customWidth="1"/>
    <col min="13319" max="13568" width="9.109375" style="176"/>
    <col min="13569" max="13569" width="7" style="176" bestFit="1" customWidth="1"/>
    <col min="13570" max="13570" width="70.33203125" style="176" customWidth="1"/>
    <col min="13571" max="13571" width="10.5546875" style="176" bestFit="1" customWidth="1"/>
    <col min="13572" max="13572" width="19.33203125" style="176" customWidth="1"/>
    <col min="13573" max="13573" width="17.44140625" style="176" customWidth="1"/>
    <col min="13574" max="13574" width="16.109375" style="176" bestFit="1" customWidth="1"/>
    <col min="13575" max="13824" width="9.109375" style="176"/>
    <col min="13825" max="13825" width="7" style="176" bestFit="1" customWidth="1"/>
    <col min="13826" max="13826" width="70.33203125" style="176" customWidth="1"/>
    <col min="13827" max="13827" width="10.5546875" style="176" bestFit="1" customWidth="1"/>
    <col min="13828" max="13828" width="19.33203125" style="176" customWidth="1"/>
    <col min="13829" max="13829" width="17.44140625" style="176" customWidth="1"/>
    <col min="13830" max="13830" width="16.109375" style="176" bestFit="1" customWidth="1"/>
    <col min="13831" max="14080" width="9.109375" style="176"/>
    <col min="14081" max="14081" width="7" style="176" bestFit="1" customWidth="1"/>
    <col min="14082" max="14082" width="70.33203125" style="176" customWidth="1"/>
    <col min="14083" max="14083" width="10.5546875" style="176" bestFit="1" customWidth="1"/>
    <col min="14084" max="14084" width="19.33203125" style="176" customWidth="1"/>
    <col min="14085" max="14085" width="17.44140625" style="176" customWidth="1"/>
    <col min="14086" max="14086" width="16.109375" style="176" bestFit="1" customWidth="1"/>
    <col min="14087" max="14336" width="9.109375" style="176"/>
    <col min="14337" max="14337" width="7" style="176" bestFit="1" customWidth="1"/>
    <col min="14338" max="14338" width="70.33203125" style="176" customWidth="1"/>
    <col min="14339" max="14339" width="10.5546875" style="176" bestFit="1" customWidth="1"/>
    <col min="14340" max="14340" width="19.33203125" style="176" customWidth="1"/>
    <col min="14341" max="14341" width="17.44140625" style="176" customWidth="1"/>
    <col min="14342" max="14342" width="16.109375" style="176" bestFit="1" customWidth="1"/>
    <col min="14343" max="14592" width="9.109375" style="176"/>
    <col min="14593" max="14593" width="7" style="176" bestFit="1" customWidth="1"/>
    <col min="14594" max="14594" width="70.33203125" style="176" customWidth="1"/>
    <col min="14595" max="14595" width="10.5546875" style="176" bestFit="1" customWidth="1"/>
    <col min="14596" max="14596" width="19.33203125" style="176" customWidth="1"/>
    <col min="14597" max="14597" width="17.44140625" style="176" customWidth="1"/>
    <col min="14598" max="14598" width="16.109375" style="176" bestFit="1" customWidth="1"/>
    <col min="14599" max="14848" width="9.109375" style="176"/>
    <col min="14849" max="14849" width="7" style="176" bestFit="1" customWidth="1"/>
    <col min="14850" max="14850" width="70.33203125" style="176" customWidth="1"/>
    <col min="14851" max="14851" width="10.5546875" style="176" bestFit="1" customWidth="1"/>
    <col min="14852" max="14852" width="19.33203125" style="176" customWidth="1"/>
    <col min="14853" max="14853" width="17.44140625" style="176" customWidth="1"/>
    <col min="14854" max="14854" width="16.109375" style="176" bestFit="1" customWidth="1"/>
    <col min="14855" max="15104" width="9.109375" style="176"/>
    <col min="15105" max="15105" width="7" style="176" bestFit="1" customWidth="1"/>
    <col min="15106" max="15106" width="70.33203125" style="176" customWidth="1"/>
    <col min="15107" max="15107" width="10.5546875" style="176" bestFit="1" customWidth="1"/>
    <col min="15108" max="15108" width="19.33203125" style="176" customWidth="1"/>
    <col min="15109" max="15109" width="17.44140625" style="176" customWidth="1"/>
    <col min="15110" max="15110" width="16.109375" style="176" bestFit="1" customWidth="1"/>
    <col min="15111" max="15360" width="9.109375" style="176"/>
    <col min="15361" max="15361" width="7" style="176" bestFit="1" customWidth="1"/>
    <col min="15362" max="15362" width="70.33203125" style="176" customWidth="1"/>
    <col min="15363" max="15363" width="10.5546875" style="176" bestFit="1" customWidth="1"/>
    <col min="15364" max="15364" width="19.33203125" style="176" customWidth="1"/>
    <col min="15365" max="15365" width="17.44140625" style="176" customWidth="1"/>
    <col min="15366" max="15366" width="16.109375" style="176" bestFit="1" customWidth="1"/>
    <col min="15367" max="15616" width="9.109375" style="176"/>
    <col min="15617" max="15617" width="7" style="176" bestFit="1" customWidth="1"/>
    <col min="15618" max="15618" width="70.33203125" style="176" customWidth="1"/>
    <col min="15619" max="15619" width="10.5546875" style="176" bestFit="1" customWidth="1"/>
    <col min="15620" max="15620" width="19.33203125" style="176" customWidth="1"/>
    <col min="15621" max="15621" width="17.44140625" style="176" customWidth="1"/>
    <col min="15622" max="15622" width="16.109375" style="176" bestFit="1" customWidth="1"/>
    <col min="15623" max="15872" width="9.109375" style="176"/>
    <col min="15873" max="15873" width="7" style="176" bestFit="1" customWidth="1"/>
    <col min="15874" max="15874" width="70.33203125" style="176" customWidth="1"/>
    <col min="15875" max="15875" width="10.5546875" style="176" bestFit="1" customWidth="1"/>
    <col min="15876" max="15876" width="19.33203125" style="176" customWidth="1"/>
    <col min="15877" max="15877" width="17.44140625" style="176" customWidth="1"/>
    <col min="15878" max="15878" width="16.109375" style="176" bestFit="1" customWidth="1"/>
    <col min="15879" max="16128" width="9.109375" style="176"/>
    <col min="16129" max="16129" width="7" style="176" bestFit="1" customWidth="1"/>
    <col min="16130" max="16130" width="70.33203125" style="176" customWidth="1"/>
    <col min="16131" max="16131" width="10.5546875" style="176" bestFit="1" customWidth="1"/>
    <col min="16132" max="16132" width="19.33203125" style="176" customWidth="1"/>
    <col min="16133" max="16133" width="17.44140625" style="176" customWidth="1"/>
    <col min="16134" max="16134" width="16.109375" style="176" bestFit="1" customWidth="1"/>
    <col min="16135" max="16384" width="9.109375" style="176"/>
  </cols>
  <sheetData>
    <row r="1" spans="1:6" s="170" customFormat="1" x14ac:dyDescent="0.3">
      <c r="A1" s="167"/>
      <c r="B1" s="168" t="s">
        <v>535</v>
      </c>
      <c r="C1" s="169"/>
      <c r="D1" s="191"/>
      <c r="E1" s="207"/>
      <c r="F1" s="199"/>
    </row>
    <row r="2" spans="1:6" s="172" customFormat="1" ht="26.4" x14ac:dyDescent="0.3">
      <c r="A2" s="171" t="s">
        <v>343</v>
      </c>
      <c r="B2" s="171" t="s">
        <v>536</v>
      </c>
      <c r="C2" s="171" t="s">
        <v>537</v>
      </c>
      <c r="D2" s="192" t="s">
        <v>538</v>
      </c>
      <c r="E2" s="200" t="s">
        <v>596</v>
      </c>
      <c r="F2" s="200" t="s">
        <v>597</v>
      </c>
    </row>
    <row r="3" spans="1:6" x14ac:dyDescent="0.3">
      <c r="A3" s="173"/>
      <c r="B3" s="174"/>
      <c r="C3" s="175"/>
      <c r="D3" s="193"/>
      <c r="E3" s="208"/>
      <c r="F3" s="201"/>
    </row>
    <row r="4" spans="1:6" x14ac:dyDescent="0.3">
      <c r="A4" s="414" t="s">
        <v>539</v>
      </c>
      <c r="B4" s="415"/>
      <c r="C4" s="415"/>
      <c r="D4" s="415"/>
      <c r="E4" s="415"/>
      <c r="F4" s="416"/>
    </row>
    <row r="5" spans="1:6" x14ac:dyDescent="0.3">
      <c r="A5" s="173"/>
      <c r="B5" s="174"/>
      <c r="C5" s="175"/>
      <c r="D5" s="193"/>
      <c r="E5" s="208"/>
      <c r="F5" s="201"/>
    </row>
    <row r="6" spans="1:6" ht="221.4" customHeight="1" x14ac:dyDescent="0.3">
      <c r="A6" s="177">
        <v>1</v>
      </c>
      <c r="B6" s="178" t="s">
        <v>598</v>
      </c>
      <c r="C6" s="179" t="s">
        <v>380</v>
      </c>
      <c r="D6" s="194">
        <v>1</v>
      </c>
      <c r="E6" s="209"/>
      <c r="F6" s="202">
        <f t="shared" ref="F6:F13" si="0">ROUND((D6*E6),2)</f>
        <v>0</v>
      </c>
    </row>
    <row r="7" spans="1:6" ht="158.4" x14ac:dyDescent="0.3">
      <c r="A7" s="177">
        <f t="shared" ref="A7:A13" si="1">A6+1</f>
        <v>2</v>
      </c>
      <c r="B7" s="178" t="s">
        <v>599</v>
      </c>
      <c r="C7" s="179" t="s">
        <v>380</v>
      </c>
      <c r="D7" s="194">
        <v>1</v>
      </c>
      <c r="E7" s="209"/>
      <c r="F7" s="202">
        <f t="shared" si="0"/>
        <v>0</v>
      </c>
    </row>
    <row r="8" spans="1:6" ht="232.95" customHeight="1" x14ac:dyDescent="0.3">
      <c r="A8" s="180">
        <f t="shared" si="1"/>
        <v>3</v>
      </c>
      <c r="B8" s="178" t="s">
        <v>600</v>
      </c>
      <c r="C8" s="179" t="s">
        <v>380</v>
      </c>
      <c r="D8" s="194">
        <v>105</v>
      </c>
      <c r="E8" s="209"/>
      <c r="F8" s="202">
        <f t="shared" si="0"/>
        <v>0</v>
      </c>
    </row>
    <row r="9" spans="1:6" ht="79.2" x14ac:dyDescent="0.3">
      <c r="A9" s="177">
        <f t="shared" si="1"/>
        <v>4</v>
      </c>
      <c r="B9" s="178" t="s">
        <v>601</v>
      </c>
      <c r="C9" s="179" t="s">
        <v>5</v>
      </c>
      <c r="D9" s="194">
        <v>12</v>
      </c>
      <c r="E9" s="209"/>
      <c r="F9" s="202">
        <f t="shared" si="0"/>
        <v>0</v>
      </c>
    </row>
    <row r="10" spans="1:6" ht="79.2" x14ac:dyDescent="0.3">
      <c r="A10" s="177">
        <f t="shared" si="1"/>
        <v>5</v>
      </c>
      <c r="B10" s="178" t="s">
        <v>702</v>
      </c>
      <c r="C10" s="179" t="s">
        <v>5</v>
      </c>
      <c r="D10" s="194">
        <v>2</v>
      </c>
      <c r="E10" s="209"/>
      <c r="F10" s="202">
        <f t="shared" si="0"/>
        <v>0</v>
      </c>
    </row>
    <row r="11" spans="1:6" ht="171.6" x14ac:dyDescent="0.3">
      <c r="A11" s="177">
        <f t="shared" si="1"/>
        <v>6</v>
      </c>
      <c r="B11" s="178" t="s">
        <v>602</v>
      </c>
      <c r="C11" s="179" t="s">
        <v>5</v>
      </c>
      <c r="D11" s="194">
        <v>14</v>
      </c>
      <c r="E11" s="209"/>
      <c r="F11" s="202">
        <f t="shared" si="0"/>
        <v>0</v>
      </c>
    </row>
    <row r="12" spans="1:6" ht="198" x14ac:dyDescent="0.3">
      <c r="A12" s="177">
        <f t="shared" si="1"/>
        <v>7</v>
      </c>
      <c r="B12" s="178" t="s">
        <v>703</v>
      </c>
      <c r="C12" s="179" t="s">
        <v>380</v>
      </c>
      <c r="D12" s="194">
        <v>2</v>
      </c>
      <c r="E12" s="209"/>
      <c r="F12" s="202">
        <f t="shared" si="0"/>
        <v>0</v>
      </c>
    </row>
    <row r="13" spans="1:6" ht="145.19999999999999" x14ac:dyDescent="0.3">
      <c r="A13" s="177">
        <f t="shared" si="1"/>
        <v>8</v>
      </c>
      <c r="B13" s="178" t="s">
        <v>603</v>
      </c>
      <c r="C13" s="179" t="s">
        <v>5</v>
      </c>
      <c r="D13" s="194">
        <v>16</v>
      </c>
      <c r="E13" s="209"/>
      <c r="F13" s="202">
        <f t="shared" si="0"/>
        <v>0</v>
      </c>
    </row>
    <row r="14" spans="1:6" x14ac:dyDescent="0.3">
      <c r="A14" s="414" t="s">
        <v>540</v>
      </c>
      <c r="B14" s="415"/>
      <c r="C14" s="415"/>
      <c r="D14" s="415"/>
      <c r="E14" s="415"/>
      <c r="F14" s="416"/>
    </row>
    <row r="15" spans="1:6" x14ac:dyDescent="0.3">
      <c r="A15" s="414"/>
      <c r="B15" s="415"/>
      <c r="C15" s="415"/>
      <c r="D15" s="415"/>
      <c r="E15" s="415"/>
      <c r="F15" s="416"/>
    </row>
    <row r="16" spans="1:6" ht="169.95" customHeight="1" x14ac:dyDescent="0.3">
      <c r="A16" s="180">
        <f>A13+1</f>
        <v>9</v>
      </c>
      <c r="B16" s="181" t="s">
        <v>604</v>
      </c>
      <c r="C16" s="179" t="s">
        <v>43</v>
      </c>
      <c r="D16" s="194">
        <v>1500</v>
      </c>
      <c r="E16" s="209"/>
      <c r="F16" s="202">
        <f t="shared" ref="F16:F22" si="2">ROUND((D16*E16),2)</f>
        <v>0</v>
      </c>
    </row>
    <row r="17" spans="1:6" ht="152.4" customHeight="1" x14ac:dyDescent="0.3">
      <c r="A17" s="177">
        <f t="shared" ref="A17:A22" si="3">A16+1</f>
        <v>10</v>
      </c>
      <c r="B17" s="181" t="s">
        <v>605</v>
      </c>
      <c r="C17" s="179" t="s">
        <v>43</v>
      </c>
      <c r="D17" s="194">
        <v>100</v>
      </c>
      <c r="E17" s="209"/>
      <c r="F17" s="202">
        <f t="shared" si="2"/>
        <v>0</v>
      </c>
    </row>
    <row r="18" spans="1:6" ht="145.19999999999999" customHeight="1" x14ac:dyDescent="0.3">
      <c r="A18" s="180">
        <f t="shared" si="3"/>
        <v>11</v>
      </c>
      <c r="B18" s="181" t="s">
        <v>683</v>
      </c>
      <c r="C18" s="179" t="s">
        <v>43</v>
      </c>
      <c r="D18" s="194">
        <v>200</v>
      </c>
      <c r="E18" s="209"/>
      <c r="F18" s="202">
        <f t="shared" si="2"/>
        <v>0</v>
      </c>
    </row>
    <row r="19" spans="1:6" ht="150.6" customHeight="1" x14ac:dyDescent="0.3">
      <c r="A19" s="180">
        <f t="shared" si="3"/>
        <v>12</v>
      </c>
      <c r="B19" s="181" t="s">
        <v>704</v>
      </c>
      <c r="C19" s="179" t="s">
        <v>43</v>
      </c>
      <c r="D19" s="194">
        <v>1300</v>
      </c>
      <c r="E19" s="209"/>
      <c r="F19" s="202">
        <f t="shared" si="2"/>
        <v>0</v>
      </c>
    </row>
    <row r="20" spans="1:6" ht="79.2" x14ac:dyDescent="0.3">
      <c r="A20" s="177">
        <f t="shared" si="3"/>
        <v>13</v>
      </c>
      <c r="B20" s="181" t="s">
        <v>606</v>
      </c>
      <c r="C20" s="179" t="s">
        <v>5</v>
      </c>
      <c r="D20" s="194">
        <v>60</v>
      </c>
      <c r="E20" s="209"/>
      <c r="F20" s="202">
        <f t="shared" si="2"/>
        <v>0</v>
      </c>
    </row>
    <row r="21" spans="1:6" ht="118.8" x14ac:dyDescent="0.3">
      <c r="A21" s="177">
        <f t="shared" si="3"/>
        <v>14</v>
      </c>
      <c r="B21" s="181" t="s">
        <v>607</v>
      </c>
      <c r="C21" s="179" t="s">
        <v>5</v>
      </c>
      <c r="D21" s="194">
        <v>10</v>
      </c>
      <c r="E21" s="209"/>
      <c r="F21" s="202">
        <f t="shared" si="2"/>
        <v>0</v>
      </c>
    </row>
    <row r="22" spans="1:6" ht="115.2" customHeight="1" x14ac:dyDescent="0.3">
      <c r="A22" s="177">
        <f t="shared" si="3"/>
        <v>15</v>
      </c>
      <c r="B22" s="181" t="s">
        <v>608</v>
      </c>
      <c r="C22" s="179" t="s">
        <v>5</v>
      </c>
      <c r="D22" s="194">
        <v>1</v>
      </c>
      <c r="E22" s="209"/>
      <c r="F22" s="202">
        <f t="shared" si="2"/>
        <v>0</v>
      </c>
    </row>
    <row r="23" spans="1:6" x14ac:dyDescent="0.3">
      <c r="A23" s="182"/>
      <c r="B23" s="183"/>
      <c r="C23" s="184"/>
      <c r="D23" s="195"/>
      <c r="E23" s="210"/>
      <c r="F23" s="203"/>
    </row>
    <row r="24" spans="1:6" x14ac:dyDescent="0.3">
      <c r="A24" s="414" t="s">
        <v>541</v>
      </c>
      <c r="B24" s="415"/>
      <c r="C24" s="415"/>
      <c r="D24" s="415"/>
      <c r="E24" s="415"/>
      <c r="F24" s="416"/>
    </row>
    <row r="25" spans="1:6" x14ac:dyDescent="0.3">
      <c r="A25" s="177"/>
      <c r="B25" s="185"/>
      <c r="C25" s="179"/>
      <c r="D25" s="196"/>
      <c r="E25" s="211"/>
      <c r="F25" s="204"/>
    </row>
    <row r="26" spans="1:6" ht="123.6" customHeight="1" x14ac:dyDescent="0.3">
      <c r="A26" s="177">
        <f>A22+1</f>
        <v>16</v>
      </c>
      <c r="B26" s="181" t="s">
        <v>609</v>
      </c>
      <c r="C26" s="179" t="s">
        <v>542</v>
      </c>
      <c r="D26" s="194">
        <v>1</v>
      </c>
      <c r="E26" s="209"/>
      <c r="F26" s="202">
        <f t="shared" ref="F26:F31" si="4">ROUND((D26*E26),2)</f>
        <v>0</v>
      </c>
    </row>
    <row r="27" spans="1:6" ht="147" customHeight="1" x14ac:dyDescent="0.3">
      <c r="A27" s="177">
        <f>A26+1</f>
        <v>17</v>
      </c>
      <c r="B27" s="181" t="s">
        <v>610</v>
      </c>
      <c r="C27" s="179" t="s">
        <v>542</v>
      </c>
      <c r="D27" s="194">
        <v>1</v>
      </c>
      <c r="E27" s="209"/>
      <c r="F27" s="202">
        <f t="shared" si="4"/>
        <v>0</v>
      </c>
    </row>
    <row r="28" spans="1:6" ht="136.19999999999999" customHeight="1" x14ac:dyDescent="0.3">
      <c r="A28" s="177">
        <f>A27+1</f>
        <v>18</v>
      </c>
      <c r="B28" s="181" t="s">
        <v>611</v>
      </c>
      <c r="C28" s="179" t="s">
        <v>542</v>
      </c>
      <c r="D28" s="194">
        <v>1</v>
      </c>
      <c r="E28" s="209"/>
      <c r="F28" s="202">
        <f t="shared" si="4"/>
        <v>0</v>
      </c>
    </row>
    <row r="29" spans="1:6" ht="63.6" customHeight="1" x14ac:dyDescent="0.3">
      <c r="A29" s="177">
        <f>A28+1</f>
        <v>19</v>
      </c>
      <c r="B29" s="181" t="s">
        <v>612</v>
      </c>
      <c r="C29" s="179" t="s">
        <v>542</v>
      </c>
      <c r="D29" s="194">
        <v>1</v>
      </c>
      <c r="E29" s="209"/>
      <c r="F29" s="202">
        <f t="shared" si="4"/>
        <v>0</v>
      </c>
    </row>
    <row r="30" spans="1:6" ht="75" customHeight="1" x14ac:dyDescent="0.3">
      <c r="A30" s="177">
        <f>A29+1</f>
        <v>20</v>
      </c>
      <c r="B30" s="181" t="s">
        <v>613</v>
      </c>
      <c r="C30" s="179" t="s">
        <v>542</v>
      </c>
      <c r="D30" s="194">
        <v>1</v>
      </c>
      <c r="E30" s="209"/>
      <c r="F30" s="202">
        <f t="shared" si="4"/>
        <v>0</v>
      </c>
    </row>
    <row r="31" spans="1:6" ht="91.2" customHeight="1" x14ac:dyDescent="0.3">
      <c r="A31" s="177">
        <f>A30+1</f>
        <v>21</v>
      </c>
      <c r="B31" s="181" t="s">
        <v>614</v>
      </c>
      <c r="C31" s="179" t="s">
        <v>542</v>
      </c>
      <c r="D31" s="194">
        <v>1</v>
      </c>
      <c r="E31" s="209"/>
      <c r="F31" s="202">
        <f t="shared" si="4"/>
        <v>0</v>
      </c>
    </row>
    <row r="32" spans="1:6" x14ac:dyDescent="0.3">
      <c r="A32" s="173"/>
      <c r="B32" s="174"/>
      <c r="C32" s="186"/>
      <c r="D32" s="193"/>
      <c r="E32" s="211"/>
      <c r="F32" s="201"/>
    </row>
    <row r="33" spans="1:6" x14ac:dyDescent="0.3">
      <c r="A33" s="173"/>
      <c r="B33" s="174"/>
      <c r="C33" s="186"/>
      <c r="D33" s="193"/>
      <c r="E33" s="211"/>
      <c r="F33" s="201"/>
    </row>
    <row r="34" spans="1:6" x14ac:dyDescent="0.3">
      <c r="A34" s="187"/>
      <c r="B34" s="188"/>
      <c r="C34" s="188"/>
      <c r="D34" s="197" t="s">
        <v>615</v>
      </c>
      <c r="E34" s="212"/>
      <c r="F34" s="205">
        <f>ROUND(SUM(F4:F31),2)</f>
        <v>0</v>
      </c>
    </row>
  </sheetData>
  <mergeCells count="4">
    <mergeCell ref="A4:F4"/>
    <mergeCell ref="A14:F14"/>
    <mergeCell ref="A15:F15"/>
    <mergeCell ref="A24:F24"/>
  </mergeCells>
  <pageMargins left="0.70866141732283472" right="0.39370078740157483" top="1.1811023622047245" bottom="0.74803149606299213" header="0.31496062992125984" footer="0.31496062992125984"/>
  <pageSetup scale="67" orientation="portrait" horizontalDpi="1200" verticalDpi="1200" r:id="rId1"/>
  <headerFooter>
    <oddHeader>&amp;LŠESTINE PROJEKT j.d.o.o.&amp;CTROŠKOVNIK INSTALACIJA VATRODOJAVE&amp;R PROIZVODNJU DVOPEKA,
 KEKSA I SRODNIH PROIZVODA
J. J. Strossmayera 145A, Županja
05.2021., TD: 100/21</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9"/>
  <sheetViews>
    <sheetView zoomScale="106" zoomScaleNormal="106" workbookViewId="0">
      <selection activeCell="B16" sqref="B16"/>
    </sheetView>
  </sheetViews>
  <sheetFormatPr defaultRowHeight="14.4" x14ac:dyDescent="0.3"/>
  <cols>
    <col min="1" max="1" width="6.33203125" customWidth="1"/>
    <col min="2" max="2" width="38.33203125" customWidth="1"/>
    <col min="3" max="3" width="9" bestFit="1" customWidth="1"/>
    <col min="4" max="4" width="9.33203125" bestFit="1" customWidth="1"/>
    <col min="5" max="5" width="10.6640625" bestFit="1" customWidth="1"/>
    <col min="6" max="6" width="12.44140625" bestFit="1" customWidth="1"/>
  </cols>
  <sheetData>
    <row r="1" spans="1:6" x14ac:dyDescent="0.3">
      <c r="A1" s="417" t="s">
        <v>632</v>
      </c>
      <c r="B1" s="417"/>
      <c r="C1" s="417"/>
      <c r="D1" s="417"/>
      <c r="E1" s="417"/>
      <c r="F1" s="417"/>
    </row>
    <row r="2" spans="1:6" ht="39.6" x14ac:dyDescent="0.3">
      <c r="A2" s="171" t="s">
        <v>343</v>
      </c>
      <c r="B2" s="171" t="s">
        <v>536</v>
      </c>
      <c r="C2" s="171" t="s">
        <v>537</v>
      </c>
      <c r="D2" s="192" t="s">
        <v>538</v>
      </c>
      <c r="E2" s="200" t="s">
        <v>596</v>
      </c>
      <c r="F2" s="200" t="s">
        <v>597</v>
      </c>
    </row>
    <row r="3" spans="1:6" ht="57" x14ac:dyDescent="0.3">
      <c r="A3" s="340">
        <v>1</v>
      </c>
      <c r="B3" s="332" t="s">
        <v>684</v>
      </c>
      <c r="C3" s="333" t="s">
        <v>5</v>
      </c>
      <c r="D3" s="333">
        <v>1</v>
      </c>
      <c r="E3" s="334"/>
      <c r="F3" s="335">
        <f>D3*E3</f>
        <v>0</v>
      </c>
    </row>
    <row r="4" spans="1:6" ht="22.8" x14ac:dyDescent="0.3">
      <c r="A4" s="340">
        <v>2</v>
      </c>
      <c r="B4" s="332" t="s">
        <v>685</v>
      </c>
      <c r="C4" s="333" t="s">
        <v>5</v>
      </c>
      <c r="D4" s="333">
        <v>2</v>
      </c>
      <c r="E4" s="334"/>
      <c r="F4" s="335">
        <f t="shared" ref="F4:F16" si="0">D4*E4</f>
        <v>0</v>
      </c>
    </row>
    <row r="5" spans="1:6" ht="29.4" customHeight="1" x14ac:dyDescent="0.3">
      <c r="A5" s="340">
        <v>3</v>
      </c>
      <c r="B5" s="332" t="s">
        <v>686</v>
      </c>
      <c r="C5" s="333" t="s">
        <v>5</v>
      </c>
      <c r="D5" s="333">
        <v>4</v>
      </c>
      <c r="E5" s="334"/>
      <c r="F5" s="335">
        <f t="shared" si="0"/>
        <v>0</v>
      </c>
    </row>
    <row r="6" spans="1:6" ht="57" x14ac:dyDescent="0.3">
      <c r="A6" s="340">
        <v>4</v>
      </c>
      <c r="B6" s="332" t="s">
        <v>687</v>
      </c>
      <c r="C6" s="333" t="s">
        <v>5</v>
      </c>
      <c r="D6" s="333">
        <v>17</v>
      </c>
      <c r="E6" s="334"/>
      <c r="F6" s="335">
        <f t="shared" si="0"/>
        <v>0</v>
      </c>
    </row>
    <row r="7" spans="1:6" ht="22.8" x14ac:dyDescent="0.3">
      <c r="A7" s="340">
        <v>5</v>
      </c>
      <c r="B7" s="332" t="s">
        <v>633</v>
      </c>
      <c r="C7" s="333" t="s">
        <v>5</v>
      </c>
      <c r="D7" s="333">
        <v>17</v>
      </c>
      <c r="E7" s="334"/>
      <c r="F7" s="335">
        <f t="shared" si="0"/>
        <v>0</v>
      </c>
    </row>
    <row r="8" spans="1:6" ht="22.8" x14ac:dyDescent="0.3">
      <c r="A8" s="340">
        <v>6</v>
      </c>
      <c r="B8" s="332" t="s">
        <v>626</v>
      </c>
      <c r="C8" s="333" t="s">
        <v>5</v>
      </c>
      <c r="D8" s="333">
        <v>4</v>
      </c>
      <c r="E8" s="334"/>
      <c r="F8" s="335">
        <f t="shared" si="0"/>
        <v>0</v>
      </c>
    </row>
    <row r="9" spans="1:6" ht="52.8" customHeight="1" x14ac:dyDescent="0.3">
      <c r="A9" s="340">
        <v>7</v>
      </c>
      <c r="B9" s="332" t="s">
        <v>688</v>
      </c>
      <c r="C9" s="333" t="s">
        <v>43</v>
      </c>
      <c r="D9" s="333">
        <v>800</v>
      </c>
      <c r="E9" s="334"/>
      <c r="F9" s="335">
        <f t="shared" si="0"/>
        <v>0</v>
      </c>
    </row>
    <row r="10" spans="1:6" ht="45.6" x14ac:dyDescent="0.3">
      <c r="A10" s="340">
        <v>8</v>
      </c>
      <c r="B10" s="332" t="s">
        <v>627</v>
      </c>
      <c r="C10" s="333" t="s">
        <v>43</v>
      </c>
      <c r="D10" s="333">
        <v>300</v>
      </c>
      <c r="E10" s="334"/>
      <c r="F10" s="335">
        <f t="shared" si="0"/>
        <v>0</v>
      </c>
    </row>
    <row r="11" spans="1:6" ht="36" customHeight="1" x14ac:dyDescent="0.3">
      <c r="A11" s="340">
        <v>9</v>
      </c>
      <c r="B11" s="332" t="s">
        <v>634</v>
      </c>
      <c r="C11" s="333" t="s">
        <v>5</v>
      </c>
      <c r="D11" s="333">
        <v>1</v>
      </c>
      <c r="E11" s="334"/>
      <c r="F11" s="335">
        <f t="shared" si="0"/>
        <v>0</v>
      </c>
    </row>
    <row r="12" spans="1:6" ht="22.8" x14ac:dyDescent="0.3">
      <c r="A12" s="340">
        <v>10</v>
      </c>
      <c r="B12" s="332" t="s">
        <v>689</v>
      </c>
      <c r="C12" s="333" t="s">
        <v>5</v>
      </c>
      <c r="D12" s="333">
        <v>1</v>
      </c>
      <c r="E12" s="334"/>
      <c r="F12" s="335">
        <f t="shared" si="0"/>
        <v>0</v>
      </c>
    </row>
    <row r="13" spans="1:6" ht="22.8" x14ac:dyDescent="0.3">
      <c r="A13" s="340">
        <v>11</v>
      </c>
      <c r="B13" s="332" t="s">
        <v>628</v>
      </c>
      <c r="C13" s="333" t="s">
        <v>5</v>
      </c>
      <c r="D13" s="333">
        <v>1</v>
      </c>
      <c r="E13" s="334"/>
      <c r="F13" s="335">
        <f t="shared" si="0"/>
        <v>0</v>
      </c>
    </row>
    <row r="14" spans="1:6" x14ac:dyDescent="0.3">
      <c r="A14" s="340">
        <v>12</v>
      </c>
      <c r="B14" s="332" t="s">
        <v>629</v>
      </c>
      <c r="C14" s="333" t="s">
        <v>5</v>
      </c>
      <c r="D14" s="333">
        <v>1</v>
      </c>
      <c r="E14" s="334"/>
      <c r="F14" s="335">
        <f t="shared" si="0"/>
        <v>0</v>
      </c>
    </row>
    <row r="15" spans="1:6" x14ac:dyDescent="0.3">
      <c r="A15" s="340">
        <v>13</v>
      </c>
      <c r="B15" s="336" t="s">
        <v>630</v>
      </c>
      <c r="C15" s="333" t="s">
        <v>5</v>
      </c>
      <c r="D15" s="337">
        <v>1</v>
      </c>
      <c r="E15" s="338"/>
      <c r="F15" s="335">
        <f t="shared" si="0"/>
        <v>0</v>
      </c>
    </row>
    <row r="16" spans="1:6" ht="22.8" x14ac:dyDescent="0.3">
      <c r="A16" s="340">
        <v>14</v>
      </c>
      <c r="B16" s="336" t="s">
        <v>631</v>
      </c>
      <c r="C16" s="339" t="s">
        <v>43</v>
      </c>
      <c r="D16" s="337">
        <v>40</v>
      </c>
      <c r="E16" s="338"/>
      <c r="F16" s="335">
        <f t="shared" si="0"/>
        <v>0</v>
      </c>
    </row>
    <row r="17" spans="1:6" x14ac:dyDescent="0.3">
      <c r="A17" s="418" t="s">
        <v>642</v>
      </c>
      <c r="B17" s="418"/>
      <c r="C17" s="418"/>
      <c r="D17" s="418"/>
      <c r="E17" s="418"/>
      <c r="F17" s="330">
        <f>SUM(F3:F16)</f>
        <v>0</v>
      </c>
    </row>
    <row r="18" spans="1:6" x14ac:dyDescent="0.3">
      <c r="A18" s="329"/>
      <c r="B18" s="329"/>
      <c r="C18" s="329"/>
      <c r="D18" s="329"/>
      <c r="E18" s="329"/>
      <c r="F18" s="329"/>
    </row>
    <row r="19" spans="1:6" x14ac:dyDescent="0.3">
      <c r="A19" s="329"/>
      <c r="B19" s="329"/>
      <c r="C19" s="329"/>
      <c r="D19" s="329"/>
      <c r="E19" s="329"/>
      <c r="F19" s="329"/>
    </row>
  </sheetData>
  <mergeCells count="2">
    <mergeCell ref="A1:F1"/>
    <mergeCell ref="A17:E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8</vt:i4>
      </vt:variant>
      <vt:variant>
        <vt:lpstr>Imenovani rasponi</vt:lpstr>
      </vt:variant>
      <vt:variant>
        <vt:i4>6</vt:i4>
      </vt:variant>
    </vt:vector>
  </HeadingPairs>
  <TitlesOfParts>
    <vt:vector size="14" baseType="lpstr">
      <vt:lpstr>Troškovnik ukupno</vt:lpstr>
      <vt:lpstr>PROIZVODNI POGON</vt:lpstr>
      <vt:lpstr>ZGRADA UPRAVE</vt:lpstr>
      <vt:lpstr>ZGRADA SERVISA</vt:lpstr>
      <vt:lpstr>STROJARSKE INSTALACIJE</vt:lpstr>
      <vt:lpstr> ELEKTROTEHNIČKE INSTALACIJE</vt:lpstr>
      <vt:lpstr>INSTALACIJA VATRODOJAVE</vt:lpstr>
      <vt:lpstr>video nadzor</vt:lpstr>
      <vt:lpstr>' ELEKTROTEHNIČKE INSTALACIJE'!Ispis_naslova</vt:lpstr>
      <vt:lpstr>' ELEKTROTEHNIČKE INSTALACIJE'!Podrucje_ispisa</vt:lpstr>
      <vt:lpstr>'PROIZVODNI POGON'!Podrucje_ispisa</vt:lpstr>
      <vt:lpstr>'STROJARSKE INSTALACIJE'!Podrucje_ispisa</vt:lpstr>
      <vt:lpstr>'ZGRADA SERVISA'!Podrucje_ispisa</vt:lpstr>
      <vt:lpstr>'ZGRADA UPRAVE'!Podrucje_ispisa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Domna2</dc:creator>
  <cp:lastModifiedBy>Katarina</cp:lastModifiedBy>
  <cp:lastPrinted>2021-11-18T07:42:34Z</cp:lastPrinted>
  <dcterms:created xsi:type="dcterms:W3CDTF">2015-06-05T18:19:34Z</dcterms:created>
  <dcterms:modified xsi:type="dcterms:W3CDTF">2021-12-27T07:16:56Z</dcterms:modified>
</cp:coreProperties>
</file>