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729"/>
  <workbookPr defaultThemeVersion="166925"/>
  <mc:AlternateContent xmlns:mc="http://schemas.openxmlformats.org/markup-compatibility/2006">
    <mc:Choice Requires="x15">
      <x15ac:absPath xmlns:x15ac="http://schemas.microsoft.com/office/spreadsheetml/2010/11/ac" url="C:\Users\Aleksandar\Desktop\IZGRADNJA I OPREMNJE 2021\IZGRADNJA I OPREMANJE 2021\KROLID\PROVEDBA\POZIVI NA DOSTAVU PONUDA\GRAĐEVINSKO- OBRTNIČKI RADOVI\"/>
    </mc:Choice>
  </mc:AlternateContent>
  <xr:revisionPtr revIDLastSave="0" documentId="13_ncr:1_{02776DD6-A8E4-4597-BC8C-884BCF36558E}" xr6:coauthVersionLast="47" xr6:coauthVersionMax="47" xr10:uidLastSave="{00000000-0000-0000-0000-000000000000}"/>
  <bookViews>
    <workbookView xWindow="0" yWindow="0" windowWidth="28800" windowHeight="15600" activeTab="3" xr2:uid="{3F6FF755-BC31-4134-8636-13503C78B6A5}"/>
  </bookViews>
  <sheets>
    <sheet name="GRUPA 1" sheetId="1" r:id="rId1"/>
    <sheet name="GRUPA 2" sheetId="2" r:id="rId2"/>
    <sheet name="GRUPA 3" sheetId="3" r:id="rId3"/>
    <sheet name="REKAPITULACIJA" sheetId="4" r:id="rId4"/>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F18" i="1" l="1"/>
  <c r="F92" i="3"/>
  <c r="F91" i="3"/>
  <c r="F90" i="3"/>
  <c r="F89" i="3"/>
  <c r="F87" i="3"/>
  <c r="F86" i="3"/>
  <c r="F85" i="3"/>
  <c r="F83" i="3"/>
  <c r="F82" i="3"/>
  <c r="F77" i="3"/>
  <c r="F75" i="3"/>
  <c r="F70" i="3"/>
  <c r="F69" i="3"/>
  <c r="F68" i="3"/>
  <c r="F66" i="3"/>
  <c r="F65" i="3"/>
  <c r="F63" i="3"/>
  <c r="F61" i="3"/>
  <c r="F60" i="3"/>
  <c r="F59" i="3"/>
  <c r="F58" i="3"/>
  <c r="F56" i="3"/>
  <c r="F55" i="3"/>
  <c r="F54" i="3"/>
  <c r="F52" i="3"/>
  <c r="F51" i="3"/>
  <c r="F37" i="3"/>
  <c r="F32" i="3"/>
  <c r="F31" i="3"/>
  <c r="F30" i="3"/>
  <c r="F28" i="3"/>
  <c r="F27" i="3"/>
  <c r="F24" i="3"/>
  <c r="F21" i="3"/>
  <c r="F20" i="3"/>
  <c r="F16" i="3"/>
  <c r="F13" i="3"/>
  <c r="F12" i="3"/>
  <c r="F11" i="3"/>
  <c r="F90" i="2"/>
  <c r="F89" i="2"/>
  <c r="F88" i="2"/>
  <c r="F87" i="2"/>
  <c r="F86" i="2"/>
  <c r="F85" i="2"/>
  <c r="F83" i="2"/>
  <c r="F82" i="2"/>
  <c r="F81" i="2"/>
  <c r="F80" i="2"/>
  <c r="F78" i="2"/>
  <c r="F77" i="2"/>
  <c r="F72" i="2"/>
  <c r="F70" i="2"/>
  <c r="F69" i="2"/>
  <c r="F64" i="2"/>
  <c r="F63" i="2"/>
  <c r="F61" i="2"/>
  <c r="F59" i="2"/>
  <c r="F58" i="2"/>
  <c r="F56" i="2"/>
  <c r="F54" i="2"/>
  <c r="F53" i="2"/>
  <c r="F51" i="2"/>
  <c r="F35" i="2"/>
  <c r="F49" i="2"/>
  <c r="F30" i="2"/>
  <c r="F29" i="2"/>
  <c r="F25" i="2"/>
  <c r="F23" i="2"/>
  <c r="F22" i="2"/>
  <c r="F12" i="2"/>
  <c r="F13" i="2"/>
  <c r="F18" i="2"/>
  <c r="F15" i="2"/>
  <c r="F11" i="2"/>
  <c r="F146" i="1"/>
  <c r="F136" i="1"/>
  <c r="F91" i="1"/>
  <c r="F85" i="1"/>
  <c r="F84" i="1"/>
  <c r="F80" i="1"/>
  <c r="F79" i="1"/>
  <c r="F73" i="1"/>
  <c r="F45" i="1"/>
  <c r="F21" i="1"/>
  <c r="F20" i="1"/>
  <c r="F16" i="1"/>
  <c r="F15" i="1"/>
  <c r="F14" i="1"/>
  <c r="F13" i="1"/>
  <c r="F12" i="1"/>
  <c r="F11" i="1"/>
  <c r="F10" i="1"/>
  <c r="F9" i="1"/>
  <c r="F8" i="1"/>
  <c r="F7" i="1"/>
  <c r="F176" i="1"/>
  <c r="F174" i="1"/>
  <c r="F172" i="1"/>
  <c r="F167" i="1"/>
  <c r="F166" i="1"/>
  <c r="F161" i="1"/>
  <c r="F160" i="1"/>
  <c r="F159" i="1"/>
  <c r="F157" i="1"/>
  <c r="F156" i="1"/>
  <c r="F154" i="1"/>
  <c r="F153" i="1"/>
  <c r="F152" i="1"/>
  <c r="F150" i="1"/>
  <c r="F149" i="1"/>
  <c r="F148" i="1"/>
  <c r="F145" i="1"/>
  <c r="F144" i="1"/>
  <c r="F139" i="1"/>
  <c r="F138" i="1"/>
  <c r="F135" i="1"/>
  <c r="F134" i="1"/>
  <c r="F129" i="1"/>
  <c r="F128" i="1"/>
  <c r="F125" i="1"/>
  <c r="F122" i="1"/>
  <c r="F117" i="1"/>
  <c r="F114" i="1"/>
  <c r="F113" i="1"/>
  <c r="F110" i="1"/>
  <c r="F107" i="1"/>
  <c r="F89" i="1"/>
  <c r="F88" i="1"/>
  <c r="F87" i="1"/>
  <c r="F78" i="1"/>
  <c r="F77" i="1"/>
  <c r="F76" i="1"/>
  <c r="F75" i="1"/>
  <c r="F72" i="1"/>
  <c r="F69" i="1"/>
  <c r="F68" i="1"/>
  <c r="F67" i="1"/>
  <c r="F66" i="1"/>
  <c r="F65" i="1"/>
  <c r="F60" i="1"/>
  <c r="F59" i="1"/>
  <c r="F44" i="1"/>
  <c r="F43" i="1"/>
  <c r="F41" i="1"/>
  <c r="F40" i="1"/>
  <c r="F38" i="1"/>
  <c r="F37" i="1"/>
  <c r="F35" i="1"/>
  <c r="F34" i="1"/>
  <c r="F32" i="1"/>
  <c r="F31" i="1"/>
  <c r="F30" i="1"/>
  <c r="F29" i="1"/>
  <c r="F27" i="1"/>
  <c r="F19" i="1"/>
  <c r="F91" i="2" l="1"/>
  <c r="F99" i="2" s="1"/>
  <c r="F78" i="3"/>
  <c r="F100" i="3" s="1"/>
  <c r="F93" i="3"/>
  <c r="F101" i="3" s="1"/>
  <c r="F17" i="3"/>
  <c r="F97" i="3" s="1"/>
  <c r="F33" i="3"/>
  <c r="F98" i="3" s="1"/>
  <c r="F71" i="3"/>
  <c r="F99" i="3" s="1"/>
  <c r="F73" i="2"/>
  <c r="F98" i="2" s="1"/>
  <c r="F65" i="2"/>
  <c r="F97" i="2" s="1"/>
  <c r="F31" i="2"/>
  <c r="F96" i="2" s="1"/>
  <c r="F19" i="2"/>
  <c r="F95" i="2" s="1"/>
  <c r="F130" i="1"/>
  <c r="F186" i="1" s="1"/>
  <c r="F168" i="1"/>
  <c r="F189" i="1" s="1"/>
  <c r="F177" i="1"/>
  <c r="F190" i="1" s="1"/>
  <c r="F162" i="1"/>
  <c r="F188" i="1" s="1"/>
  <c r="F140" i="1"/>
  <c r="F187" i="1" s="1"/>
  <c r="F61" i="1"/>
  <c r="F183" i="1" s="1"/>
  <c r="F81" i="1"/>
  <c r="F184" i="1" s="1"/>
  <c r="F92" i="1"/>
  <c r="F185" i="1" s="1"/>
  <c r="F46" i="1"/>
  <c r="F182" i="1" s="1"/>
  <c r="F23" i="1"/>
  <c r="F181" i="1" s="1"/>
  <c r="F103" i="3" l="1"/>
  <c r="C5" i="4" s="1"/>
  <c r="F101" i="2"/>
  <c r="C4" i="4" s="1"/>
  <c r="F192" i="1"/>
  <c r="C3" i="4" s="1"/>
  <c r="C7" i="4" l="1"/>
  <c r="C8" i="4" s="1"/>
  <c r="C9" i="4" s="1"/>
</calcChain>
</file>

<file path=xl/sharedStrings.xml><?xml version="1.0" encoding="utf-8"?>
<sst xmlns="http://schemas.openxmlformats.org/spreadsheetml/2006/main" count="707" uniqueCount="325">
  <si>
    <t>NABAVA GRAĐEVINSKO- OBRTNIČKIH RADOVA ZA IZGRADNJU RADIONICE ZA IZRADU METALNE GALANTERIJE OD INOXA TVRTKE KROLID</t>
  </si>
  <si>
    <t xml:space="preserve">"Za sve stavke navedene u tehničkim specifikacijama u kojima se možebitno traži ili navodi marka, norma te standardi, patent, tip ili određeno podrijetlo ponuditelj može ponuditi „jednakovrijedno“ svemu traženom ili navedenom.
Kako bi se ponuda smatrala valjanom, predmet nabave mora odgovarati svemu što je traženo u Prilogu II – Troškovnik i Projektnoj dokumentaciji - Prilog VI Poziva na dostavu ponuda. 
Sukladno članku 4. Pravilnika o dokumentaciji o nabavi te ponudi u postupcima javne nabave (NN 65/2017) količina predmeta nabave je predviđena (okvirna). 
Stvarno nabavljena količina predmeta nabave može biti veća ili manja od predviđene količine.
Ponuđene jedinične cijene primjenjivat će se na izvedene količine.
Ponuditelji su dužni navedenu Projektnu dokumentaciju i Troškovnik detaljno proučiti i upoznati se sa svim zahtjevima iz iste te sukladno navedenom izraditi i dostaviti svoju ponudu.
Ponuda koja ne obuhvaća sve stavke Troškovnika ili traženog opsega radova za predmet nabave za koju se podnosi ponuda u pregledu i ocjeni ponuda odbit će se kao nepravilna."					</t>
  </si>
  <si>
    <t>red.br.</t>
  </si>
  <si>
    <t>opis  radova</t>
  </si>
  <si>
    <t>jed.mj.</t>
  </si>
  <si>
    <t>količina</t>
  </si>
  <si>
    <t>jed.cijena</t>
  </si>
  <si>
    <t>iznos</t>
  </si>
  <si>
    <t>1.PRIPREMNI I ZEMLJENI RADOVI</t>
  </si>
  <si>
    <t>1.</t>
  </si>
  <si>
    <t>Geodetsko iskolčenje zone zahvata tj. sjevernog dijela parcele na lokaciji gradnje poslovne građevine - radionice,  te prenošenje svih potrebnih relativnih visina u odnosu na polaznu visinu zahvata ( relativnu visinsku kotu ceste ispred parcele , nula kotu prizemlja postojeće zgrade i ostale potrebne visine). Obračun po m2 površine zahvata - parcele.</t>
  </si>
  <si>
    <t>2.</t>
  </si>
  <si>
    <t>3.</t>
  </si>
  <si>
    <t>4.</t>
  </si>
  <si>
    <t>5.</t>
  </si>
  <si>
    <t>6.</t>
  </si>
  <si>
    <t>7.</t>
  </si>
  <si>
    <t>8.</t>
  </si>
  <si>
    <t>9.</t>
  </si>
  <si>
    <t xml:space="preserve">Dovoz, nasipavanje, razastiranje  i nabijanje  drobljenog kamena mješavina 0-67mm, II klasa, završno šlemanje, oko nadtemelja zgrade širine cca 60 cm i dubine cca 20 cm kao podloge za izradu zaštitnog nogostupa oko zgrade, sve nakon izvedenih  betonskih, hidro i termo izolacijskih slojeva. Obračun po m³ materijala u zbijenom stanju. Zaštitni nogostup izvodi se sjeverne i zapadne strane zgrade. </t>
  </si>
  <si>
    <t>10.</t>
  </si>
  <si>
    <t>Nabava, doprema i ugradnja geotekstila, mase po jedinici površine min. 300g/m2   na zemljanu podlogu ispod kamenog podne  ploče, a prije zatrpavanja  kamenim nasipom.
Obračun po m², bez posebnog obračuna preklopa od 50,0 cm.</t>
  </si>
  <si>
    <t>11.</t>
  </si>
  <si>
    <t xml:space="preserve">Planiranje zemljišta oko sjeverne i zapadne strane hale strojno uz potrebno nasipavanje  i poravnanje zemlje, te zvaršno sijanje trave.. Za nasipavanje korititi zemlju sa gradilišne deponije i iskopanog jarka.U cijenu stavke uključiti izvedbu odvodnog jaraka na zapdnoj strani  trapeznog oblika u dnu širine 50 cm dubine 50 cm sa skošenim stijena. Dužina jarka je cca 45 m. Količine zemljanog materijala su pretpostavljene , obračun prema stavrno izvedenim količinama u m3 rastresitog stanja.. </t>
  </si>
  <si>
    <t xml:space="preserve">              iskop kanala  50 x50 x 80 cm</t>
  </si>
  <si>
    <t>m1</t>
  </si>
  <si>
    <t xml:space="preserve">            nasipavanje i poravnanje zemlje</t>
  </si>
  <si>
    <t>12.</t>
  </si>
  <si>
    <t>Odvoz viška iskopanog materijala na odgovarajuću deponiju u skladu s propisima na udaljenosti do 10 km.Stavka uključuje utovar na gradilištu, prijevoz i istovar viška zemljanog materijala, ako se isti neće drugačije koristiti u dogovoru s investitorom.</t>
  </si>
  <si>
    <t>13.</t>
  </si>
  <si>
    <t>NAPOMENA: Predviđena cijevna skela koristiti će se za sve radove  na građevini -izvedbu  krovišta, pročelja, postavu stolarije, limarske radove i slično, za sve vrijeme trajanja radova na gradnji i neće se priznati nikakve dodatne skele za navedene radove  ! Čelična konstrukcija kompletne hale montirati će se pomoću auto-dizalice, a za unutarnje radove skele će biti obuhvaćene u cijeni stavke radova.</t>
  </si>
  <si>
    <t>PRIPREMNI I ZEMLJANI RADOVI UKUPNO</t>
  </si>
  <si>
    <t xml:space="preserve">                            - beton</t>
  </si>
  <si>
    <t>m3</t>
  </si>
  <si>
    <t xml:space="preserve">                                    - beton</t>
  </si>
  <si>
    <t xml:space="preserve">                                   - oplata</t>
  </si>
  <si>
    <t>m2</t>
  </si>
  <si>
    <t>Izrada  i montaža  pravokutnog  kalupa za ugradnju čeličnih sidra dimenzija 14 x 30cm visine  45 cm sa 2 otvora na nasuprotnim stranama  za ugradnju čeličnog sidra</t>
  </si>
  <si>
    <t>kom</t>
  </si>
  <si>
    <t xml:space="preserve">                                                       - beton</t>
  </si>
  <si>
    <t xml:space="preserve">                                                      - oplata</t>
  </si>
  <si>
    <t xml:space="preserve">                  trake polistirena 1 x 15 cm</t>
  </si>
  <si>
    <t xml:space="preserve">                              -  beton</t>
  </si>
  <si>
    <t xml:space="preserve">                             - oplata</t>
  </si>
  <si>
    <t xml:space="preserve">                           - oplata</t>
  </si>
  <si>
    <t>kg</t>
  </si>
  <si>
    <t>BETONSKI I ARMIRANO-BETONSKI RADOVI UKUPNO:</t>
  </si>
  <si>
    <t xml:space="preserve">Izradu i montažu čelične konstrukcije treba se izvesti prema radioničkim nacrtima, a u skladu sa Zakonima, tehničkim propisima i normama i pravilima struke. </t>
  </si>
  <si>
    <t>Upotrebljeni čelični materijali moraju odgovarati tehničkim propisima, pravilnicima i standardima i to:</t>
  </si>
  <si>
    <t>Prema normi HRN 1090-2:2011 čelična konstrukcija je svrstana u klasu CC2; SC1;PC1 iEXC2 za izvođenje i potrebne kontrole.</t>
  </si>
  <si>
    <t>AKZ zaštita za  čelične konstrukcije:</t>
  </si>
  <si>
    <t>Potrebno je provesti čišćenje površine do metalnog sjaja, što odgovara stupnju Sa 2,5 prema EN ISO 8501-1 odnosno HRN EN ISO 12944-4, s mogućnosti prethodnog pranja vodenim mlazom s tlakom od oko 2000 bara. Ovako pripremljenu površinu treba vizualno pregledati. Čišćenje treba provesti kvarcnim pjeskom oštre granulacije. Prema smjernicama HRN EN ISO 12944-2, predmetni objekt svrstavamo u područje srednjeg korozivnog opterećenja C4, te zaštitu treba provesti postupkom vručeg cinčanja nanošenjem sloja cinka do 190 mikrona  što svrstava konstrukciju  u razred visoke trajnosti (preko 30  godina).</t>
  </si>
  <si>
    <t xml:space="preserve">               čelična konstrukcija hale </t>
  </si>
  <si>
    <t>kompl</t>
  </si>
  <si>
    <t xml:space="preserve">        dodatni vertiklani  stupovi IPE 200</t>
  </si>
  <si>
    <t xml:space="preserve">4. KROVOPOKRIVAČKI I LIMARSKI RADOVi </t>
  </si>
  <si>
    <t xml:space="preserve">                      - podložni rubni lim   170 mm</t>
  </si>
  <si>
    <t xml:space="preserve">                             - sljemenjaci  RŠ625  mm</t>
  </si>
  <si>
    <t xml:space="preserve">                      - posljemenski lim RŠ 330 mm</t>
  </si>
  <si>
    <t xml:space="preserve"> - spojeve izvesti standardnim preklopima-vodonepropusno, sva potrebna potkonstrukcija, učvršćenja, kitanja i sl.</t>
  </si>
  <si>
    <t>m¹</t>
  </si>
  <si>
    <t xml:space="preserve">                                        zidni paneli</t>
  </si>
  <si>
    <t xml:space="preserve">                     donji nosač panela sa okapnicom</t>
  </si>
  <si>
    <t xml:space="preserve">      kutni zidni opšav-spoj 2 panela   RŠ 250 mm</t>
  </si>
  <si>
    <t>5.  HIDROIZOLACIJA I TOPLINSKA IZOLACIJA</t>
  </si>
  <si>
    <t xml:space="preserve">                 postava XPS-a debljine 8 cm </t>
  </si>
  <si>
    <t xml:space="preserve">                 završna obrada teraplastom</t>
  </si>
  <si>
    <t xml:space="preserve"> zaštitna drenažna čepsata folija</t>
  </si>
  <si>
    <t xml:space="preserve"> U cijenu stavke uključiti PE folija 0.2mm (λ=0.190 W/mK, ρ=1000 kg/m³  koji postaviti s gornje strane toplinske izolacije prije izvedbe podne  AB ploče Obračun po m2 izvedene površine  do potpune gotovosti.</t>
  </si>
  <si>
    <t>OPĆI UVJETI -*OPIS TRAŽENIH KARAKTESRISTIKA ZA SVU VANJSKU STOLARIJU - BRAVARIJU</t>
  </si>
  <si>
    <t>Sve stavke su predviđene za suhu ugradnju  i u cijenu stavke treba predvidjeti po potrebi slijepe doprozornike ili dovratnike.                                                                                     
Svi profili moraju biti izrađeni s prekinutim toplinskim mostovima, a zaptivanje između elemenata  izvesti odgovarajućim neprekinutom brtvom, s minimalno 3 brtve.                                                                                                                                                                                                                                                   
Bravarija - PVC stolarija  treba biti  izvedena od standardnih plastificiranih pvc profila prema važećim normama. Okov u boji okvira. 
Boja prema standardnoj RAL  ton karti bijela ili siva.
Svi zazori moraju biti neprekidno brtvljeni s mekom zaštitnom trakom, trajno elastičnim kitom otpornim na staranje, koje se lako čisti. 
U sve stavke uključiti potrebne završne opšave na svim potrebnim mjestima, te pričvrsne montažne profile za sustav ugradnje bravarije u čeličnu konstrukciju.
U cijenu uračunati izmjeru bravarskih  otvora u naravi,  izrada, dobava, pravilna ugradnja za montažnim profilima, ostakljenje, opšavi, okapnice, vanjske plastificirane  prozorska klupčica sa završnim elementima na spoju sa zidom, sve potrebne brtve, završna obrada i sav potreban tipski i specijalni okov.
Klupčica se ugrađuje na doprozornik s utorom za ugradnju klupčice.</t>
  </si>
  <si>
    <t>Sva vrata opremljena cilindar sigurnosnom bravom i pripadajućim ključevima (min. 3 komada).</t>
  </si>
  <si>
    <t xml:space="preserve">Ostakljenje vanjske  bravarije izvesti će se trostrukim  IZO staklom i ukupnim koeficijentom prolaska topline Uw=0,90 W/m2K.Ug=0,60W/m2K Rw=34-36dB. Umax vrata = 1,8 W/ m²K.     </t>
  </si>
  <si>
    <t>Dostaviti dokumentaciju o sukladnosti prozora (vrata)  u skladu sa propisima.</t>
  </si>
  <si>
    <t xml:space="preserve"> - vodotijesnost
 - zrakotijesnost
 - toplinsku vodljivost
 - zvučnu izolaciju
 - vodoupojnost
 - postojanost boja</t>
  </si>
  <si>
    <t xml:space="preserve">    ugradnju stakla s okvirom u skladu sa zahtjevima zaštite od buke</t>
  </si>
  <si>
    <t xml:space="preserve"> Prozori, staklene stijene i ostakljena vrata trebaju u skaldu s člankom 26. Stavak 2. Tehničkog propisa i tablice 4. Iz priloga B imati  2 RAZRED zrakopropusnost u skladu s HRN EN 12207:2001
</t>
  </si>
  <si>
    <t>6.1.</t>
  </si>
  <si>
    <t>PVC VANJSKA STOLARIJA - BRAVARIJA</t>
  </si>
  <si>
    <t>Stavka 1.</t>
  </si>
  <si>
    <t xml:space="preserve">Prozor  sa 3 podjele- 2 fiksna otvora i jedno srednje -otklopno krilo ( omogučiti otklop za 90 stupnjeva zbog čišćenja) ,otvaranje mehaničko ili putem elektromotora. </t>
  </si>
  <si>
    <t xml:space="preserve">Dimenzija stavke  300x110 cm </t>
  </si>
  <si>
    <t xml:space="preserve">2. </t>
  </si>
  <si>
    <t>Stavka 2.</t>
  </si>
  <si>
    <t>Dvokrilni prozora sa 2 otklopna krila, mehaničko otvaranje putem ventus uređaja ili elektromotora.</t>
  </si>
  <si>
    <t xml:space="preserve">Dimenzija stavke 120 x 60 cm </t>
  </si>
  <si>
    <t>Stavka -3.</t>
  </si>
  <si>
    <t>Jednokrilna  zaokretna puna vrata termički izolirana  vrata vel. 130/220 cm  sa otklopnim nadsvjetlom visine 60 cm,  ostalo iz općih uvjeta. Otvaranje otklopnog prozora pomoću ventus uređaja  ili elektromotora. Materijala izrade PVC profili ili  metalni profili  završno plastificirana. Boja u skladu s ostalom stolarijom. Vrata se ugrađuju na ulaze u kotlovnici  stanicu i spremište peleta, otvaranje prema van. Na vrtano krilo kotlovnice treba ugraditi ventilacijsku rešetku u skladu s strojsrkim projektom. dim. 20x18 cm od elakosiranog aluminija.</t>
  </si>
  <si>
    <t xml:space="preserve">Dimenzija stavke  130x280 cm </t>
  </si>
  <si>
    <t xml:space="preserve">Dimenzija stavke  130x280 cm sa ugrađnom ventilacijskom rešetkom </t>
  </si>
  <si>
    <t>Stavka 4.</t>
  </si>
  <si>
    <t>Jednokrilna zaokretna puna vrata toplinski izolirna, ostalo iz općih uvjeta. Materijal izrade PVC profili ili metalni profili završno plastificirani. Ugrađuju se na izlaz iz hale, otvaranje vrata prema van , servisna i evakuacijska vrata)..</t>
  </si>
  <si>
    <t>Dimenzija stavke  105 x205 cm</t>
  </si>
  <si>
    <t>6.2.</t>
  </si>
  <si>
    <t>PVC UNUTARNJA STOLARIJA - BRAVARIJA</t>
  </si>
  <si>
    <t>Stavka 5.</t>
  </si>
  <si>
    <t>Jednokrilna zaokretna puna vrata toplinski izolirna, ostalo iz općih uvjeta. Materijal izrade PVC profili ili metalni profili završno plastificirani.Ugrađuju se kao pješačka komunikacaija između 2 radna prostora hale. Svijetlo otvor vrata 90 cm.</t>
  </si>
  <si>
    <t>Dimenzija stavke 100x205 cm</t>
  </si>
  <si>
    <t>Stavka 6.</t>
  </si>
  <si>
    <t>Dimenzija stavke   90x205  cm</t>
  </si>
  <si>
    <t>Stavka 7.</t>
  </si>
  <si>
    <t xml:space="preserve">Jednokrilna zaokretna puna vrata toplinski izolirna, ostalo iz općih uvjeta. Materijal izrade PVC profili ili metalni profili završno plastificirani.Ugrađuju se na ulaz u kotlovnicu i WC prostor. </t>
  </si>
  <si>
    <t xml:space="preserve"> Dimenzija stavke 80x205 cm- svijetli otvor 80/200</t>
  </si>
  <si>
    <t xml:space="preserve"> Dimenzija stavke 80x205 cm- svijetli otvor 70/200</t>
  </si>
  <si>
    <t xml:space="preserve"> VANJSKA I UNUTARNJA STOLARIJA UKUPNO</t>
  </si>
  <si>
    <t>7. PODOPOLAGAČKI  I KERAMIČARSKI RADOVI</t>
  </si>
  <si>
    <t xml:space="preserve">                                postava laminata</t>
  </si>
  <si>
    <t xml:space="preserve">                               kutne lajsne sa nosačima</t>
  </si>
  <si>
    <t xml:space="preserve">                                       podovi</t>
  </si>
  <si>
    <t xml:space="preserve">                                rubni sokl 10 cm</t>
  </si>
  <si>
    <t>PODOPOLAGAČKI I KERAMIČARSKI  RADOVI  UKUPNO</t>
  </si>
  <si>
    <t xml:space="preserve">8. RADOVI SUHE MONTAŽE   </t>
  </si>
  <si>
    <t>Izvedba pregradnih zidova od gips kartonskih ploča debljine 12,5 i 15 cm .Zidovi  se sastoji od slijedećih elemenata:       
Zidovi   s jednostrukom metalnom podkonstrukcijom (profili UW75/CW75 ,  UW100/CW 100, debljina lima 0,6 mm ) i dvostrukim gipskartonskim  pločama ( u sanitarnim prostorima upotrijebiti gipskartonske ploče za vlažne prostore =, te toplinskom izolacijom debljine 7 ili 10  cm.  
Slojevi zida:
- gipskartonske ploče 2x1.25= 2,50 cm- križno postavljene
- Mineralna vuna 10 cm (40kg/m³)
-  gipskartonske ploče 2x1.25= 2,50 cm -križno postavljene                                                                                                         U svemu po uputama proizvođača.                                                                               Stavka obuhvaća i izradu spoja sa stropom i zidom, podkonstrukcija otvora za vrata i staklene stijene, transport istog do mjesta postave zida, te izrada pokretne zidarske skele.
Zidovi  su  visine 2,80m , mjereno od  podne površine  do stropa. 
Otporost na požar EI 30. 
Obračun po m² površine.</t>
  </si>
  <si>
    <t xml:space="preserve">                       zid debljine 12,5 cm</t>
  </si>
  <si>
    <t xml:space="preserve">                       zid debljine 15 cm</t>
  </si>
  <si>
    <t>Oblaganje vanjskih zidova u svim zajedničkim prostorima dvostrukim protupožarnim gips kartonskim pločama 2x1,25 cm na odgovarajućoj podkontrukciji uz postavu sloja parne brane i uispune mineralnom vunom debljine 14 cm ( karakteritični presjek Z1-Z1). Stavka uključuje mabavu materijala i kompletan rad na ugrdanji. Obračun po m2 u izvedenom stanju.</t>
  </si>
  <si>
    <t>Dobava i montaža spuštenog stropa iznad zajedničkih prostora na visni 280 cm od gotovog poda ( karakteristični presjek 2-2)..  Strop se izvodi na slijedeći način sa gornje strane postavlju se samonosivi paneli debljine 10 cm sa ispunom od samogasivog poliuretana. Oni se postavljaju na izvedenu podkonstrukciju od IPE 120 profila koja  se pričvrščuje na vertikalne IPE profila obodnog zida i na nosivu konstrkciju hale od IPE profila 450.Sa donje strane postavlja se obloga od dvostrkih gips kartonskih protupožarnih ploča na metalnoj podkonstrukciji . Između panela i gips kartonskih ploča postavlja se parne brana , a nakon toga postavlja se sloj mineralne vune debljine 12 cm. Obračun stavke po m2 u izvedenom stanju sa uključenim svim elementima.</t>
  </si>
  <si>
    <t xml:space="preserve">                 - strop od gips kartonskih ploča, izolacijom 12 cm i parnom branom</t>
  </si>
  <si>
    <t>Izrada montažnog zida Z3-Z3 debljine 17,5 cm koji se satoji od nosive konstrukcije - stupova na razmaku od cca 5,0 m izvedene od IPE profila 120, koji se međusobno povezuju sa  nosivom stropnom konstrukcijom vartenjem i vijačanim spojem, završno obrađjuju bojanjem. Sa vanjke strane prema hali postavlja se obloga od panela sa ispunom od samogasivog poliuretana debljine 30 mm sa niskom gotovo ravnom profilacijom. Unutar zida postavlja se sloj mineralne vune 12 cm, sloj parne brane, te završno dvostuke gips kartonske protupožarne ploče 2x1,25 cm na odgovarajućim profilima koji se montiraju između IPE nosivih profila. Obračun po m2 u izvedenom stanju.</t>
  </si>
  <si>
    <t xml:space="preserve">                 - obloga zida  od gips kartonskih ploča, izolacijom 12 cm i parnom branom</t>
  </si>
  <si>
    <t xml:space="preserve">                 zidni panel od samogasivog poliuretana debljine 30  mm </t>
  </si>
  <si>
    <t xml:space="preserve">        IPE profili 120 sa montažom i završnom obradom</t>
  </si>
  <si>
    <t>Izvedba pregradnpog zida između toplinske stanica i spremišta peleta od samonosivog zidnog panela sa ispunom od samogasivog poliuretana debljine 10 cm. Panel se pričvrščuje za zid i strop uz postavu završnih "L2profila ns vsim spojevima.</t>
  </si>
  <si>
    <t xml:space="preserve">                               zidni panel 10 cm</t>
  </si>
  <si>
    <t xml:space="preserve">                      završni "L" profili RŠ 100 mm</t>
  </si>
  <si>
    <t>Izvedba pregradnog zida  hale između 2 radna prostora zid Z4-Z4. Zid se izvodi po cijeloj visini od izolacijskih panela debljine 60 mm. Paneli se postavljaju na odovarajuću podkonstrukciju od IPE 120 profila uz postavu završnih "l" porofila RRŠ 100 mm. Unutar pregradnog zida ugrađuju se rolo segmentna podizna vrata i jednokrilna  pješačka vrata kaoj se pričvršćuju na odgovarajuću podkonstrukciju od cijevi 80 x60 x 3 mm ili na IPE 120 profile uz završnu postavu odgovarajućeg opšava. Obračun po m2 izvedenog zida sa ugradnjom svih navedenih elemenata.</t>
  </si>
  <si>
    <t xml:space="preserve">        ugradanja panela sa podkonstrukcijom i odovarajućim opšavima oko vrata</t>
  </si>
  <si>
    <t xml:space="preserve">           ugradnja rubmih "l" profila RŠ 100 mm</t>
  </si>
  <si>
    <t>ugradnja rolo segmentnih industrijskih vrata sa mehaničkim i elektromotornim pogonom vel. 4,0 x 4,0 m</t>
  </si>
  <si>
    <t>8..</t>
  </si>
  <si>
    <t>RADOVI SUHE MONTAŽE UKUPNO</t>
  </si>
  <si>
    <t>9. SOBOSLIKARSKI    RADOVI</t>
  </si>
  <si>
    <t>Bojanje  zidova i  stropova   disperzivnim zidnim bojama u bojama prema dogovoru investitora i projektanta. 
Boju nanositi u dva sloja sa svim potrebnim predradnjama, gletanjem te zaglađivanjem i impregnacijama.
Bojanje zidova do visine 220 cm perivom bojom.
Bojanje manipulativnih površina i vrtićkih skupnih soba se izvodi u više tonova  po dogovoru sa projektantom i investitorom, nakon izvedbe probnih uzoraka.
U cijenu uračunati sav potreban rad i materijal, izradu pokretne zidarske skele, zaštitu i čišćenje raznih ugrađenih predmeta.
Radna skela za  rad do 3-6 m visine u cijeni.
Obračun po m² obojanog zida ili stropa.</t>
  </si>
  <si>
    <t xml:space="preserve">                                        stropovi</t>
  </si>
  <si>
    <t xml:space="preserve">                                        zidovi</t>
  </si>
  <si>
    <t>SOBOSLIKARSKI RADOVI UKUPNO</t>
  </si>
  <si>
    <t xml:space="preserve">10. PROTUPOŽARNA   OPREMA   I DOKUMENTACIJA VEZANO UZ ZAŠTITU NA RADU </t>
  </si>
  <si>
    <t>Dobava i postava protupožarnih aparata.
Aparati se postavljaju na zid na maksimalnoj visini od 150 cm od poda, obilježeni odgovarajkućim naljepnicama, na vidljivom i dostupnom mjestu.
Cijena obuhvaća sav potreban rad i materijal..Vatrogasne aparate postaviti u skladu s elaboratom zaštite od požara.</t>
  </si>
  <si>
    <t xml:space="preserve">  aparat S6 klase A </t>
  </si>
  <si>
    <t xml:space="preserve">Uzrada shema puteva evakuacije. 
Sheme izvesti u svemu prema pravilima struke i to za svaki pojedini prostor ili sobu u građevini sa putevina evakuacije iz prostora. Postave sheme i oznakom uređaja za gašenje požara.
Sheme uramiti s ostakljenjem, opremiti  kukicom i objesiti u prostorijama.
Obračun po kompletu izvedenih shema sa uključenom u cijenu postavom odgovarajućih naljepnica na putevima evakuacije. </t>
  </si>
  <si>
    <t xml:space="preserve">Izrada plana izvođenja radova od strane ovlaštenog koordinataora 1 zaštite na radu, te usluga koordinataora 2 u tijeku izvođenja radova. </t>
  </si>
  <si>
    <t xml:space="preserve">10. </t>
  </si>
  <si>
    <t xml:space="preserve">                                            REKAPITULACIJA    RADOVA</t>
  </si>
  <si>
    <t>Pripremni i zemljani radovi</t>
  </si>
  <si>
    <t>Betonski i armirano-betonski  radovi</t>
  </si>
  <si>
    <t>Čelična konstrukcija hale - bravarski radovi</t>
  </si>
  <si>
    <t>Krovopokrivački i limarski radovi</t>
  </si>
  <si>
    <t>Hidroizolacija i toplinska iizolacija</t>
  </si>
  <si>
    <t>Vanjska i unutarnja stolarija</t>
  </si>
  <si>
    <t xml:space="preserve">Podopolagački i keramičarski radovi </t>
  </si>
  <si>
    <t xml:space="preserve">Radovi suhe montaže </t>
  </si>
  <si>
    <t>Soboslikarski radovi</t>
  </si>
  <si>
    <t xml:space="preserve"> Protupožarna oprema i dokumentacija zaštite na radu </t>
  </si>
  <si>
    <t>GRAĐEVINSKO- OBRTNIČKI RADOVI SVEUKUPNO</t>
  </si>
  <si>
    <t>NAPOMENA: Sve stavke radova uključuju nabavu i dopremu materijala na gradilište, ugradnju sa potrebnom završnom obradom, uključujući i sav potreban materijal za montažu, te zbrinjavanje preostalog i demontiranog materijala na način predviđen zakonom.</t>
  </si>
  <si>
    <t xml:space="preserve">      bočni opšav-spoj panela na zabtnim zidovima  RŠ 410  mm</t>
  </si>
  <si>
    <t>Prije izvođenja bilo koje stavke radova izvršiti točnu izmjeru na licu mjesta, odnosno izvršiti konzulatancije sa projektantom ili  nadzorom. Svi radovi izvode se prema projektnoj dokumentaciji u prilogu.</t>
  </si>
  <si>
    <t xml:space="preserve">U __________________, ______________________                                                                                           </t>
  </si>
  <si>
    <t xml:space="preserve">            ( mjesto )                     (  datum )</t>
  </si>
  <si>
    <t xml:space="preserve"> ____________________________________________                                M.P.                                                          </t>
  </si>
  <si>
    <t xml:space="preserve">(ime i prezime te potpis osobe ovlaštene po zakonu                               </t>
  </si>
  <si>
    <t xml:space="preserve">           za zastupanje gospodarskog subjekta)</t>
  </si>
  <si>
    <t>2. BETONSKI I ARMIRANO-BETONSKI RADOVI</t>
  </si>
  <si>
    <t>3.  ČELIČNA KONSTRUKCIJA  HALE  - BRAVARSKI RADOVI</t>
  </si>
  <si>
    <t>6.  VANJSKA I UNUTARNJA STOLARIJA</t>
  </si>
  <si>
    <t xml:space="preserve">GRUPA 1. Građevinsko- obrtnički radovi </t>
  </si>
  <si>
    <t>Rezanje na odgovarajuću dužinu i ugradnja čeličnih sidra - čelične šipke ø 40 mm dužine 50 cm</t>
  </si>
  <si>
    <r>
      <t xml:space="preserve">Tehnički propisi:
 </t>
    </r>
    <r>
      <rPr>
        <sz val="11"/>
        <color theme="1"/>
        <rFont val="Times New Roman"/>
        <family val="1"/>
        <charset val="238"/>
      </rPr>
      <t xml:space="preserve">- Tehnički propis za čelične konstrukcije (NN 112/08, 125/10, 73/12 i 136/12)
 </t>
    </r>
  </si>
  <si>
    <t xml:space="preserve">Sva otklopna krila na visini većoj od 2 metra moraju biti opremljena mehanizmom i ručicom za otvaranje na otklop sa razine tla, otklop prozora  mora biti za 90°, kako bi se omogućilo ćišćenje istih
</t>
  </si>
  <si>
    <r>
      <t>m</t>
    </r>
    <r>
      <rPr>
        <vertAlign val="superscript"/>
        <sz val="11"/>
        <rFont val="Times New Roman"/>
        <family val="1"/>
        <charset val="238"/>
      </rPr>
      <t>2</t>
    </r>
  </si>
  <si>
    <r>
      <t>m</t>
    </r>
    <r>
      <rPr>
        <vertAlign val="superscript"/>
        <sz val="11"/>
        <rFont val="Times New Roman"/>
        <family val="1"/>
        <charset val="238"/>
      </rPr>
      <t>3</t>
    </r>
  </si>
  <si>
    <r>
      <t xml:space="preserve">Dobava i montaža trapeznog krovnog izolacijskog panela  sastavljenog  od vanjskog lima debljine 0,4 - 0,5 mm, poliesterska boja debljine 25 my, lim kvalitete S280 GD, po normi EN1042 i EN 10147-2000.Unutranji lim  0,40 mm u svijetloj  boji.
Širina panela 1000 mm.
Koeficijent prolaska topline </t>
    </r>
    <r>
      <rPr>
        <b/>
        <sz val="11"/>
        <rFont val="Times New Roman"/>
        <family val="1"/>
        <charset val="238"/>
      </rPr>
      <t>U = 0,18 W/m2K</t>
    </r>
    <r>
      <rPr>
        <sz val="11"/>
        <rFont val="Times New Roman"/>
        <family val="1"/>
        <charset val="238"/>
      </rPr>
      <t xml:space="preserve">.
Izolacijska jezgra samogasivi poliuretan  debljine </t>
    </r>
    <r>
      <rPr>
        <b/>
        <sz val="11"/>
        <rFont val="Times New Roman"/>
        <family val="1"/>
        <charset val="238"/>
      </rPr>
      <t>100 mm</t>
    </r>
    <r>
      <rPr>
        <sz val="11"/>
        <rFont val="Times New Roman"/>
        <family val="1"/>
        <charset val="238"/>
      </rPr>
      <t>.
Toplinska provodljivost izolacijske jezgre</t>
    </r>
    <r>
      <rPr>
        <b/>
        <sz val="11"/>
        <rFont val="Times New Roman"/>
        <family val="1"/>
        <charset val="238"/>
      </rPr>
      <t xml:space="preserve"> λ = 0,022 W/mK </t>
    </r>
    <r>
      <rPr>
        <sz val="11"/>
        <rFont val="Times New Roman"/>
        <family val="1"/>
        <charset val="238"/>
      </rPr>
      <t xml:space="preserve">prema EN 14509.
Na bočnom spoju panel-panel termička brtva, te u spojnom valu panela antikondenzacijska brtva.
Ral boja lima panela po izboru investitora.
</t>
    </r>
    <r>
      <rPr>
        <b/>
        <u/>
        <sz val="11"/>
        <rFont val="Times New Roman"/>
        <family val="1"/>
        <charset val="238"/>
      </rPr>
      <t xml:space="preserve">Vatrootpornost panela: RE 60 / REI 30
Reakcija na požar:
- razred reakcije na požar Euroklasa B prema normi EN 13501
- najviša, s1 klasa obzirom na razvoj dima 
- najviša, d0 klasa obzirom na goruće kapljice/otpale dijelove </t>
    </r>
    <r>
      <rPr>
        <sz val="11"/>
        <rFont val="Times New Roman"/>
        <family val="1"/>
        <charset val="238"/>
      </rPr>
      <t xml:space="preserve">
Priložiti certifikat  svih tehničkih karakteristika panela.
Priložiti garanciju na vatrootpornost, statiku i termičku izolaciju.
Obavezna primjena svih propisanih uputa za montažu od strane proizvođača panela. 
Panel je s obje strane zaštićen sa PVC folijom, koja se u montaži odstranjuje.
Obračun po m2 ugrađenih panela. 
U stavku uključen sav originalni spojni i pričvrsni materijal, EPDM brtve, kalote i podlošci.
</t>
    </r>
  </si>
  <si>
    <r>
      <t xml:space="preserve">Dobava i montaža fasadnog izolacijskog panela skrivena spoja </t>
    </r>
    <r>
      <rPr>
        <sz val="11"/>
        <color indexed="10"/>
        <rFont val="Times New Roman"/>
        <family val="1"/>
        <charset val="238"/>
      </rPr>
      <t>,</t>
    </r>
    <r>
      <rPr>
        <sz val="11"/>
        <rFont val="Times New Roman"/>
        <family val="1"/>
        <charset val="238"/>
      </rPr>
      <t xml:space="preserve"> </t>
    </r>
    <r>
      <rPr>
        <b/>
        <sz val="11"/>
        <rFont val="Times New Roman"/>
        <family val="1"/>
        <charset val="238"/>
      </rPr>
      <t>dvostruke hidro-termičke brtve na spoju</t>
    </r>
    <r>
      <rPr>
        <sz val="11"/>
        <rFont val="Times New Roman"/>
        <family val="1"/>
        <charset val="238"/>
      </rPr>
      <t xml:space="preserve">, sastavljen od vanjskog lima debljine 0,4-0,5  mm, u profilaciji Micro, poliesterska boja debljine 25 my, lim kvalitete S280, po normi EN1042 i EN 10147-2000 i unutarnjeg lima debljine 0,40 mm u svijetlosivoj boji..
Širina panela </t>
    </r>
    <r>
      <rPr>
        <b/>
        <sz val="11"/>
        <rFont val="Times New Roman"/>
        <family val="1"/>
        <charset val="238"/>
      </rPr>
      <t xml:space="preserve">1000 </t>
    </r>
    <r>
      <rPr>
        <sz val="11"/>
        <rFont val="Times New Roman"/>
        <family val="1"/>
        <charset val="238"/>
      </rPr>
      <t xml:space="preserve">mm.
Koeficijent prolaska topline </t>
    </r>
    <r>
      <rPr>
        <b/>
        <sz val="11"/>
        <rFont val="Times New Roman"/>
        <family val="1"/>
        <charset val="238"/>
      </rPr>
      <t>U = 0,22 W/m2K.</t>
    </r>
    <r>
      <rPr>
        <sz val="11"/>
        <rFont val="Times New Roman"/>
        <family val="1"/>
        <charset val="238"/>
      </rPr>
      <t xml:space="preserve">
Izolacijska jezgra samogasivi poliuretan </t>
    </r>
    <r>
      <rPr>
        <b/>
        <sz val="11"/>
        <rFont val="Times New Roman"/>
        <family val="1"/>
        <charset val="238"/>
      </rPr>
      <t xml:space="preserve"> </t>
    </r>
    <r>
      <rPr>
        <sz val="11"/>
        <rFont val="Times New Roman"/>
        <family val="1"/>
        <charset val="238"/>
      </rPr>
      <t xml:space="preserve">debljine </t>
    </r>
    <r>
      <rPr>
        <b/>
        <sz val="11"/>
        <rFont val="Times New Roman"/>
        <family val="1"/>
        <charset val="238"/>
      </rPr>
      <t>100 mm</t>
    </r>
    <r>
      <rPr>
        <sz val="11"/>
        <rFont val="Times New Roman"/>
        <family val="1"/>
        <charset val="238"/>
      </rPr>
      <t xml:space="preserve">.Ral boja lima panela po izboru investitora.                                                          
</t>
    </r>
    <r>
      <rPr>
        <b/>
        <u/>
        <sz val="11"/>
        <rFont val="Times New Roman"/>
        <family val="1"/>
        <charset val="238"/>
      </rPr>
      <t>Vatrootpornost panela:</t>
    </r>
    <r>
      <rPr>
        <b/>
        <sz val="11"/>
        <rFont val="Times New Roman"/>
        <family val="1"/>
        <charset val="238"/>
      </rPr>
      <t xml:space="preserve"> </t>
    </r>
    <r>
      <rPr>
        <b/>
        <i/>
        <sz val="11"/>
        <rFont val="Times New Roman"/>
        <family val="1"/>
        <charset val="238"/>
      </rPr>
      <t xml:space="preserve">EI 30 / EW 60 </t>
    </r>
    <r>
      <rPr>
        <b/>
        <u/>
        <sz val="11"/>
        <rFont val="Times New Roman"/>
        <family val="1"/>
        <charset val="238"/>
      </rPr>
      <t xml:space="preserve">
Reakcija na požar:
- razred reakcije na požar Euroklasa B prema normi EN 13501
- najviša, s1 klasa obzirom na razvoj dima 
- najviša, d0 klasa obzirom na goruće kapljice/otpale dijelove </t>
    </r>
    <r>
      <rPr>
        <b/>
        <sz val="11"/>
        <rFont val="Times New Roman"/>
        <family val="1"/>
        <charset val="238"/>
      </rPr>
      <t xml:space="preserve">
</t>
    </r>
    <r>
      <rPr>
        <sz val="11"/>
        <rFont val="Times New Roman"/>
        <family val="1"/>
        <charset val="238"/>
      </rPr>
      <t xml:space="preserve">Priložiti  certifikat svih tehničkih karakteristika panela.
Priložiti garanciju na vatrootpornost, statiku i termičku izolaciju.
Obavezna primjena svih propisanih uputa za montažu od strane proizvođača  panela. 
Panel je s obje strane zaštićen sa PVC folijom, koja se u montaži odstranjuje.
Obračun po m2 ugrađenih panela. 
U stavku uključen sav originalni spojni, brtveni i pričvrsni materijal, te okapni podložni lim..
</t>
    </r>
  </si>
  <si>
    <t>Strojno rušenje postojećeg grmlja i stabala manjeg promjera  na sjeverozapadnoj strani parcele. Stavka uključuje rušenje, čišćenje prostora i odvoz srušenog raslinja na odgovarajuću deponiju udaljenosti do 10 km.. Obračun po m2 površine zahvata.</t>
  </si>
  <si>
    <t>Strojno skidanje sloja humusa u zoni zahvata gradnje zgrade i prostora oko same zgrade ( površina od cca 2.000,00 m2)  . Humus se skida u visini od cca 20 cm. Iskopani materijal deponirati na dijelu parcele gdje neće smetati izvođenju radova, te  će se kasnije koristiti za nasipavanje i izravnavanje terena. Obračun po m3 površine u sraslom stanju.</t>
  </si>
  <si>
    <t xml:space="preserve">Široki iskop zemlje III kategorije  na mjestu izvedbe  građevine, potrebno za izvedbu ukopanih slojeva poda  hale. Iskop se vrši  širi za 50 m  od same zgrade osim na zapadnom dijelu gdje se vrši širine 3,0 m od zahvata gradnje hale prem prema budućem potpornom zidu-skošeno , uz obavezno osiguranje tog dijela iskopa terena zbog opasnosti urušavanja istog.Na dijelu izvedbe zgrade teren je u padu i iskop se vrši od min. 0,60 m do max, 3,20m skošeno prema budućem potpornom zidu. .. Iskop se izvodi u dubini potrebnoj  za izvođenje svih slojeva ispod poda  ( vidi karakteristični presjek 3-3 ). Iskop se vrši  90% strojno, a manjim dijelom i ručno. Stavka uključuje zbrinjavanje iskopanog materijala na gradilišnu  deponiju. Deponirana zemlja koristit će se  za niveliranje terena unutar temeljnih stopa i okolnog terena. Obračun po m3 iskopa u sabitom stanju, višak materijala će se kasnije zbrinuti na odgovarajući način. </t>
  </si>
  <si>
    <t>Strojni i ručni iskop zemlje II kategorije za potrebe izvedbe temelja samaca i   trakastih temelja hale dimenzija prema projektu.Budući je dio iskopa uključen u prethodnoj stavci širokog iskopa u ovoj stavci je obuhvačen dodatani  iskop potreban za izvedbu temljenih traka i temelja samaca.Stavka uključuje iskop i adekvatno zbrinjavanje viška materijala na odgovarajuću deponiju. Obračun po m3 u sraslom stanju.</t>
  </si>
  <si>
    <t>Poravnavanje zemljane podloge ispod ukopanih slojeva poda  prije izvedbe kamenog nasipa. Poravnavanje se vrši nasipavanjem po potrebi sloja zemlje max. visine 15 cm uz potrebno sabijanje podloge kako bi se dobila čvrsta i stabilna podloga za izvedbu kamenog dijela podloge. Nasip se vrši u sloju od 10 cm uz potrebno polijevanje i sabijanje zemlje.. Za nasipavanje koristiti iskopanu zemlju od temelja, a deponiranu na gradilišnu deponiju. U cijenu stavke uključiti prijevoz s materijala od gradilišne deponije. Modul stišljivosti (Ms min 40 N/cm2.) nabijenog sloja kao i modul konzistencije  upisati u građevinski dnevnik od strane nadzornog inženjera.
Obračun po m³ materijala u zbijenom stanju.</t>
  </si>
  <si>
    <t>Dovoz, nasipavanje, razastiranje  i nabijanje drobljenog kamena mješavina 0-67mm, II klasa, završno šlemanje. 
Nasip kamenog materijala  vrši se ispod podložne  ploče.
Nasipavanje izvesti u slojevima po 15 cm s nabijanjem. 
Visina sloja kamenog materijala  iznosi 30 cm, sve  u zbijenom stanju. Modul stišljivosti (Ms) nabijenog sloja kao i modul konzistencije dogovoriti i upisati u građevinski dnevnik od strane nadzornog inženjera.
Ms min 60 N/cm2.
Obračun po m³ materijala u zbijenom stanju.</t>
  </si>
  <si>
    <t>Dovoz sa gradilišne deponije, nasipavanje, razastiranje  i nabijanje zemljanog materijala, oko temelja  građevine ,  a sve nakon izvedenih  betonskih, hidro i termo izolacijskih slojeva. 
Izrada nasipa u visinama od cca 30 cm  u zbijenom stanju do pune visine nasipa. Modul stišljivosti (Ms) nabijenog sloja kao i modul konzistencije dogovoriti i upisati u građevinski dnevnik od strane nadzornog inženjera. Materijal od iskopa.
Ms min 40 N/cm2.
Obračun po m³ materijala u zbijenom stanju. Količina ugrađenog materijala je procijenjena, obračun se vrši na temelju stvarnih izvedenih količina radova.</t>
  </si>
  <si>
    <t>Doprema, postava, skidanje i otprema cijevne fasadne skele od bešavnih cijevi uz sva pročelja zgrade. Skela će se koristiti za sve radove na zgradi. Skelu u svemu izvesti prema Zakonu o zaštiti na radu  i ostalim propisima  temeljenim na zaštiti na radu. U jediničnu cijenu uključiti i zaštitni zastor od jutenih ili pvc odgovarajućih traka, koje se postavljaju s vanjske strane skele. Skelu je potrebno osigurati od prevrtanja sidrenjem u građevinu, o od udara groma uzemljenjem. Potrebno je izvesti željezne ili drvene ljestve za vertikalnu komunikaciju po skeli. Ako će biti potrebno izvesti tunel zbog prolaska ispod skele, pokrov tunela izvesti od drvenih mosnica položenih jedna do druge i pokrivenih ljepenkom ili odgovarajućom pvc folijom.Prije izvedbe izvođač radova dužan je izraditi projekt skele, što je uračunato u cijenu stavke. Obračun se vrši po m2 vertikalne projekcije površine skele.</t>
  </si>
  <si>
    <t xml:space="preserve">Dobava i strojna ugradba betonske podloge od  betona ispod sloja XPS-a  a nakon izvedbe kamene podloge.
Debljine sloja betona 10 cm. 
Izvodi se betonom C25/30, granulacije 0-16 mm, plastične konzistencije. 
S gornje površine se postavlja toplinska izolacija te je betonsku podlogu potrebno zagladiti i ista ne smije imati oštrih rubova i većih šupljina.
Obračun po m³ ugrađenog betona, ploču armirati s armaturnom mrežom Q 139, koju postaviti u donjoj zoni sa odgovarajućim preklopima. Napomena: ploču ćemo armirati zbog velike površine kako ne bi došlo do pucanja betona.        </t>
  </si>
  <si>
    <t>Betoniranje armirano-betonskih  temelja  samaca  hale u zemlji i van zemlje- statička pozicija  TT1, betonom C 25/30 i rebrastom armaturom B500B. Temeljne stope  se armiraju armaturom prema statičkom proračunu sa ukjljučenom izradom odgovarajuće oplate. Unutar temelja na dubini od 50 cm od nulte kote poda hale izvode se otvori dimenzija 30 x 14 cm dubine 45 cm ( za što se izrađuje odgovarajuća oplata u koju se ugrađuje čelična šipka ø 40  mm dužine 50 cm kao sidro za ugradnju nosivih stupova hale - vidi detalj ugradnje isporučitelja hale). .Stavka uključuje nabavu sveg potrebnog materijala, rad na ugradnji i evnutualno zbrinjavanje viška materijala. Obračun po m3 u izvedenom stanju. NAPOMENA: Temeljna stopa izvodi se u 2 nivoa, prvo se betonira dio temeljne stope ukopan u zemlju zajedno sa prvim dijelom manje stope u kojem se izvodi otvor za montažu sidra. Nakon montaže stupova vrši betoniranje preostalog dijela temeljne stope  u ravnini sa podložnim betonom. U temelje obavezno ograditi odgovarajuće armaturne nstavke za povezivanje ostalih AB dijelova - trakastih temmlje te AB parapetnog zidića.</t>
  </si>
  <si>
    <t xml:space="preserve">Betoniranje svih armirano-betonskih trakastih temelja - greda građevine izvan zemlje. Izvode se  betonom C 25/30 i armiraju se rebrastom armaturom B500B. Temelji su širine od 30  i 50 cm i dubine  50 cm. Temelji se armiraju armaturom prema građevinskom projektu konstrukcije.  U svim elementima predvidjeti aramturne nastavke za međusobno povezivanje elema. Stavka uključuje nabavu sveg potrebnog materijala, rad na ugradnji i evenutualno zbrinjavanje viška materijala. Obračun po m3 u ugrađenom stanju. </t>
  </si>
  <si>
    <t>Betoniranje armirano betonske površinski zaglađene ( helikopterom)  plivajuće  podne ploče u podu proizvodne hale. Ploča se izvodi debljine 15 cm betonom marke C 25/30,  ploču armirati sa rebrastom armaturom RA  B500B, prema statičkom proračunu.U ploči izvesti poprečna ojačanja - grede na mjestima stupova po cijeloj širini hale i armirati sa  4 ø 12 mm i vilicama ø 8 mm/ 25 cm ( POZ 5 - statičke sheme).  U cijenu stavke uključeno završno posipavanje kavrcnim pijeskom te postava  rubne dilatacije trakam polistirena debljine 1 cm,  Konzistencija betona, veličina maksimalnog zrna i potrebni aditivi te ostali dodaci u cijeni betona a sukladno tehnologiji izrade betonske ploče koju izrađuje izvođač. Na ploči izvesti odgovarajuće dilatacije u skladu s  projektom konstrukcije.</t>
  </si>
  <si>
    <t>Betoniranje  AB parapeta vanjskih zidova hale ( sokla) širine 15 cm i visine 42 cm, betonom C 25/30 i armiraju se rebrastom armaturom B500B, prema statičkom proračunu i povezuju na prethodno izvedene aramaturne nastavke  iz temelja.U cijenu stavke uključiti nabavu materijala rad na ugradnji i izradi, te kasnije demontaži  odgovrajuće dvostrane oplate. Obračun prema količinama u izvedenom stanju.</t>
  </si>
  <si>
    <t>Betoniranje zaštitne betonske ploče oko hale mršavim betonom C 20/25 visine 10 cm, širine 50 cm u blagom padu prema okolnom terenu. Dilataciju uz zgradu ne treba izvoditi jer se na nadtemelj postavlja sloj XPS-a. U cijenu stavke uključiti i izradu potrebne jednostrane oplate te izvedbu dilatacija  samog betona na minimalno svakih 5 m dužine.  Obračun po m3 ugrađenog betona.</t>
  </si>
  <si>
    <t xml:space="preserve">Dobava, ispravljanje, sječenje, savijanje i postavljanje armature B 500 B, s transportom od armiračnice do gradilišta. 
U cijenu uključeni svi potrebni odstojnici, vezni materijal i dr. potrebnu za punu ugradnju prema zahtjevanim zaštitnim zonama armature, sve prema izvedbenom građevinskom projektu.
Obračun po kg ugrađene RA i MA armature.   Ovom stavkom obuhvaćena sva armatura iz stavaka troškovnika i statičkih pozicija projekta konstrukcije.                                                                   </t>
  </si>
  <si>
    <r>
      <t>Čelična konstrukcija treba se izvesti stručno i solidno u svemu prema izvedbenim nacrtima i detaljima projekta, uz obaveznu kontrolu mjera na gradilištu prije izrade pojedinih stavaka ovoga troškovnika, materijal čelik kvalitete</t>
    </r>
    <r>
      <rPr>
        <b/>
        <i/>
        <sz val="11"/>
        <rFont val="Times New Roman"/>
        <family val="1"/>
        <charset val="238"/>
      </rPr>
      <t xml:space="preserve"> S 235 JR (oznaka prema HRN EN 10025-2).</t>
    </r>
  </si>
  <si>
    <t>Nabava materijala, radionička izrada,transport i montaža kompletne čelične pocinčane  konstrukcije proizvodne hale  dim. 35,47 x 19,68 m x 5,0 ukupne visine 7,33 m. Konstrukcija hale se sastoji od nosvih stupova vruče valjanih čeličnihprofila  IPE 450, ukupne visine 5,50 m .Spoj stupa na temeljne stope  izvodi se čeličnim sidrima - šipkama  debljine 40 mm prethodno ubetoniranih u temeljne stope. Krovni nosači izvode se od IPE profila 360  nagiba 12° na osnom razmaku od 947,5 cm.   POZ 15, izvode se od vruče valjanih IPE 450 čeličnih profila, sa vijćanim spojevima stupa i nosača te zavarenim spojem u sredini raspona, a sve prema statičkom proračunu. Sekundarni krovni nosači - podrožnice POZ 1 izvode se od IPE 120 profila, izvode se kao proste grede raspona 5,40 m. Nosači  obloge fasade POZ 12 izvode se od valjanih IPE 100 profila DIN 1025, koji se spajaju na glavne okvire hale. Zabatni zidovi se izvode sistemom horizontalnih nosača obloge fasade POZ 13 koji opterećenje prenose na stupove hale POZ 16. Ukruta cijele konstrukcije hale izvodi se sistemom zatega. Krovni vjetrovni spregovi se postavljaju ispod nosača pokrova, između dva nosačća i vežu se na fasadne vertikalne spregove. Spregovi su izvedeni od vlačnih štapova okruglog presjeka ø 20 mm, odnosno ø 24 mm.  U cijenu hale uključena je i ugradnja dvojih rolo vrata sa daljinskim upravljanjem vel. 40x 400 cm.</t>
  </si>
  <si>
    <t>Dobava, izrada i montaža opšava oko vrata i prozora  u zidovima od  čeličnog plastificiranog lima debljine 0.60mm, RŠ 160  ili 250 mm,  u boji prema RAL-u fasadnih panela sa svim spojnim i brtvenim materijalom prema uputstvima i detaljima proizvođača . Obračun prema stvarno izvedenim količinama.</t>
  </si>
  <si>
    <t>Dobava i izvedba klupčica ispod prozora od pocinčanog i plastificiranog limau u boji stolarije uključujući pričvrsni kutnik i klupčicu RŠ 25 boje i kvalitete kao osnovna pozicija.   
Uračunati i sve eventualno potrebne dijelove potkonstrukcije i brtvene trake. Klupčice se ugrađuju ispod svih prozora.
Obračun po m'.</t>
  </si>
  <si>
    <t>Vertikalni žljebovi. Dobava, izrada i montaža vertikalnih žljebova, vertikala oborinske vode, kvadratnog presjeka 12,5 x10,5 cm RŠ=50 cm , koji se izvode  iz čeličnog plastificiranog lima debljine 0.60mm u boji prema RAL-u krovnog pokrova.
U cijenu uključiti i potrebne nosače žlijeba uključivo sav spojni i brtveni materijal, koljena i izljeve. Obračun po m1 u izvedenom stanju. Izvode se ukupno 4 krovne vertikale.</t>
  </si>
  <si>
    <t xml:space="preserve"> Dobava, izrada i montaža horizontalnog vanjskog  četvrtastog  žlijeba  širine 12 cm   , koji se izvodi iz čeličnog plastificiranog lima debljine 0,60mm u RAL boji krovišta zgrade.
U cijenu uključiti i nosače horizontalnog žlijeba te okapni opšav koji se također izvodi od čeličnog plastificiranog lima u istom RAL-u.
Obračun prema stvarno izvedenim količinama do potpune gotovosti s uključenim svim potrebnim elementima za ugradnju.</t>
  </si>
  <si>
    <t xml:space="preserve">                         -pokrov panelima </t>
  </si>
  <si>
    <t xml:space="preserve">      - linijski snjegobrani+ okapni lim RŠ 350 mm</t>
  </si>
  <si>
    <t xml:space="preserve">                 - horizontalni kvadratni žljeb 12 cm</t>
  </si>
  <si>
    <t>Izvedba horizontalne hidroizolacije poda  hale, postavlja se na izvedenu betonsku podložnu ploču ispod temeljne ploče u ( karakteristični presjek 3-3. Hidroizolacija se izvodi nanošenjem sloja hladnog bitumenskog prednamaza i  dva sloja fleksibilne polimer bitumenske trake( 2 x 0,5 cm), prema HRN EN 13707 i HRN EN 13969 Tip A i Tip T.Stavka uključuje nabavu sveg materijala i rad na izvođenju hidroizolacije, obračun po m2 izvedenog stanja.. Dogovorno s projektantom hidroizolacija se može izvesti i drugim kvalitetnim elastičnim hidroizolacijskim materijalima. Rubno se hidroizolacija podiže za cca 27 cm uz AB  parapet  i spaja se sa vertikalnom izolacijom izolacijom parapeta  koja je izvedena hidroizlacijskim premazom na bazi polimercementnog morta.  Na posju dviju različitih izolacija postaviti lelstične brtvene trake.s odgovarajućim preklopom. Obračun po m2 u izvedenom stanju sa svim navedenim parametrima.</t>
  </si>
  <si>
    <t>Dobava i izrada vertikalne hidroizolacije sokla ( AB parapeta  )sa vanjske strane u visini 50cm, gornje strane  i unutarnje strane parapeta do AB ploče ( karakteristični presjek X - X ), ukupna  visina hidroizolacije iznosi  80,0 cm. POSTUPAK : Na čistu, oprašenu i po potrebi izravnatu površinu nanosi se hidroizolacija iz dvokomponentnog vodonepropusnog polimer-cementnog premaza ojačanog vlaknima u 2 sloja.Premaz se nanosi na mat vlažnu, čvrstu i čistu podlogu. 
Na podlogu od betona ili opeke  potrebno je nanijeti temeljni premaz na bazi organskih kopolimera. Obračun po m² izvedene površine  kompletno izvedenog sustava u svemu prema uputstvu proizvođača. Sa unutarnje strane AB parapeta hidroizolavcija se spaja sa izvedenom izolacijom podne  ploče ( opisano u prethodnoj stavci.
Na podlogu od betona ili opeke  potrebno je nanijeti temeljni premaz na bazi organskih kopolimera.</t>
  </si>
  <si>
    <t xml:space="preserve">Dobava i izrada  toplinske izolacije i njene zaštite  u zemlji na ukopane  AB parapetne  zidove sa vanjske strane ( karakteristični presjek  X-X) . Toplinska izolacija  izvodi se na izvedenu hidroizolaciju iz ploča  XPS ekstrudiranog polistirena prema HRN EN 13164 debljine 20,0 cm,  ukupne visine uz sokL  50 cm ( vidljivi dio izvan zemlje iznosi cca  30 cm),. Pričvršćuje se na hidroizolaciju lijepljenjem odgovarajućim ljepilom. Uključivo dobava i ugradnja zaštitne i drenažna čepaste folije na podzemnim vertikalnim površinama do nivoa terena. U cijenu stavke uključiti završnu obradu sokla teraplastom.Obračun po m² kompletne izvedbe. </t>
  </si>
  <si>
    <t>Dobava toplinske izolacije ispod temeljene ploče prizemlja  od ploča tvrdog ekstrudiranog polistirena XPS - ukupne  debljine 12 cm. Ploče postavljati u 2 križno postavljena sloja debljine po 6 cm.. Ploče ekstrudiranog polistirena  prema HRN EN 13164, tlačne čvrstoće 300kPa/m2, postavljaju se na izvedenu hidroizolaciju.</t>
  </si>
  <si>
    <t>Jednokrilna zaokretna puna vrata toplinski izolirna, mogu biti djelomično ostakljena satiniranim IZO staklom, ostalo iz općih uvjeta. Materijal izrade PVC profili ili metalni profili završno plastificirani.Ugrađuju se na ulaze svih prostora osim ulaza u kotlovnicu.hale. Svijetlo otvor vrata  je 80x200 cm.</t>
  </si>
  <si>
    <t>Dobava i postava laminata u prostoru ureda. Postavlja se klik-klak laminat klase otpornosti 33-34 debljine 12 mm dekora po izboru projektanta ( hrast ili nešto slično, daske većih dimenzija). laminata mora biti otporan na habanje, abraziju, mora imatio svojstav valagootpornosti , izrađen sukladno normi EN 13329.  U cijenu stavke ulazi postava podložne spužve debljine 4 mm i rubnih lajsni koje se motiraju na  zidove pomoću odgovarajućih nosaća. Obračun po m2 u izvedenom stanju sa svim navedenim elementima. Obračun po m2 u izvedenom stanju sa svim opisanim.</t>
  </si>
  <si>
    <t>Dobava i postava zidnih glaziranih keramičkih pločica I - II klase u svijetoj boji , prema odabiru investitora. Pločice se postavljaju na sve zidove  sanitarnog čvora i graderobe u punoj visini istih  tj. od poda do stropa i u kuhinji uz elemente. Pločice se lijepe kavalitetnim ljepilom za pločice na gips kartonske ploče..Stavka obuhvaća postavu pločica  na istake - "špalete" oko prozora i vrata, te sa gornje strane pregradnog zida između predprostora i wc-a.. Sve potrebne spojeve pločica fugirati odgovarjućom fug masom.Stavaka obuhvaća nabavu sveg potrebnog materijala - pločica, ljepila, masa za fugiranje i zvršnih PVC ili AL lajsni koje se ugrađuju na uglove-spojeve zidova i sl. Obračun po m2 u izvedenom stanju bez odbitka otvora na račun obrade špaleta  i istaka.</t>
  </si>
  <si>
    <t>Dobava i postava podnih protukliznih  kamenih   ili gres pločica I- II klase ( ne jako hrapavih kako se ne bi zadržavala nečistoća) u svijetlom tonu u dogovoru sa investitorom. Pločice se postavljaju na podove svih prostora osim ureda. Pločice se lijepe kvalitetnim lijepilom za podne pločice i završno fugiraju.Stavka uključuje i postavu rubnih-završnih aluminijskih "L" profila na prijelazima između različitih vrsta podova, te sokla visine 10 cm u prostorima gdje nisu pločice na zidovima . Stavka uključuje nabavu metarijala i kompletan rad na ugradnji. Obračun po m2 u izvedenom stanju.</t>
  </si>
  <si>
    <t xml:space="preserve">                 -  ploče -samonosivi izolacijski  paneli 10 cm uključujući rubni limeni "L"  opšav na spoju panela sa oblogom zida</t>
  </si>
  <si>
    <t xml:space="preserve">    - nosiva konstrukcija od IPE profila , završno obojana </t>
  </si>
  <si>
    <t>PRIPREMNI  RADOVI</t>
  </si>
  <si>
    <t>Geodetsko iskolčenje zone zahvata prilazne ceste sa manipulativnim prostorom i  parkiralištem te prenošenje svih potrebnih relativnih visina u odnosu na polaznu visinu zahvata tj. apsolutne kote trena u početku izvođenja radova te tijekom samog izvođenja radova.. .Obračun po m2 površine zahvata - parcele.</t>
  </si>
  <si>
    <t>iskolčenje zone zahvata prije početka radova i prijenos visina u zoni same gradnje tijekom izvođenja radova</t>
  </si>
  <si>
    <t>Privremena regulacija prometa u zoni zahvata, označavanje gradilišta i dr., a što se odnosi na:
- izradu projekta privremene regulacije prometa ovisno o dinamici izvođenja radova u skladu s uvjetima nadležnih tijela -  ishođenje suglasnosti.
- postavljanje i demontaža sve potrebne horizontalne i vertikalne signalizacije
- privremeno zatvaranje dijela prometnica
- postavljanje oznake gradilišta (investitor, izvođač... - sukladno pravilniku)
- prijava ZNR i postava svih oznaka i znakova sukladno zakonu.
Komplet radova odnosi se na cijelu dionicu neovisno o dinamici izvođenja radova.</t>
  </si>
  <si>
    <t>Zaštita postojećeg EKI kabela na dijelu ispod  prilazne ceste  gdje se neće vršiti izmicanje postojećeg voda. Način zaštite polaganje kabela u betonske kanalice sa poklopcem. Stavka uključuje nabavu materijala i rad na ugradnji. Radove izvesti pažljivo da ne dođe do oštećenja instalacija. Obračun po m1 u izvedenom stanju.</t>
  </si>
  <si>
    <t xml:space="preserve">Osiguranje svih građevinskih jama, iskopa, prekopa, strojeva prema važećim propisima zaštite na radu, za vrijeme izvođenja radova.
 - zaštitni poklopci
 - zaštitne trake
- oznake svih upozorenja i ograničenja  prema mjerama ZNR.                                                        Zaštitu provoditi u tijeku izvođenja radova, a po završetku radova osigurati izvedene zemljane iskope . </t>
  </si>
  <si>
    <t>Strojno rezanje asfalta postojeće prometnice da se dobije pravilan rub postojećeg asfalta i asfalta za sanaciju na zonama prekida faza i spajanja sa postojećim asfaltiranim površinama kao i na zonama prekopa.</t>
  </si>
  <si>
    <t>Rezanje se priznaje jednokratno dok dodatna rezanja eventualno oštećenog asfalta po izvođenju radova izvoditelj izvodi na svoj trošak.</t>
  </si>
  <si>
    <t>Obračun po m1 rezanog asfalta.</t>
  </si>
  <si>
    <t>PRIPREMNI RADOVI  UKUPNO</t>
  </si>
  <si>
    <t>ZEMLJANI RADOVI</t>
  </si>
  <si>
    <t>Uređenje postoljice  temeljnog tla mehaničkim zbijanjem za preuzimanje opterećenja kolničke konstrukcije. Izvodi se na kolnom prilaz i manipulativnom prostoru ispred zgrade..</t>
  </si>
  <si>
    <t>Uređenju temeljnog tla se pristupa tek nakon što je uklonjen sav humus i iskop prema troškovniku i karakterističnom presjeku. Prije zbijanja treba izravnati površinu tla, a zbijanje se obavlja odgovarjućim sredstvima za zbijanje.Nasip zemlje vrši se prosječno visine 20 cm uz sabijanje svakog sloja visine 10 cm sa potrebnim polijevanjem.</t>
  </si>
  <si>
    <t>Tražena  zbijenost po standardnom Proctorovom postupku iznosi 95%, odnosno modul stišljivosti mjeren kružnom pločom promjera 30 cm iznosi 25 MN/m2 za prometnice. Radovi se izvode u skladu s O.T.U.2.8.1. Obračun se vrši po m2 uređenog tla.</t>
  </si>
  <si>
    <t>Postavljanje geotekstila 300 g/m2.</t>
  </si>
  <si>
    <t>Na isplaniranu zemljanu podlogu polaže se geotekstil 300 g/m2 za ojačanje tla i sprećavanje miješanja materijala.</t>
  </si>
  <si>
    <t>Obračunato po m2 postavljenog geotekstila.</t>
  </si>
  <si>
    <t>Nasip i nabijane slojeva iskopane i deponirane zemlje oko izvedenih potpornih zidova, parapeta ograde, rubnjka i kolnog prilaza  te izvršiti niveliranje kosina ( škarpe)  uz kolne ulaz  i potporni zid.. . Nasipavanje se vrši u slojevima od cca 20 cm sa potrebnim sabijanjem svakog pojedinog sloja. Riječ je o pretpostavljenoj količini zemljanog materijala. U zadnji sloj zemlje posijati mješavinu trava kako bi se što bolje izvršilo srastanje terena..Obračun po m3 u sabijenom stanju.</t>
  </si>
  <si>
    <t>ZEMLJANI RADOVI UKUPNO</t>
  </si>
  <si>
    <t>TEHNIČKE KARAKTERISTIKE I SVOJSTVA BETONSKIH RUBNJAKA I GALANTERIJE: Prema HRN EN 1340</t>
  </si>
  <si>
    <t>Otpornost na mraz i sol razred D ( gubitak mase</t>
  </si>
  <si>
    <t xml:space="preserve">  ≤  1,0 kg/m2)</t>
  </si>
  <si>
    <t>Apsorpcija vode razred B (  ≤  6%)</t>
  </si>
  <si>
    <t>Debljina završnog sloja  ≥ 4 mm</t>
  </si>
  <si>
    <t>Dozvoljene razlike u dimenzijama</t>
  </si>
  <si>
    <t>Dužina     1% ( - 4 mm/+10 mm)</t>
  </si>
  <si>
    <t>Ostale dimenzije +- 5% ( - 3mm/+10 mm)</t>
  </si>
  <si>
    <t>Odstupanje ravnine +-0,5 %</t>
  </si>
  <si>
    <t>Razlika  dva mjerenja jednog bloka ≤ 5 mm</t>
  </si>
  <si>
    <t>POSTUPAK UGRADNJE:</t>
  </si>
  <si>
    <t>Rubnjaci se postavljaju na pripremljenu nosivu podlogu, te po pravcu niveliraju. Ugrađžuju se u beton. Spojnice se zapunjavaju cementnim mortom.</t>
  </si>
  <si>
    <t>Izrada sloja od bitumeniziranog drobljenog kamenog materijala debljine 7 cm (BNS 32 "B") AC 32 base, BIT 50/70 AG6 M2 na novom kolnom prilazu i manipulativnom prostoru  prema HRN EN 13108-1.Asfaltiranje izvesti na način da se poravna asfalt postojeće cesete sa novim slojem na dijelu proširenja ceste.</t>
  </si>
  <si>
    <t>Obračun po m2 ugrađenog sloja.</t>
  </si>
  <si>
    <t>Izrada habajućeg sloja asfaltbetona (AB-11) AC 11 surf BIT 50/70, AG2 M2 debljine 4 cm na presvlačenju postojećeg i na novom kolniku pilazne ceste prema HRN EN 13108-1.</t>
  </si>
  <si>
    <t>Iskop zemlje C i D kategorije,strojno i ručno potreban  za polaganje vanjske kanalizacije, širine rova 0,8-0,9 m, prosječne dubine 1,1-1,4 m, uključujući i razupiranje. U stavku uključiti i široki iskop potreban za izvedbu upojnog bunara. Obračun po m3 iskopane zemlje u sraslom stanju.</t>
  </si>
  <si>
    <t>Planiranje dna iskopanog rova za polaganje vanjske kanalizacije i niveliranje podloge kanalizacijskih cijevi u skladu s proračunskim tablicama padova kanalizacijskih cijevi iz Izvedbenog projekta vanjske kanalizacije.</t>
  </si>
  <si>
    <t>Dobava pijeska, ubacivanje u rov te izrada pješćane posteljice na dnu rova vodovodnih i kanalizacionih cijevi u sloju debljine 10 cm, te zatrpavanje cijevi slojem pijeska. Stavka obuhvaća dobavu, ugradnju, planiranje i nabijanje vibronabijačima tako da se dobije čvrsta podloga za ugradnju cijevi. Stavka obuhvaća i potrebna produbljenja na mjsetu spojeva cijevi. Debljina sloja 25 cm iznad tjemena cijevi. Obračun prema količini stvarno ugrađenog materijala u sabijenom stanju.</t>
  </si>
  <si>
    <t xml:space="preserve">Izrada vanjskog razvoda oborinske kanalizacije. Kanalizacija izvan građevina izvesti će se tvrdim PVC cijevima za uličnu kanalizaciju tipa UKC - SN 4, presjeka ND 200, ND160, ND 125 i ND 110, komplet sa spojnim i brtvenim materijalom u padu nivelete cca 1,0 - 2,0 %. Materijal PVC - prema "Onorm" EN 140 ili jednakovrijedan. Spajanje cijevi izvoditi isključito tipskim gumenim brtvama. Stavka obuhvaća polaganje kanalizcione cijevi po pravcu i niveleti, zajedno sa spojnim i brtvenim materijalom, (prema uputi isporučitelja cijevi), izradu spojeva na kontrolna i oborinska okna (probijanje stijenki i sanacija). Obračun po m1 izvedenog vanjskog razvoda kanalizacije.           </t>
  </si>
  <si>
    <t xml:space="preserve">                                                     ND 160</t>
  </si>
  <si>
    <t xml:space="preserve">Dobava sveg potrebnog materijala i izrada upojnog zdenca, kojeg izvesti iz tipskih betonskih cijevi Ø 120 cm (4 kom), sa armiranobetoskom pokrovnom pločom i tipskim kanalizacijskim poklopcom nosivosti 250 kN.  Prva cijev koja se ugrađuje perforira se bušenjem po visini na svakih 15 cm, a po radijusu na svakih 25 cm. Nasip u zdencu je najkrupniji dolje pa je sve sitniji, a na vrhu je oštar pijesak debljine sloja 50 cm. Oko zdenca u propusnom dijelu  ugraditi 20 cm krupnog šljunka ili tucanika. Sve izvesti prema detalju u grafičkom dijelu projekta. Komplet funkcionalna izvedba. </t>
  </si>
  <si>
    <t>Zatrpavanje materijalom od iskopa rovova u zelenim površinama. Zatrpavanje u slojevima do 30 cm, uz istovremeno obilno močenje i sabijanje materijala, a nakon montaže cijevi i izvedbe  vodomjernog okna, zasunskog okna, tipskih slivnika i kontrolnih okana. Obračun prema količini materijala u sabijenom stanju.</t>
  </si>
  <si>
    <t>NOSIVA KONSTRUKCIJA PRILAZA 1 I MANIPULATIVNOG PROST. UKUPNO</t>
  </si>
  <si>
    <t>PROMETNA SIGNALIZACIJA</t>
  </si>
  <si>
    <t>Horizontalna signalizacija.
Izrada horizontalne cestovne signalizacije specijalnom bijelom ili žutom  bojom prema standardu za prometnu signalizaciju.Obračun po m¹ linije i m² površine.
Sve prema OTU 9-02.
Uključeni svi pripremni i pomoćni radovi, alati i materijali.</t>
  </si>
  <si>
    <t xml:space="preserve">                 - STOP H1</t>
  </si>
  <si>
    <t xml:space="preserve">                      - RAZDJELNA LIIJA HO2</t>
  </si>
  <si>
    <t xml:space="preserve">                                                 Stop. B02</t>
  </si>
  <si>
    <t>PROMETNA SIGNALIZACIJA UKUPNO</t>
  </si>
  <si>
    <t>POTPORNI ZID  I PARAPETNI ZID OGRADE SA OGRADOM</t>
  </si>
  <si>
    <t>NAPOMENA: Obuhvaća radove na izgradnji potpornog zida na zapdnoj strani parcele, parapeta ograde na zapdnoj strani parcele, parapeta ograde na sjevernoj strani parcele  te parapeta ograde na istočnoj strani parcele uz manipulativni prostor i  vatrogasni pristup.</t>
  </si>
  <si>
    <t>Iskop zemlje II kategorije za potrebe temelja potpornog zida dim. 100x45 cm i 120x 70 cm. Napomena široki iskop zemlje obuhvaćen je u stavci 2.2. troškovnika. Stavka uključuje iskop i deponiranje zemlje na grdailišnu deponiju.</t>
  </si>
  <si>
    <t>Iskop zemlje III kategorije potreban za izvedbu temelja parapeta ograde u zemlji. Iskop se vrši na dijelu sraslog terena širine 30 cm i dubine 60 cm. Iskopanu zemlje deponirati na gradilišnu deponiju te ju kasnije iskoristiti za uređenje terena oko ograde i potpornog zida. Obračun po m3 u sraslom stanju.</t>
  </si>
  <si>
    <t xml:space="preserve">                           - armatura</t>
  </si>
  <si>
    <t xml:space="preserve">                                     - oplata</t>
  </si>
  <si>
    <t xml:space="preserve">                            PVC cijevi ø 100 mm</t>
  </si>
  <si>
    <t>Izvedba zaštitne ograde u sjevernom dijelu parcele u zoni granje poslovne građevine. Ograda se izvodi visine 2,0 m od izvedenih AB parapeta. Nosivi stupovi ograde izvode se od čeličnih bojanih stupova dim.80x80x2 mm n na razmaku od cca 3,0 m, koji se mogu pričvrstiti na betonski parapet na  2 načina, prvi je da se u toku gradnje unutar parapeta ostave otvori u koji će se naknadno ubetonirati stupovi ograde, drugi način je da se stupovi za AB parapet pričvste vijcima preko podložne ploče. Imeđu stupova postavljaja se ispuna ograde koja će biti puna i izvodi se od  profiliranih sendvić  čeličnih plastificiranih panela debljine 30 mm obostrano obloženih limom niske profilacije, ili profiliranog lima koji se mora naknadno bojati sa unutarnje strane. Panel se ugrađuje  okvir od metalnih četvrtastih " U"  profila  visine 3,5-4,0 cm i pričvrščuje za stupove ograde. Obračun stavke po m1 sa navedenim radnjama.  Prijedlog boje ograde je tamno smeđa ili antracit siva.</t>
  </si>
  <si>
    <t xml:space="preserve">5. </t>
  </si>
  <si>
    <t>POTPORNI ZID I PARAPETNI ZID OGRADE  UKUPNO:</t>
  </si>
  <si>
    <t>Pripremni radovi</t>
  </si>
  <si>
    <t>Zemljani radovi</t>
  </si>
  <si>
    <t>Nosiva konstrukcija ceste i parkirališta</t>
  </si>
  <si>
    <t>Prometna signalizacija</t>
  </si>
  <si>
    <t>Potpiorni zid, parapetni zid ograde</t>
  </si>
  <si>
    <t>Ukupno radovi:</t>
  </si>
  <si>
    <t>SVEUKUPNO:</t>
  </si>
  <si>
    <t xml:space="preserve">                   Prije izvođenja bilo koje stavke radova izvršiti točnu izmjeru na licu mjesta, odnosno izvršiti konzulatancije sa projektantom ili  nadzorom. Svi radovi izvode se prema projektnoj dokumentaciji u prilogu.</t>
  </si>
  <si>
    <t>Iskop zemlje C i D kat. i izrada betonskog  tipskog slivnog kanala horizontalnih oborinskih voda, dimenzija cca.16x30cm x 11m (koji se izvodi uz postojeći betonski most)  i dugog slivnika dim. 16 x 30 cm x 6,00 m  s čeličnom pocinčanom rešetkom nosivosti 250 Kn t i sa sifonskim taložnim oknom s rešetkom i PVC-priključkom ø 160. Odvodna kanalica ugrađuje  se u sloj betona C 20/25 sa padom od 1%. Prva kanalica  se spaja na odvodnju cestovnog jarka dok se druga rešetka spaja na upojni bunar. Obračun po m1 ugrađene odvodne  knalice sa svim navedenim elementima.</t>
  </si>
  <si>
    <t xml:space="preserve">                            PVC cijevi ø 30 mm</t>
  </si>
  <si>
    <t>GRUPA 2. Kolni prilaz 1</t>
  </si>
  <si>
    <r>
      <t xml:space="preserve">Dobava i izrada nosivog sloja KOLNOG PRILAZA   I  MANIPULATIVNOG PROSTORA od drobljenog kamenog materijala  i vibriranog šljunka granulacije od </t>
    </r>
    <r>
      <rPr>
        <sz val="11"/>
        <rFont val="Times New Roman"/>
        <family val="1"/>
        <charset val="238"/>
      </rPr>
      <t>0-60 mm, uključujući završnu obradu "šlemanje" sitnim materijalom (0-6 mm). Uračunat dovoz, istovar, planiranje, te sabijanje materijala do potrebne zbijenosti.</t>
    </r>
  </si>
  <si>
    <r>
      <t>Nakon razastiranja, planiranja i uređenja profila vrši se sabijanje vibracijskim sredstvima do potrebnog modula stišljivosti Ms&gt;100 MN/m2 za kolnike  i Ms&gt;70MN/m2 za pješačke staze.</t>
    </r>
    <r>
      <rPr>
        <sz val="11"/>
        <rFont val="Times New Roman"/>
        <family val="1"/>
        <charset val="238"/>
      </rPr>
      <t xml:space="preserve">Ispitaivanje Ms se provodi kružnom pločom promjera 30 cm, Sz=100%, a što je potrebno uključiti u cijenu sa potrebnim elaboratima ovlaštene tvrtke.  Obračun se vrši po m3 ugrađenog kamenog materijala u zbijenom stanju.Debljina nosivog sloja kamena iznosi  50 cm.Nosivi kameni sloj izvesti u poprečnom  padu od 1%.
Obračun kamena 40,0 cm od vanjske strane  cestovnog rubnjaka i 20,0 cm pješačkog rubnjaka.
Obračun se vrši po m³ ugrađenog kamenog materijala u zbijenom stanju.      </t>
    </r>
  </si>
  <si>
    <r>
      <t xml:space="preserve">Čvrstoća pri savijanju razred S (   </t>
    </r>
    <r>
      <rPr>
        <sz val="11"/>
        <rFont val="Times New Roman"/>
        <family val="1"/>
        <charset val="238"/>
      </rPr>
      <t>≥</t>
    </r>
    <r>
      <rPr>
        <sz val="11"/>
        <color theme="1"/>
        <rFont val="Times New Roman"/>
        <family val="1"/>
        <charset val="238"/>
      </rPr>
      <t xml:space="preserve"> 3,5 N/mm2)</t>
    </r>
  </si>
  <si>
    <r>
      <t>(obračun po m</t>
    </r>
    <r>
      <rPr>
        <vertAlign val="superscript"/>
        <sz val="11"/>
        <rFont val="Times New Roman"/>
        <family val="1"/>
        <charset val="238"/>
      </rPr>
      <t>3</t>
    </r>
    <r>
      <rPr>
        <sz val="11"/>
        <rFont val="Times New Roman"/>
        <family val="1"/>
        <charset val="238"/>
      </rPr>
      <t xml:space="preserve"> iskopane zemlje) </t>
    </r>
  </si>
  <si>
    <r>
      <t>(obračun po m</t>
    </r>
    <r>
      <rPr>
        <vertAlign val="superscript"/>
        <sz val="11"/>
        <rFont val="Times New Roman"/>
        <family val="1"/>
        <charset val="238"/>
      </rPr>
      <t>2</t>
    </r>
    <r>
      <rPr>
        <sz val="11"/>
        <rFont val="Times New Roman"/>
        <family val="1"/>
        <charset val="238"/>
      </rPr>
      <t xml:space="preserve"> isplaniranog dna).</t>
    </r>
  </si>
  <si>
    <t>Strojno skidanje sloja humusa u zoni gradnje prilaza, maipulativne površine, potpornih zidova i parkirališta... Humus se skida u visini do  20 cm. Iskopani materijal deponirati na dijelu parcele gdje neće smetati izvođenju radova, te  će se kasnije koristiti za nasipavanje i izravnavanje terena. Obračun po m3 površine u sraslom stanju.</t>
  </si>
  <si>
    <t>Široki iskop strojni  i po potrebi ručni  postojećeg dijela terena- zemlje IIi kategorije, na mjestu izvedbe kolnog prilaza i potpornog zida. . Pri izradi iskopa treba provesti sve mjere sigurnosti pri iskopu, osigurati dijelove iskopa visine veće od 1,0 m . Iskop se obavlja uglavnom strojno, a ručni rad se ograničava na minimum.  Dubina iskopa iznosi  min. 60 cm do max.2,50 m. Iskop prilagoditi terenu i karakteritičnom presjeku 1-1 kroz kolni   prilaz i prikazu terena u presjeku zgrade A-A.  Obračun po m3 u sraslom stanju terena. Svu iskopanu zemlju deponirati na gradilišnu deponiju te će se korsititi kasnije za niveliranje terena i zatrpavanje iskopa.</t>
  </si>
  <si>
    <t>Dobava i ugradnja cestovnih rubnjaka  od betona C30/37 dim. 15/25/100 cm, ravnih i zakrivljenih, sa zalijevanjem spojnica cementnim mortom i njegom betona, za pješačke prometnice. Ugradnja na betonsku podlogu C 16/20. Obračun se vrši po m1 ugrađenog rubnjaka sa svim radom i potrebnim materijalom, do potpune gotovosti. Obračun po m1 ugrađenog rubnjaka. NAPOMENA: Cestovni rubnjaci ugrađuju se  prema prikazu na situaciji.</t>
  </si>
  <si>
    <t>Vertikalna signalizacija. 
Dobava i postava prometnih znakova 60x60 cm ili Ø 60.
Uključeni svi pripremni i pomoćni radovi, alati i materijali. OTU 9-01.
Stavka obuhvaća iskop za temelj znaka, izradu temelja, stupa i znak, a sve prema pozitivnim propisima za tu vrstu radova.
Visina znaka 220,0 cm od terena.
Obratiti pažnju na znakove reflektirajuće izvedbe.
Obračun po kom kompletmo postavljenog znaka. Ako neće biti moguće znak montirati na vlastiti stup  isti će se montirati na ogradu parcele na odgovarjućem nosaču.</t>
  </si>
  <si>
    <t>Betoniranje trakstih temelja potpornog zida na dijelu u zemlji dim.120x 70 cm i 100x45 cm  te betoniranje samog potpornog zida izvan zemlje širine 20 cm i visine od 150 do max. 220 cm  prema karakterističnom presjeku iz projekta A-A i presjeku kroz kolni prilaz 1-1.,  sa izvedbom odgovarajuće dvostrane glatke  oplate sa podupiranje.U zidu se  izvode se projcijedni otvori. 
Procjedni otvore iz višeg terena izvesti na više mjesta ugradnjom odgovarajućih pvc cijevi promjera 30 mm ( izvesti na svakih 1,0 m dijagonalno - kaskadno).. Temelj i potporni zid  izvode se betonom C25/30 i armiraju se rebrastom armaturom prema statičkom projektu. Obračun prema stvarno izvedenim količinama.</t>
  </si>
  <si>
    <t>Betoniranje trakstih temelja  ograde u zemlji dimenzija 30x60 cm i parapeta ograde izvan zemlja dimenzija 20x50 cm  sa izvedbom odgovarajuće dvostrane glatke  oplate sa podupiranje.
 Temelj i parapetni zid  izvode se betonom C25/30 i armiraju se armaturnim mrežama Q188 koje postaviti obostrano sa odgovarajućim preklopima. U zidu prilikom betoniranja ugraditi slijepe nosače za buduću nosivu konstrukciju ograde od PVC cijevi ø 100 mm, dubine cca 30 cm, na osnom razmaku od cca 300 cm ( ovisno o rasponu elementa buduće  ograde). 
U cijenu oračunati sav potreban rad i materijal te transport do mjesta ugradnje. Obračun prema količinama u izvedenom stanju.</t>
  </si>
  <si>
    <t>Zona zahvata je KOLNI PRILAZ 2 na istočnoj strani parcele  u dužini od 60,0 m. Da bi se izveo kolni prilaz potrebeno je izvesti neke potporne zidove, parapete ograde, zacjevljenje putnog jaraka i drugo obuhvaćeno u stavkam troškovnika.</t>
  </si>
  <si>
    <t xml:space="preserve">                                 iskop i profiliranje jarka</t>
  </si>
  <si>
    <t xml:space="preserve">                                čišćenje postojećeg jarka</t>
  </si>
  <si>
    <t>NOSIVA KONSTRUKCIJA KOLNOG PRILAZA  2.  I ODVODNJA</t>
  </si>
  <si>
    <t xml:space="preserve">        betoniranje AB ploče prilaza i glava propusta</t>
  </si>
  <si>
    <t>m³</t>
  </si>
  <si>
    <t xml:space="preserve">                                                      oplata</t>
  </si>
  <si>
    <t>m²</t>
  </si>
  <si>
    <t xml:space="preserve">                                                    armatura</t>
  </si>
  <si>
    <t xml:space="preserve">                                                     ND 125</t>
  </si>
  <si>
    <t>NOSIVA KONSTRUKCIJA  KOLNOG PRILAZA 2. I ODVODNJA  UKUPNO</t>
  </si>
  <si>
    <t>POTPORNI ZID  I PARAPETNI ZID OGRADE NA ISTOČNOJ STRANI PARCELE- ZONA ZAHVATA</t>
  </si>
  <si>
    <t>NAPOMENA: Obuhvaća radove na izgradnji potpornog zida na ISTOČNOJ  strani parcele, uz postojeću stambenu građevinu u dužini od 13,00 m i uz itsočnu stranu aprcele gdje je veća vissinks razlika u dužini od 18,0 m te dijela  parapeta ograde na istočnoj  strani parcele, parapeta ograde na sjevernoj strani parcele  te parapeta ograde na istočnoj strani parcele.</t>
  </si>
  <si>
    <t>Iskop zemlje II kategorije potreban za izvedbu temelja potpornog zida. Iskop se vrši na dijelu sraslog terena širine 100 cm i dubine 45 cm, prema karaterističnom presjeku. Obračun po m3 u sraslom stanju. NAPOMENA: Široki iskop obračunat je u  stavci 2.2. ovog troškovnika.</t>
  </si>
  <si>
    <t>Nosiva konstrukcija kolnog prilaza 2. i odvodnja</t>
  </si>
  <si>
    <t>Potpoorni zid, parapetni zid ograde</t>
  </si>
  <si>
    <t>Dobava i ugradnja  betonskih cijevi promjera ø 50 cm, sa zalijevanjem spojnica cementnim mortom.
Ugradnja na betonsku podlogu C16/20, prema projektu i detalju. Cijevi se polažu cestovni jarak prema karaktersitičnom presjeku  Obračun se vrši po m¹ ugrađenih cijevi sa svim radom i potrebnim materijalom, do potpune gotovosti.</t>
  </si>
  <si>
    <t>Betoniranje AB ploče debljine 15 cm iznad ugrađenih betonskih cijevi dimenzja prema karatkerističnom presjeku. Ploča se izvodi betonom C25/30 i armira se armaturnom mrežom Q 257 koju postaviti u 2 zone.  U cijenu stavke uključiti i betonirane AB glava na završetku  betonskih cijevi. Glave (parapete ) propusta izvesti debljine stjenke 20 cm, dužine 2,00 m i dubine cca 2,00 m sa uključenim potrebnim temeljenjem istog. Parapete izvesti betonom C 25/30, armirati ih obostrano sa armaturnom mrežom Q 188.  Stavka uključuje  nabavu materijala i rad na ugradnji  za sve opisano u stavci. Obračun prema izvedenim količinama.</t>
  </si>
  <si>
    <t>GRAĐEVINSKO-OBRTNIČKI RADOVI KOLNI PRILAZ 2 - ISTOČNA STRANA PARCELE</t>
  </si>
  <si>
    <t>Strojno skidanje sloja humusa u zoni gradnje kolnog prilaza 2.. Humus se skida u visini do  20 cm. Iskopani materijal deponirati na dijelu parcele gdje neće smetati izvođenju radova, te  će se kasnije koristiti za nasipavanje i izravnavanje terena. Obračun po m3 površine u sraslom stanju.</t>
  </si>
  <si>
    <t>Široki iskop strojni  i po potrebi ručni  postojećeg dijela terena- zemlje IIi kategorije, na mjestu izvedbe kolnog prilaza i potpornog zida. . Pri izradi iskopa treba provesti sve mjere sigurnosti pri iskopu, osigurati dijelove iskopa visine veće od 1,0 m . Iskop se obavlja uglavnom strojno, a ručni rad se ograničava na minimum.  Dubina iskopa iznosi  min. 60 cm do max.3,0 m. Iskop prilagoditi terenu i karakteritičnom presjeku 1-1 kroz  prilaz i prikazu terena u presjeku zgrade A-A.  Obračun po m3 u sraslom stanju terena. Svu iskopanu zemlju deponirati na gradilišnu deponiju te će se korsititi kasnije za niveliranje terena i zatrpavanje iskopa.</t>
  </si>
  <si>
    <t>Profiliranje  - iskop postojećeg putnog jarka ispred parcele na mjestu zatavranja jaraka u dužini od 8,00 m. Iskop-profiliranje se vrši trapeznog oblika  prema detalju karakterističnog presjeka donja baza cca 80 cam gonja baza cca 150 cm ukupne visnine 1,0 m od kote uređene površine asfalata.Iskop se vrši strojno sa uključenim utovarom i odovozom iskopanog materijala do odgovarajuće deponije udaljene 10 m. Obračun po m3 u sraslom stanju. U cijenu uključiti i čišćenje postojećeg jarak ispred parcele u dužini od  25,00 m.</t>
  </si>
  <si>
    <t xml:space="preserve">Nakon razastiranja, planiranja i uređenja profila vrši se sabijanje vibracijskim sredstvima do potrebnog modula stišljivosti Ms&gt;100 MN/m2 za kolnike  i Ms&gt;70MN/m2 za pješačke staze.Ispitaivanje Ms se provodi kružnom pločom promjera 30 cm, Sz=100%, a što je potrebno uključiti u cijenu sa potrebnim elaboratima ovlaštene tvrtke.  Obračun se vrši po m3 ugrađenog kamenog materijala u zbijenom stanju.Debljina nosivog sloja kamena iznosi  50 cm.Nosivi kameni sloj izvesti u poprečnom  padu od 1%.
Obračun kamena 40,0 cm od vanjske strane  cestovnog rubnjaka i 20,0 cm pješačkog rubnjaka.U cijenu stavke uključiti i kamni materijal potreban za zatrpavanje cijevi u putnom jarku.
Obračun se vrši po m³ ugrađenog kamenog materijala u zbijenom stanju.      </t>
  </si>
  <si>
    <t>Dobava i izrada nosivog sloja KOLNOG PRILAZA   I  MANIPULATIVNOG PROSTORA od drobljenog kamenog materijala  i vibriranog šljunka granulacije od 0-60 mm, uključujući završnu obradu "šlemanje" sitnim materijalom (0-6 mm). Uračunat dovoz, istovar, planiranje, te sabijanje materijala do potrebne zbijenosti.</t>
  </si>
  <si>
    <t>Betoniranje trakstih temelja potpornog zida na dijelu u zemlji dim..100x45 cm ,  te betoniranje samog potpornog zida izvan zemlje širine20- 30 cm i visine od 50 do max. 220 cm  sa izvedbom odgovarajuće dvostrane glatke  oplate sa podupiranje.
Temelj i potporni zid  izvode se betonom C25/30 i armiraju se rebrastom armaturom prema statičkom proračunu.
U cijenu oračunati sav potreban rad i materijal te transport do mjesta ugradnje.</t>
  </si>
  <si>
    <t>UKUPNO RADOVI:</t>
  </si>
  <si>
    <t>PDV 25%:</t>
  </si>
  <si>
    <t>GRUPA 3. Kolni prilaz 2</t>
  </si>
  <si>
    <t>REKAPITULACIJA GRAĐEVINSKO-OBRTNIČKIH RADOVA, KOLNI PRILAZ 1 I KOLNI PRILAZ 2</t>
  </si>
  <si>
    <t>GRUPA 1: GRAĐEVINSKO-OBRTNIČKI RADOVI</t>
  </si>
  <si>
    <t xml:space="preserve">GRUPA 2: KOLNI PRILAZ 1 </t>
  </si>
  <si>
    <t>GRUPA 3: KOLNI PRILAZ 2</t>
  </si>
  <si>
    <t>ČELIČNA KONSTRUKCIJA HALE  - BRAVARSKI RADOVI UKUPNO</t>
  </si>
  <si>
    <t>KROVOPOKRIVAČKI I LIMARSKI RADOVI UKUPNO</t>
  </si>
  <si>
    <t>HIDROIZOLACIJA I TOPLINSKA IZOLACIJA UKUPNO</t>
  </si>
  <si>
    <t>PROTUPOŽARNA OPREMA I DOKUMENTACIJA ZAŠTITE NA RADU UKUPNO</t>
  </si>
  <si>
    <t>Zona zahvata obuhvaćena ovim troškovnikom je KOLNI PRILAZ 1 - Smješten na zapadnom dijelu parcele sa pristupnom cestom do hale, manipulativni prostor ispred hale sa parkiralištem, vatrogasni pristup sa itočne strane hale, potpornizid uz zapadnu stranu parcele, te zaštitna ograda sa AB parapetom oko proizvodne hale.Sve vidljivo na istuaciji uređenja parcela i karaterističnom uzdužnom presjeku kroz kolni prilaz 1, te poprečni presjek 1-1 , te sam presjek A-A kod hale.</t>
  </si>
  <si>
    <t>NOSIVA KONSTRUKCIJA CESTE I PARKIRALIŠTA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</si>
</sst>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4" formatCode="_-* #,##0.00\ &quot;kn&quot;_-;\-* #,##0.00\ &quot;kn&quot;_-;_-* &quot;-&quot;??\ &quot;kn&quot;_-;_-@_-"/>
    <numFmt numFmtId="43" formatCode="_-* #,##0.00_-;\-* #,##0.00_-;_-* &quot;-&quot;??_-;_-@_-"/>
    <numFmt numFmtId="164" formatCode="_-* #,##0.00\ _k_n_-;\-* #,##0.00\ _k_n_-;_-* &quot;-&quot;??\ _k_n_-;_-@_-"/>
    <numFmt numFmtId="165" formatCode="#,##0.00\ &quot;kn&quot;"/>
    <numFmt numFmtId="166" formatCode="_-* #,##0.00_-;\-* #,##0.00_-;_-* \-??_-;_-@_-"/>
  </numFmts>
  <fonts count="26" x14ac:knownFonts="1">
    <font>
      <sz val="11"/>
      <color theme="1"/>
      <name val="Calibri"/>
      <family val="2"/>
      <charset val="238"/>
      <scheme val="minor"/>
    </font>
    <font>
      <sz val="11"/>
      <color theme="1"/>
      <name val="Calibri"/>
      <family val="2"/>
      <charset val="238"/>
      <scheme val="minor"/>
    </font>
    <font>
      <sz val="10"/>
      <name val="Arial"/>
      <family val="2"/>
      <charset val="238"/>
    </font>
    <font>
      <sz val="9"/>
      <name val="Arial CE"/>
      <family val="2"/>
      <charset val="238"/>
    </font>
    <font>
      <sz val="10"/>
      <name val="Arial"/>
      <family val="2"/>
    </font>
    <font>
      <sz val="10"/>
      <color indexed="8"/>
      <name val="Arial"/>
      <family val="2"/>
      <charset val="238"/>
    </font>
    <font>
      <sz val="10"/>
      <name val="Times New Roman CE"/>
      <family val="1"/>
      <charset val="238"/>
    </font>
    <font>
      <sz val="12"/>
      <name val="Times New Roman CE"/>
      <family val="1"/>
      <charset val="238"/>
    </font>
    <font>
      <sz val="10"/>
      <name val="Helv"/>
    </font>
    <font>
      <sz val="11"/>
      <name val="Times New Roman CE"/>
      <charset val="238"/>
    </font>
    <font>
      <sz val="10"/>
      <name val="Arial CE"/>
      <charset val="238"/>
    </font>
    <font>
      <sz val="9"/>
      <color indexed="8"/>
      <name val="Tahoma"/>
      <family val="2"/>
      <charset val="238"/>
    </font>
    <font>
      <sz val="11"/>
      <color theme="1"/>
      <name val="Times New Roman"/>
      <family val="1"/>
      <charset val="238"/>
    </font>
    <font>
      <b/>
      <sz val="10"/>
      <name val="Times New Roman"/>
      <family val="1"/>
      <charset val="238"/>
    </font>
    <font>
      <b/>
      <sz val="11"/>
      <color theme="1"/>
      <name val="Times New Roman"/>
      <family val="1"/>
      <charset val="238"/>
    </font>
    <font>
      <sz val="11"/>
      <name val="Times New Roman"/>
      <family val="1"/>
      <charset val="238"/>
    </font>
    <font>
      <b/>
      <sz val="11"/>
      <name val="Times New Roman"/>
      <family val="1"/>
      <charset val="238"/>
    </font>
    <font>
      <sz val="11"/>
      <color rgb="FF000000"/>
      <name val="Times New Roman"/>
      <family val="1"/>
      <charset val="238"/>
    </font>
    <font>
      <vertAlign val="superscript"/>
      <sz val="11"/>
      <name val="Times New Roman"/>
      <family val="1"/>
      <charset val="238"/>
    </font>
    <font>
      <b/>
      <u/>
      <sz val="11"/>
      <name val="Times New Roman"/>
      <family val="1"/>
      <charset val="238"/>
    </font>
    <font>
      <sz val="11"/>
      <color indexed="10"/>
      <name val="Times New Roman"/>
      <family val="1"/>
      <charset val="238"/>
    </font>
    <font>
      <b/>
      <i/>
      <sz val="11"/>
      <name val="Times New Roman"/>
      <family val="1"/>
      <charset val="238"/>
    </font>
    <font>
      <b/>
      <sz val="16"/>
      <color theme="1"/>
      <name val="Times New Roman"/>
      <family val="1"/>
      <charset val="238"/>
    </font>
    <font>
      <i/>
      <sz val="11"/>
      <name val="Times New Roman"/>
      <family val="1"/>
      <charset val="238"/>
    </font>
    <font>
      <sz val="11"/>
      <color rgb="FFC00000"/>
      <name val="Times New Roman"/>
      <family val="1"/>
      <charset val="238"/>
    </font>
    <font>
      <b/>
      <sz val="12"/>
      <name val="Times New Roman"/>
      <family val="1"/>
      <charset val="238"/>
    </font>
  </fonts>
  <fills count="10">
    <fill>
      <patternFill patternType="none"/>
    </fill>
    <fill>
      <patternFill patternType="gray125"/>
    </fill>
    <fill>
      <patternFill patternType="solid">
        <fgColor indexed="22"/>
        <bgColor indexed="64"/>
      </patternFill>
    </fill>
    <fill>
      <patternFill patternType="solid">
        <fgColor theme="0" tint="-0.14999847407452621"/>
        <bgColor indexed="64"/>
      </patternFill>
    </fill>
    <fill>
      <patternFill patternType="solid">
        <fgColor theme="0"/>
        <bgColor indexed="64"/>
      </patternFill>
    </fill>
    <fill>
      <patternFill patternType="solid">
        <fgColor theme="0" tint="-0.249977111117893"/>
        <bgColor indexed="64"/>
      </patternFill>
    </fill>
    <fill>
      <patternFill patternType="solid">
        <fgColor rgb="FFFFFF00"/>
        <bgColor indexed="64"/>
      </patternFill>
    </fill>
    <fill>
      <patternFill patternType="solid">
        <fgColor theme="0" tint="-4.9989318521683403E-2"/>
        <bgColor indexed="64"/>
      </patternFill>
    </fill>
    <fill>
      <patternFill patternType="solid">
        <fgColor theme="2"/>
        <bgColor indexed="64"/>
      </patternFill>
    </fill>
    <fill>
      <patternFill patternType="solid">
        <fgColor theme="9" tint="0.79998168889431442"/>
        <bgColor indexed="64"/>
      </patternFill>
    </fill>
  </fills>
  <borders count="79">
    <border>
      <left/>
      <right/>
      <top/>
      <bottom/>
      <diagonal/>
    </border>
    <border>
      <left style="medium">
        <color indexed="64"/>
      </left>
      <right/>
      <top/>
      <bottom/>
      <diagonal/>
    </border>
    <border>
      <left style="thin">
        <color indexed="64"/>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top style="thin">
        <color indexed="64"/>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right style="medium">
        <color indexed="64"/>
      </right>
      <top/>
      <bottom/>
      <diagonal/>
    </border>
    <border>
      <left/>
      <right style="medium">
        <color indexed="64"/>
      </right>
      <top/>
      <bottom style="medium">
        <color indexed="64"/>
      </bottom>
      <diagonal/>
    </border>
    <border>
      <left/>
      <right/>
      <top/>
      <bottom style="medium">
        <color indexed="64"/>
      </bottom>
      <diagonal/>
    </border>
    <border>
      <left style="medium">
        <color indexed="64"/>
      </left>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dashed">
        <color indexed="64"/>
      </left>
      <right style="dashed">
        <color indexed="64"/>
      </right>
      <top style="dashed">
        <color indexed="64"/>
      </top>
      <bottom style="dashed">
        <color indexed="64"/>
      </bottom>
      <diagonal/>
    </border>
    <border>
      <left/>
      <right/>
      <top/>
      <bottom style="thin">
        <color auto="1"/>
      </bottom>
      <diagonal/>
    </border>
    <border>
      <left style="dashed">
        <color indexed="64"/>
      </left>
      <right/>
      <top style="dashed">
        <color indexed="64"/>
      </top>
      <bottom style="dashed">
        <color indexed="64"/>
      </bottom>
      <diagonal/>
    </border>
    <border>
      <left/>
      <right/>
      <top style="thin">
        <color indexed="64"/>
      </top>
      <bottom/>
      <diagonal/>
    </border>
    <border>
      <left style="dashed">
        <color indexed="64"/>
      </left>
      <right style="thin">
        <color auto="1"/>
      </right>
      <top style="thin">
        <color auto="1"/>
      </top>
      <bottom/>
      <diagonal/>
    </border>
    <border>
      <left style="thin">
        <color auto="1"/>
      </left>
      <right style="dashed">
        <color indexed="64"/>
      </right>
      <top style="thin">
        <color auto="1"/>
      </top>
      <bottom/>
      <diagonal/>
    </border>
    <border>
      <left style="medium">
        <color indexed="64"/>
      </left>
      <right style="dashed">
        <color indexed="64"/>
      </right>
      <top style="medium">
        <color indexed="64"/>
      </top>
      <bottom style="dashed">
        <color indexed="64"/>
      </bottom>
      <diagonal/>
    </border>
    <border>
      <left style="dashed">
        <color indexed="64"/>
      </left>
      <right style="dashed">
        <color indexed="64"/>
      </right>
      <top style="medium">
        <color indexed="64"/>
      </top>
      <bottom style="dashed">
        <color indexed="64"/>
      </bottom>
      <diagonal/>
    </border>
    <border>
      <left style="dashed">
        <color indexed="64"/>
      </left>
      <right style="medium">
        <color indexed="64"/>
      </right>
      <top style="medium">
        <color indexed="64"/>
      </top>
      <bottom style="dashed">
        <color indexed="64"/>
      </bottom>
      <diagonal/>
    </border>
    <border>
      <left style="medium">
        <color indexed="64"/>
      </left>
      <right style="dashed">
        <color indexed="64"/>
      </right>
      <top style="dashed">
        <color indexed="64"/>
      </top>
      <bottom style="dashed">
        <color indexed="64"/>
      </bottom>
      <diagonal/>
    </border>
    <border>
      <left style="dashed">
        <color indexed="64"/>
      </left>
      <right style="medium">
        <color indexed="64"/>
      </right>
      <top style="dashed">
        <color indexed="64"/>
      </top>
      <bottom style="dashed">
        <color indexed="64"/>
      </bottom>
      <diagonal/>
    </border>
    <border>
      <left style="medium">
        <color indexed="64"/>
      </left>
      <right style="dashed">
        <color indexed="64"/>
      </right>
      <top style="dashed">
        <color indexed="64"/>
      </top>
      <bottom style="medium">
        <color indexed="64"/>
      </bottom>
      <diagonal/>
    </border>
    <border>
      <left style="dashed">
        <color indexed="64"/>
      </left>
      <right style="dashed">
        <color indexed="64"/>
      </right>
      <top style="dashed">
        <color indexed="64"/>
      </top>
      <bottom style="medium">
        <color indexed="64"/>
      </bottom>
      <diagonal/>
    </border>
    <border>
      <left style="dashed">
        <color indexed="64"/>
      </left>
      <right style="medium">
        <color indexed="64"/>
      </right>
      <top style="dashed">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top style="dashed">
        <color indexed="64"/>
      </top>
      <bottom style="dashed">
        <color indexed="64"/>
      </bottom>
      <diagonal/>
    </border>
    <border>
      <left style="dashed">
        <color indexed="64"/>
      </left>
      <right/>
      <top style="medium">
        <color indexed="64"/>
      </top>
      <bottom style="dashed">
        <color indexed="64"/>
      </bottom>
      <diagonal/>
    </border>
    <border>
      <left/>
      <right/>
      <top style="medium">
        <color indexed="64"/>
      </top>
      <bottom style="dashed">
        <color indexed="64"/>
      </bottom>
      <diagonal/>
    </border>
    <border>
      <left/>
      <right style="medium">
        <color indexed="64"/>
      </right>
      <top style="medium">
        <color indexed="64"/>
      </top>
      <bottom style="dashed">
        <color indexed="64"/>
      </bottom>
      <diagonal/>
    </border>
    <border>
      <left/>
      <right style="medium">
        <color indexed="64"/>
      </right>
      <top style="dashed">
        <color indexed="64"/>
      </top>
      <bottom style="dashed">
        <color indexed="64"/>
      </bottom>
      <diagonal/>
    </border>
    <border>
      <left style="medium">
        <color indexed="64"/>
      </left>
      <right/>
      <top/>
      <bottom style="thin">
        <color indexed="64"/>
      </bottom>
      <diagonal/>
    </border>
    <border>
      <left/>
      <right style="medium">
        <color indexed="64"/>
      </right>
      <top style="thin">
        <color indexed="64"/>
      </top>
      <bottom style="thin">
        <color indexed="64"/>
      </bottom>
      <diagonal/>
    </border>
    <border>
      <left/>
      <right style="medium">
        <color indexed="64"/>
      </right>
      <top style="thin">
        <color indexed="64"/>
      </top>
      <bottom/>
      <diagonal/>
    </border>
    <border>
      <left style="medium">
        <color indexed="64"/>
      </left>
      <right style="medium">
        <color indexed="64"/>
      </right>
      <top/>
      <bottom style="medium">
        <color indexed="64"/>
      </bottom>
      <diagonal/>
    </border>
    <border>
      <left style="dashed">
        <color indexed="64"/>
      </left>
      <right style="dashed">
        <color indexed="64"/>
      </right>
      <top/>
      <bottom style="dashed">
        <color indexed="64"/>
      </bottom>
      <diagonal/>
    </border>
    <border>
      <left style="dashed">
        <color indexed="64"/>
      </left>
      <right style="dashed">
        <color indexed="64"/>
      </right>
      <top style="dashed">
        <color indexed="64"/>
      </top>
      <bottom/>
      <diagonal/>
    </border>
    <border>
      <left style="medium">
        <color indexed="64"/>
      </left>
      <right style="dashed">
        <color indexed="64"/>
      </right>
      <top/>
      <bottom style="dashed">
        <color indexed="64"/>
      </bottom>
      <diagonal/>
    </border>
    <border>
      <left style="dashed">
        <color indexed="64"/>
      </left>
      <right style="medium">
        <color indexed="64"/>
      </right>
      <top/>
      <bottom style="dashed">
        <color indexed="64"/>
      </bottom>
      <diagonal/>
    </border>
    <border>
      <left style="medium">
        <color indexed="64"/>
      </left>
      <right style="dashed">
        <color indexed="64"/>
      </right>
      <top style="dashed">
        <color indexed="64"/>
      </top>
      <bottom/>
      <diagonal/>
    </border>
    <border>
      <left style="dashed">
        <color indexed="64"/>
      </left>
      <right style="medium">
        <color indexed="64"/>
      </right>
      <top style="dashed">
        <color indexed="64"/>
      </top>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thin">
        <color indexed="64"/>
      </top>
      <bottom style="thin">
        <color indexed="64"/>
      </bottom>
      <diagonal/>
    </border>
    <border>
      <left style="medium">
        <color indexed="64"/>
      </left>
      <right/>
      <top style="medium">
        <color indexed="64"/>
      </top>
      <bottom style="thin">
        <color indexed="64"/>
      </bottom>
      <diagonal/>
    </border>
    <border>
      <left style="medium">
        <color indexed="64"/>
      </left>
      <right/>
      <top style="dashed">
        <color indexed="64"/>
      </top>
      <bottom style="dashed">
        <color indexed="64"/>
      </bottom>
      <diagonal/>
    </border>
    <border>
      <left/>
      <right style="medium">
        <color indexed="64"/>
      </right>
      <top/>
      <bottom style="thin">
        <color indexed="64"/>
      </bottom>
      <diagonal/>
    </border>
    <border>
      <left style="dashed">
        <color indexed="64"/>
      </left>
      <right/>
      <top style="medium">
        <color indexed="64"/>
      </top>
      <bottom style="thin">
        <color auto="1"/>
      </bottom>
      <diagonal/>
    </border>
    <border>
      <left/>
      <right style="dashed">
        <color indexed="64"/>
      </right>
      <top style="medium">
        <color indexed="64"/>
      </top>
      <bottom style="thin">
        <color auto="1"/>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medium">
        <color indexed="64"/>
      </left>
      <right style="medium">
        <color indexed="64"/>
      </right>
      <top style="medium">
        <color indexed="64"/>
      </top>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style="thin">
        <color indexed="64"/>
      </left>
      <right style="thin">
        <color indexed="64"/>
      </right>
      <top/>
      <bottom/>
      <diagonal/>
    </border>
    <border>
      <left style="medium">
        <color indexed="64"/>
      </left>
      <right style="medium">
        <color indexed="64"/>
      </right>
      <top/>
      <bottom/>
      <diagonal/>
    </border>
    <border>
      <left/>
      <right style="thin">
        <color indexed="64"/>
      </right>
      <top style="thin">
        <color indexed="64"/>
      </top>
      <bottom style="medium">
        <color indexed="64"/>
      </bottom>
      <diagonal/>
    </border>
    <border>
      <left style="medium">
        <color indexed="64"/>
      </left>
      <right/>
      <top style="thin">
        <color indexed="64"/>
      </top>
      <bottom/>
      <diagonal/>
    </border>
  </borders>
  <cellStyleXfs count="61">
    <xf numFmtId="0" fontId="0" fillId="0" borderId="0"/>
    <xf numFmtId="0" fontId="1" fillId="0" borderId="0"/>
    <xf numFmtId="0" fontId="3" fillId="0" borderId="0">
      <alignment horizontal="left" vertical="top"/>
    </xf>
    <xf numFmtId="0" fontId="2" fillId="0" borderId="0"/>
    <xf numFmtId="0" fontId="2" fillId="0" borderId="0"/>
    <xf numFmtId="0" fontId="2" fillId="0" borderId="0"/>
    <xf numFmtId="0" fontId="4" fillId="0" borderId="0"/>
    <xf numFmtId="164" fontId="1" fillId="0" borderId="0" applyFont="0" applyFill="0" applyBorder="0" applyAlignment="0" applyProtection="0"/>
    <xf numFmtId="164" fontId="2" fillId="0" borderId="0" applyFont="0" applyFill="0" applyBorder="0" applyAlignment="0" applyProtection="0"/>
    <xf numFmtId="166" fontId="9" fillId="0" borderId="0" applyFill="0" applyBorder="0" applyProtection="0">
      <alignment wrapText="1"/>
    </xf>
    <xf numFmtId="164" fontId="1" fillId="0" borderId="0" applyFont="0" applyFill="0" applyBorder="0" applyAlignment="0" applyProtection="0"/>
    <xf numFmtId="166" fontId="9" fillId="0" borderId="0" applyFill="0" applyBorder="0" applyProtection="0">
      <alignment wrapText="1"/>
    </xf>
    <xf numFmtId="164"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1" fillId="0" borderId="0">
      <alignment horizontal="left" wrapText="1" indent="1"/>
    </xf>
    <xf numFmtId="0" fontId="6" fillId="0" borderId="0">
      <alignment horizontal="right" vertical="top"/>
    </xf>
    <xf numFmtId="0" fontId="7" fillId="0" borderId="0">
      <alignment horizontal="justify" vertical="top" wrapText="1"/>
    </xf>
    <xf numFmtId="0" fontId="6" fillId="0" borderId="0">
      <alignment horizontal="left"/>
    </xf>
    <xf numFmtId="4" fontId="7" fillId="0" borderId="0">
      <alignment horizontal="right"/>
    </xf>
    <xf numFmtId="0" fontId="7" fillId="0" borderId="0">
      <alignment horizontal="right"/>
    </xf>
    <xf numFmtId="4" fontId="7" fillId="0" borderId="0">
      <alignment horizontal="right" wrapText="1"/>
    </xf>
    <xf numFmtId="0" fontId="7" fillId="0" borderId="0">
      <alignment horizontal="right"/>
    </xf>
    <xf numFmtId="4" fontId="7" fillId="0" borderId="0">
      <alignment horizontal="right"/>
    </xf>
    <xf numFmtId="0" fontId="4" fillId="0" borderId="0"/>
    <xf numFmtId="0" fontId="4" fillId="0" borderId="0"/>
    <xf numFmtId="0" fontId="2" fillId="0" borderId="0"/>
    <xf numFmtId="0" fontId="1" fillId="0" borderId="0"/>
    <xf numFmtId="0" fontId="1" fillId="0" borderId="0"/>
    <xf numFmtId="0" fontId="2" fillId="0" borderId="0"/>
    <xf numFmtId="0" fontId="1" fillId="0" borderId="0"/>
    <xf numFmtId="0" fontId="1" fillId="0" borderId="0"/>
    <xf numFmtId="0" fontId="9" fillId="0" borderId="0">
      <alignment wrapText="1"/>
    </xf>
    <xf numFmtId="0" fontId="1" fillId="0" borderId="0"/>
    <xf numFmtId="0" fontId="2" fillId="0" borderId="0"/>
    <xf numFmtId="0" fontId="10" fillId="0" borderId="0"/>
    <xf numFmtId="0" fontId="3" fillId="0" borderId="0">
      <alignment horizontal="left" vertical="top"/>
    </xf>
    <xf numFmtId="0" fontId="9" fillId="0" borderId="0">
      <alignment wrapText="1"/>
    </xf>
    <xf numFmtId="0" fontId="1" fillId="0" borderId="0"/>
    <xf numFmtId="0" fontId="2" fillId="0" borderId="0"/>
    <xf numFmtId="0" fontId="9" fillId="0" borderId="0">
      <alignment wrapText="1"/>
    </xf>
    <xf numFmtId="0" fontId="5" fillId="0" borderId="0"/>
    <xf numFmtId="0" fontId="5" fillId="0" borderId="0"/>
    <xf numFmtId="0" fontId="5" fillId="0" borderId="0"/>
    <xf numFmtId="0" fontId="2" fillId="0" borderId="0"/>
    <xf numFmtId="0" fontId="6" fillId="0" borderId="0"/>
    <xf numFmtId="0" fontId="2" fillId="0" borderId="0"/>
    <xf numFmtId="0" fontId="5" fillId="0" borderId="0"/>
    <xf numFmtId="0" fontId="2" fillId="0" borderId="0"/>
    <xf numFmtId="0" fontId="5" fillId="0" borderId="0"/>
    <xf numFmtId="0" fontId="5" fillId="0" borderId="0"/>
    <xf numFmtId="0" fontId="1" fillId="0" borderId="0"/>
    <xf numFmtId="0" fontId="1" fillId="0" borderId="0"/>
    <xf numFmtId="0" fontId="1" fillId="0" borderId="0"/>
    <xf numFmtId="0" fontId="2" fillId="0" borderId="0"/>
    <xf numFmtId="0" fontId="5" fillId="0" borderId="0"/>
    <xf numFmtId="0" fontId="4" fillId="0" borderId="0"/>
    <xf numFmtId="0" fontId="2" fillId="0" borderId="0"/>
    <xf numFmtId="0" fontId="8" fillId="0" borderId="0"/>
  </cellStyleXfs>
  <cellXfs count="438">
    <xf numFmtId="0" fontId="0" fillId="0" borderId="0" xfId="0"/>
    <xf numFmtId="0" fontId="23" fillId="7" borderId="47" xfId="3" applyFont="1" applyFill="1" applyBorder="1" applyAlignment="1" applyProtection="1">
      <alignment horizontal="center" vertical="top" wrapText="1"/>
      <protection hidden="1"/>
    </xf>
    <xf numFmtId="0" fontId="23" fillId="7" borderId="48" xfId="3" applyFont="1" applyFill="1" applyBorder="1" applyAlignment="1" applyProtection="1">
      <alignment horizontal="center" vertical="top" wrapText="1"/>
      <protection hidden="1"/>
    </xf>
    <xf numFmtId="0" fontId="23" fillId="7" borderId="49" xfId="3" applyFont="1" applyFill="1" applyBorder="1" applyAlignment="1" applyProtection="1">
      <alignment horizontal="center" vertical="top" wrapText="1"/>
      <protection hidden="1"/>
    </xf>
    <xf numFmtId="0" fontId="23" fillId="7" borderId="31" xfId="3" applyFont="1" applyFill="1" applyBorder="1" applyAlignment="1" applyProtection="1">
      <alignment horizontal="center" vertical="top" wrapText="1"/>
      <protection hidden="1"/>
    </xf>
    <xf numFmtId="0" fontId="23" fillId="7" borderId="46" xfId="3" applyFont="1" applyFill="1" applyBorder="1" applyAlignment="1" applyProtection="1">
      <alignment horizontal="center" vertical="top" wrapText="1"/>
      <protection hidden="1"/>
    </xf>
    <xf numFmtId="0" fontId="23" fillId="7" borderId="50" xfId="3" applyFont="1" applyFill="1" applyBorder="1" applyAlignment="1" applyProtection="1">
      <alignment horizontal="center" vertical="top" wrapText="1"/>
      <protection hidden="1"/>
    </xf>
    <xf numFmtId="0" fontId="15" fillId="7" borderId="31" xfId="3" applyFont="1" applyFill="1" applyBorder="1" applyAlignment="1" applyProtection="1">
      <alignment horizontal="center" vertical="top" wrapText="1"/>
      <protection hidden="1"/>
    </xf>
    <xf numFmtId="0" fontId="15" fillId="7" borderId="46" xfId="3" applyFont="1" applyFill="1" applyBorder="1" applyAlignment="1" applyProtection="1">
      <alignment horizontal="center" vertical="top" wrapText="1"/>
      <protection hidden="1"/>
    </xf>
    <xf numFmtId="0" fontId="15" fillId="7" borderId="50" xfId="3" applyFont="1" applyFill="1" applyBorder="1" applyAlignment="1" applyProtection="1">
      <alignment horizontal="center" vertical="top" wrapText="1"/>
      <protection hidden="1"/>
    </xf>
    <xf numFmtId="0" fontId="16" fillId="7" borderId="31" xfId="3" applyFont="1" applyFill="1" applyBorder="1" applyAlignment="1" applyProtection="1">
      <alignment horizontal="center" vertical="top" wrapText="1"/>
      <protection hidden="1"/>
    </xf>
    <xf numFmtId="0" fontId="16" fillId="7" borderId="46" xfId="3" applyFont="1" applyFill="1" applyBorder="1" applyAlignment="1" applyProtection="1">
      <alignment horizontal="center" vertical="top" wrapText="1"/>
      <protection hidden="1"/>
    </xf>
    <xf numFmtId="0" fontId="16" fillId="7" borderId="50" xfId="3" applyFont="1" applyFill="1" applyBorder="1" applyAlignment="1" applyProtection="1">
      <alignment horizontal="center" vertical="top" wrapText="1"/>
      <protection hidden="1"/>
    </xf>
    <xf numFmtId="2" fontId="15" fillId="7" borderId="36" xfId="0" applyNumberFormat="1" applyFont="1" applyFill="1" applyBorder="1" applyProtection="1">
      <protection locked="0"/>
    </xf>
    <xf numFmtId="4" fontId="12" fillId="6" borderId="37" xfId="0" applyNumberFormat="1" applyFont="1" applyFill="1" applyBorder="1" applyProtection="1">
      <protection locked="0"/>
    </xf>
    <xf numFmtId="2" fontId="15" fillId="7" borderId="29" xfId="0" applyNumberFormat="1" applyFont="1" applyFill="1" applyBorder="1" applyProtection="1">
      <protection locked="0"/>
    </xf>
    <xf numFmtId="4" fontId="12" fillId="6" borderId="39" xfId="0" applyNumberFormat="1" applyFont="1" applyFill="1" applyBorder="1" applyProtection="1">
      <protection locked="0"/>
    </xf>
    <xf numFmtId="4" fontId="12" fillId="7" borderId="29" xfId="0" applyNumberFormat="1" applyFont="1" applyFill="1" applyBorder="1" applyProtection="1">
      <protection locked="0"/>
    </xf>
    <xf numFmtId="2" fontId="12" fillId="7" borderId="41" xfId="0" applyNumberFormat="1" applyFont="1" applyFill="1" applyBorder="1" applyProtection="1">
      <protection locked="0"/>
    </xf>
    <xf numFmtId="0" fontId="12" fillId="6" borderId="42" xfId="0" applyFont="1" applyFill="1" applyBorder="1" applyProtection="1">
      <protection locked="0"/>
    </xf>
    <xf numFmtId="2" fontId="12" fillId="7" borderId="36" xfId="0" applyNumberFormat="1" applyFont="1" applyFill="1" applyBorder="1" applyProtection="1">
      <protection locked="0"/>
    </xf>
    <xf numFmtId="0" fontId="12" fillId="6" borderId="37" xfId="0" applyFont="1" applyFill="1" applyBorder="1" applyProtection="1">
      <protection locked="0"/>
    </xf>
    <xf numFmtId="2" fontId="12" fillId="7" borderId="29" xfId="0" applyNumberFormat="1" applyFont="1" applyFill="1" applyBorder="1" applyProtection="1">
      <protection locked="0"/>
    </xf>
    <xf numFmtId="0" fontId="12" fillId="6" borderId="39" xfId="0" applyFont="1" applyFill="1" applyBorder="1" applyProtection="1">
      <protection locked="0"/>
    </xf>
    <xf numFmtId="4" fontId="15" fillId="7" borderId="29" xfId="0" applyNumberFormat="1" applyFont="1" applyFill="1" applyBorder="1" applyProtection="1">
      <protection locked="0"/>
    </xf>
    <xf numFmtId="4" fontId="15" fillId="7" borderId="41" xfId="0" applyNumberFormat="1" applyFont="1" applyFill="1" applyBorder="1" applyProtection="1">
      <protection locked="0"/>
    </xf>
    <xf numFmtId="4" fontId="12" fillId="6" borderId="42" xfId="0" applyNumberFormat="1" applyFont="1" applyFill="1" applyBorder="1" applyProtection="1">
      <protection locked="0"/>
    </xf>
    <xf numFmtId="4" fontId="15" fillId="8" borderId="29" xfId="0" applyNumberFormat="1" applyFont="1" applyFill="1" applyBorder="1" applyProtection="1">
      <protection locked="0"/>
    </xf>
    <xf numFmtId="4" fontId="15" fillId="8" borderId="41" xfId="0" applyNumberFormat="1" applyFont="1" applyFill="1" applyBorder="1" applyProtection="1">
      <protection locked="0"/>
    </xf>
    <xf numFmtId="4" fontId="15" fillId="8" borderId="36" xfId="0" applyNumberFormat="1" applyFont="1" applyFill="1" applyBorder="1" applyProtection="1">
      <protection locked="0"/>
    </xf>
    <xf numFmtId="4" fontId="12" fillId="8" borderId="29" xfId="0" applyNumberFormat="1" applyFont="1" applyFill="1" applyBorder="1" applyProtection="1">
      <protection locked="0"/>
    </xf>
    <xf numFmtId="2" fontId="16" fillId="8" borderId="55" xfId="0" applyNumberFormat="1" applyFont="1" applyFill="1" applyBorder="1" applyProtection="1">
      <protection locked="0"/>
    </xf>
    <xf numFmtId="0" fontId="12" fillId="6" borderId="58" xfId="0" applyFont="1" applyFill="1" applyBorder="1" applyProtection="1">
      <protection locked="0"/>
    </xf>
    <xf numFmtId="2" fontId="16" fillId="8" borderId="29" xfId="0" applyNumberFormat="1" applyFont="1" applyFill="1" applyBorder="1" applyProtection="1">
      <protection locked="0"/>
    </xf>
    <xf numFmtId="4" fontId="15" fillId="8" borderId="56" xfId="0" applyNumberFormat="1" applyFont="1" applyFill="1" applyBorder="1" applyProtection="1">
      <protection locked="0"/>
    </xf>
    <xf numFmtId="4" fontId="12" fillId="6" borderId="60" xfId="0" applyNumberFormat="1" applyFont="1" applyFill="1" applyBorder="1" applyProtection="1">
      <protection locked="0"/>
    </xf>
    <xf numFmtId="4" fontId="15" fillId="8" borderId="55" xfId="0" applyNumberFormat="1" applyFont="1" applyFill="1" applyBorder="1" applyProtection="1">
      <protection locked="0"/>
    </xf>
    <xf numFmtId="4" fontId="12" fillId="6" borderId="58" xfId="0" applyNumberFormat="1" applyFont="1" applyFill="1" applyBorder="1" applyProtection="1">
      <protection locked="0"/>
    </xf>
    <xf numFmtId="2" fontId="15" fillId="8" borderId="36" xfId="0" applyNumberFormat="1" applyFont="1" applyFill="1" applyBorder="1" applyProtection="1">
      <protection locked="0"/>
    </xf>
    <xf numFmtId="2" fontId="15" fillId="8" borderId="29" xfId="0" applyNumberFormat="1" applyFont="1" applyFill="1" applyBorder="1" applyProtection="1">
      <protection locked="0"/>
    </xf>
    <xf numFmtId="2" fontId="12" fillId="8" borderId="36" xfId="0" applyNumberFormat="1" applyFont="1" applyFill="1" applyBorder="1" applyAlignment="1" applyProtection="1">
      <protection locked="0"/>
    </xf>
    <xf numFmtId="0" fontId="12" fillId="6" borderId="37" xfId="0" applyFont="1" applyFill="1" applyBorder="1" applyAlignment="1" applyProtection="1">
      <protection locked="0"/>
    </xf>
    <xf numFmtId="2" fontId="12" fillId="8" borderId="29" xfId="0" applyNumberFormat="1" applyFont="1" applyFill="1" applyBorder="1" applyAlignment="1" applyProtection="1">
      <protection locked="0"/>
    </xf>
    <xf numFmtId="4" fontId="12" fillId="6" borderId="39" xfId="0" applyNumberFormat="1" applyFont="1" applyFill="1" applyBorder="1" applyAlignment="1" applyProtection="1">
      <protection locked="0"/>
    </xf>
    <xf numFmtId="4" fontId="15" fillId="8" borderId="29" xfId="0" applyNumberFormat="1" applyFont="1" applyFill="1" applyBorder="1" applyAlignment="1" applyProtection="1">
      <protection locked="0"/>
    </xf>
    <xf numFmtId="4" fontId="12" fillId="8" borderId="29" xfId="0" applyNumberFormat="1" applyFont="1" applyFill="1" applyBorder="1" applyAlignment="1" applyProtection="1">
      <protection locked="0"/>
    </xf>
    <xf numFmtId="4" fontId="12" fillId="8" borderId="41" xfId="0" applyNumberFormat="1" applyFont="1" applyFill="1" applyBorder="1" applyAlignment="1" applyProtection="1">
      <protection locked="0"/>
    </xf>
    <xf numFmtId="4" fontId="12" fillId="6" borderId="42" xfId="0" applyNumberFormat="1" applyFont="1" applyFill="1" applyBorder="1" applyAlignment="1" applyProtection="1">
      <protection locked="0"/>
    </xf>
    <xf numFmtId="4" fontId="12" fillId="8" borderId="41" xfId="0" applyNumberFormat="1" applyFont="1" applyFill="1" applyBorder="1" applyProtection="1">
      <protection locked="0"/>
    </xf>
    <xf numFmtId="4" fontId="12" fillId="8" borderId="36" xfId="0" applyNumberFormat="1" applyFont="1" applyFill="1" applyBorder="1" applyProtection="1">
      <protection locked="0"/>
    </xf>
    <xf numFmtId="0" fontId="12" fillId="8" borderId="29" xfId="0" applyFont="1" applyFill="1" applyBorder="1" applyProtection="1">
      <protection locked="0"/>
    </xf>
    <xf numFmtId="0" fontId="14" fillId="0" borderId="20" xfId="1" applyFont="1" applyBorder="1" applyAlignment="1" applyProtection="1">
      <alignment horizontal="center" vertical="center" wrapText="1"/>
    </xf>
    <xf numFmtId="0" fontId="14" fillId="0" borderId="21" xfId="1" applyFont="1" applyBorder="1" applyAlignment="1" applyProtection="1">
      <alignment horizontal="center" vertical="center" wrapText="1"/>
    </xf>
    <xf numFmtId="0" fontId="14" fillId="0" borderId="22" xfId="1" applyFont="1" applyBorder="1" applyAlignment="1" applyProtection="1">
      <alignment horizontal="center" vertical="center" wrapText="1"/>
    </xf>
    <xf numFmtId="0" fontId="16" fillId="0" borderId="20" xfId="0" applyFont="1" applyBorder="1" applyAlignment="1" applyProtection="1">
      <alignment horizontal="center" wrapText="1"/>
    </xf>
    <xf numFmtId="0" fontId="16" fillId="0" borderId="21" xfId="0" applyFont="1" applyBorder="1" applyAlignment="1" applyProtection="1">
      <alignment horizontal="center" wrapText="1"/>
    </xf>
    <xf numFmtId="0" fontId="16" fillId="0" borderId="22" xfId="0" applyFont="1" applyBorder="1" applyAlignment="1" applyProtection="1">
      <alignment horizontal="center" wrapText="1"/>
    </xf>
    <xf numFmtId="0" fontId="22" fillId="0" borderId="0" xfId="0" applyFont="1" applyBorder="1" applyAlignment="1" applyProtection="1">
      <alignment horizontal="center" vertical="center"/>
    </xf>
    <xf numFmtId="0" fontId="22" fillId="0" borderId="18" xfId="0" applyFont="1" applyBorder="1" applyAlignment="1" applyProtection="1">
      <alignment horizontal="center" vertical="center"/>
    </xf>
    <xf numFmtId="0" fontId="16" fillId="2" borderId="4" xfId="0" applyFont="1" applyFill="1" applyBorder="1" applyProtection="1"/>
    <xf numFmtId="0" fontId="16" fillId="2" borderId="5" xfId="0" applyFont="1" applyFill="1" applyBorder="1" applyAlignment="1" applyProtection="1">
      <alignment horizontal="center"/>
    </xf>
    <xf numFmtId="0" fontId="16" fillId="2" borderId="5" xfId="0" applyFont="1" applyFill="1" applyBorder="1" applyProtection="1"/>
    <xf numFmtId="2" fontId="16" fillId="2" borderId="5" xfId="0" applyNumberFormat="1" applyFont="1" applyFill="1" applyBorder="1" applyAlignment="1" applyProtection="1">
      <alignment wrapText="1"/>
    </xf>
    <xf numFmtId="0" fontId="16" fillId="2" borderId="6" xfId="0" applyFont="1" applyFill="1" applyBorder="1" applyAlignment="1" applyProtection="1">
      <alignment horizontal="center"/>
    </xf>
    <xf numFmtId="0" fontId="16" fillId="3" borderId="23" xfId="0" applyFont="1" applyFill="1" applyBorder="1" applyProtection="1"/>
    <xf numFmtId="0" fontId="16" fillId="3" borderId="24" xfId="0" applyFont="1" applyFill="1" applyBorder="1" applyProtection="1"/>
    <xf numFmtId="0" fontId="16" fillId="3" borderId="25" xfId="0" applyFont="1" applyFill="1" applyBorder="1" applyProtection="1"/>
    <xf numFmtId="0" fontId="12" fillId="0" borderId="35" xfId="0" applyFont="1" applyBorder="1" applyAlignment="1" applyProtection="1">
      <alignment vertical="top"/>
    </xf>
    <xf numFmtId="0" fontId="15" fillId="0" borderId="36" xfId="0" applyFont="1" applyBorder="1" applyAlignment="1" applyProtection="1">
      <alignment vertical="top" wrapText="1"/>
    </xf>
    <xf numFmtId="0" fontId="12" fillId="0" borderId="36" xfId="0" applyFont="1" applyBorder="1" applyProtection="1"/>
    <xf numFmtId="4" fontId="12" fillId="0" borderId="36" xfId="0" applyNumberFormat="1" applyFont="1" applyBorder="1" applyAlignment="1" applyProtection="1">
      <alignment wrapText="1"/>
    </xf>
    <xf numFmtId="0" fontId="15" fillId="0" borderId="38" xfId="0" applyFont="1" applyBorder="1" applyAlignment="1" applyProtection="1">
      <alignment horizontal="left" vertical="top"/>
    </xf>
    <xf numFmtId="0" fontId="15" fillId="0" borderId="29" xfId="0" applyFont="1" applyBorder="1" applyAlignment="1" applyProtection="1">
      <alignment vertical="top" wrapText="1"/>
    </xf>
    <xf numFmtId="0" fontId="12" fillId="0" borderId="29" xfId="0" applyFont="1" applyBorder="1" applyProtection="1"/>
    <xf numFmtId="4" fontId="12" fillId="0" borderId="29" xfId="0" applyNumberFormat="1" applyFont="1" applyBorder="1" applyAlignment="1" applyProtection="1">
      <alignment wrapText="1"/>
    </xf>
    <xf numFmtId="0" fontId="15" fillId="0" borderId="38" xfId="0" applyFont="1" applyBorder="1" applyAlignment="1" applyProtection="1">
      <alignment vertical="top"/>
    </xf>
    <xf numFmtId="0" fontId="12" fillId="0" borderId="29" xfId="0" applyFont="1" applyBorder="1" applyAlignment="1" applyProtection="1">
      <alignment horizontal="center"/>
    </xf>
    <xf numFmtId="0" fontId="15" fillId="4" borderId="29" xfId="0" applyFont="1" applyFill="1" applyBorder="1" applyAlignment="1" applyProtection="1">
      <alignment vertical="top" wrapText="1"/>
    </xf>
    <xf numFmtId="0" fontId="15" fillId="0" borderId="29" xfId="0" applyFont="1" applyBorder="1" applyAlignment="1" applyProtection="1">
      <alignment horizontal="left" vertical="top" wrapText="1"/>
    </xf>
    <xf numFmtId="0" fontId="15" fillId="0" borderId="29" xfId="0" applyFont="1" applyBorder="1" applyAlignment="1" applyProtection="1">
      <alignment horizontal="center"/>
    </xf>
    <xf numFmtId="4" fontId="15" fillId="0" borderId="29" xfId="0" applyNumberFormat="1" applyFont="1" applyBorder="1" applyAlignment="1" applyProtection="1">
      <alignment wrapText="1"/>
    </xf>
    <xf numFmtId="0" fontId="12" fillId="0" borderId="38" xfId="0" applyFont="1" applyBorder="1" applyProtection="1"/>
    <xf numFmtId="0" fontId="12" fillId="0" borderId="40" xfId="0" applyFont="1" applyBorder="1" applyAlignment="1" applyProtection="1">
      <alignment vertical="top"/>
    </xf>
    <xf numFmtId="0" fontId="23" fillId="0" borderId="41" xfId="0" applyFont="1" applyBorder="1" applyAlignment="1" applyProtection="1">
      <alignment vertical="top" wrapText="1"/>
    </xf>
    <xf numFmtId="0" fontId="12" fillId="0" borderId="41" xfId="0" applyFont="1" applyBorder="1" applyAlignment="1" applyProtection="1">
      <alignment horizontal="center"/>
    </xf>
    <xf numFmtId="2" fontId="12" fillId="0" borderId="41" xfId="0" applyNumberFormat="1" applyFont="1" applyBorder="1" applyAlignment="1" applyProtection="1">
      <alignment wrapText="1"/>
    </xf>
    <xf numFmtId="0" fontId="16" fillId="0" borderId="43" xfId="0" applyFont="1" applyBorder="1" applyAlignment="1" applyProtection="1">
      <alignment vertical="top"/>
    </xf>
    <xf numFmtId="0" fontId="16" fillId="0" borderId="44" xfId="0" applyFont="1" applyBorder="1" applyProtection="1"/>
    <xf numFmtId="4" fontId="14" fillId="0" borderId="45" xfId="0" applyNumberFormat="1" applyFont="1" applyBorder="1" applyProtection="1"/>
    <xf numFmtId="0" fontId="12" fillId="0" borderId="67" xfId="0" applyFont="1" applyBorder="1" applyAlignment="1" applyProtection="1">
      <alignment horizontal="center" vertical="top"/>
    </xf>
    <xf numFmtId="0" fontId="12" fillId="0" borderId="61" xfId="0" applyFont="1" applyBorder="1" applyAlignment="1" applyProtection="1">
      <alignment horizontal="center" vertical="top"/>
    </xf>
    <xf numFmtId="0" fontId="12" fillId="0" borderId="68" xfId="0" applyFont="1" applyBorder="1" applyAlignment="1" applyProtection="1">
      <alignment horizontal="center" vertical="top"/>
    </xf>
    <xf numFmtId="0" fontId="16" fillId="3" borderId="33" xfId="0" applyFont="1" applyFill="1" applyBorder="1" applyAlignment="1" applyProtection="1">
      <alignment vertical="top"/>
    </xf>
    <xf numFmtId="0" fontId="12" fillId="2" borderId="24" xfId="0" applyFont="1" applyFill="1" applyBorder="1" applyProtection="1"/>
    <xf numFmtId="0" fontId="12" fillId="2" borderId="34" xfId="0" applyFont="1" applyFill="1" applyBorder="1" applyProtection="1"/>
    <xf numFmtId="0" fontId="15" fillId="0" borderId="35" xfId="0" applyFont="1" applyBorder="1" applyAlignment="1" applyProtection="1">
      <alignment vertical="top"/>
    </xf>
    <xf numFmtId="0" fontId="12" fillId="0" borderId="38" xfId="0" applyFont="1" applyBorder="1" applyAlignment="1" applyProtection="1">
      <alignment vertical="top"/>
    </xf>
    <xf numFmtId="0" fontId="15" fillId="0" borderId="29" xfId="0" applyFont="1" applyBorder="1" applyProtection="1"/>
    <xf numFmtId="0" fontId="15" fillId="0" borderId="29" xfId="2" applyFont="1" applyBorder="1" applyAlignment="1" applyProtection="1">
      <alignment horizontal="left" vertical="top" wrapText="1"/>
    </xf>
    <xf numFmtId="2" fontId="12" fillId="0" borderId="29" xfId="0" applyNumberFormat="1" applyFont="1" applyBorder="1" applyAlignment="1" applyProtection="1">
      <alignment wrapText="1"/>
    </xf>
    <xf numFmtId="0" fontId="15" fillId="0" borderId="40" xfId="0" applyFont="1" applyBorder="1" applyAlignment="1" applyProtection="1">
      <alignment vertical="top"/>
    </xf>
    <xf numFmtId="0" fontId="15" fillId="0" borderId="41" xfId="0" applyFont="1" applyBorder="1" applyAlignment="1" applyProtection="1">
      <alignment vertical="top" wrapText="1"/>
    </xf>
    <xf numFmtId="0" fontId="15" fillId="0" borderId="41" xfId="0" applyFont="1" applyBorder="1" applyProtection="1"/>
    <xf numFmtId="4" fontId="12" fillId="0" borderId="41" xfId="0" applyNumberFormat="1" applyFont="1" applyBorder="1" applyAlignment="1" applyProtection="1">
      <alignment wrapText="1"/>
    </xf>
    <xf numFmtId="0" fontId="12" fillId="0" borderId="0" xfId="0" applyFont="1" applyProtection="1"/>
    <xf numFmtId="0" fontId="0" fillId="0" borderId="0" xfId="0" applyProtection="1"/>
    <xf numFmtId="2" fontId="16" fillId="0" borderId="44" xfId="0" applyNumberFormat="1" applyFont="1" applyBorder="1" applyProtection="1"/>
    <xf numFmtId="0" fontId="12" fillId="0" borderId="44" xfId="0" applyFont="1" applyBorder="1" applyProtection="1"/>
    <xf numFmtId="0" fontId="14" fillId="0" borderId="45" xfId="0" applyFont="1" applyBorder="1" applyProtection="1"/>
    <xf numFmtId="0" fontId="12" fillId="0" borderId="64" xfId="0" applyFont="1" applyBorder="1" applyAlignment="1" applyProtection="1">
      <alignment horizontal="center" vertical="top"/>
    </xf>
    <xf numFmtId="0" fontId="12" fillId="0" borderId="62" xfId="0" applyFont="1" applyBorder="1" applyAlignment="1" applyProtection="1">
      <alignment horizontal="center" vertical="top"/>
    </xf>
    <xf numFmtId="0" fontId="16" fillId="3" borderId="23" xfId="0" applyFont="1" applyFill="1" applyBorder="1" applyAlignment="1" applyProtection="1">
      <alignment vertical="top"/>
    </xf>
    <xf numFmtId="0" fontId="12" fillId="2" borderId="25" xfId="0" applyFont="1" applyFill="1" applyBorder="1" applyProtection="1"/>
    <xf numFmtId="0" fontId="16" fillId="7" borderId="29" xfId="0" applyFont="1" applyFill="1" applyBorder="1" applyAlignment="1" applyProtection="1">
      <alignment vertical="top" wrapText="1"/>
    </xf>
    <xf numFmtId="0" fontId="12" fillId="7" borderId="29" xfId="0" applyFont="1" applyFill="1" applyBorder="1" applyProtection="1"/>
    <xf numFmtId="4" fontId="12" fillId="7" borderId="29" xfId="0" applyNumberFormat="1" applyFont="1" applyFill="1" applyBorder="1" applyAlignment="1" applyProtection="1">
      <alignment wrapText="1"/>
    </xf>
    <xf numFmtId="4" fontId="16" fillId="7" borderId="29" xfId="0" applyNumberFormat="1" applyFont="1" applyFill="1" applyBorder="1" applyProtection="1"/>
    <xf numFmtId="4" fontId="12" fillId="7" borderId="39" xfId="0" applyNumberFormat="1" applyFont="1" applyFill="1" applyBorder="1" applyProtection="1"/>
    <xf numFmtId="0" fontId="16" fillId="7" borderId="29" xfId="0" applyFont="1" applyFill="1" applyBorder="1" applyAlignment="1" applyProtection="1">
      <alignment horizontal="justify" vertical="top" wrapText="1"/>
    </xf>
    <xf numFmtId="0" fontId="15" fillId="7" borderId="29" xfId="0" applyFont="1" applyFill="1" applyBorder="1" applyAlignment="1" applyProtection="1">
      <alignment horizontal="justify" vertical="top" wrapText="1"/>
    </xf>
    <xf numFmtId="0" fontId="12" fillId="0" borderId="65" xfId="0" applyFont="1" applyBorder="1" applyAlignment="1" applyProtection="1">
      <alignment horizontal="center" vertical="top"/>
    </xf>
    <xf numFmtId="0" fontId="12" fillId="0" borderId="46" xfId="0" applyFont="1" applyBorder="1" applyAlignment="1" applyProtection="1">
      <alignment horizontal="center" vertical="top"/>
    </xf>
    <xf numFmtId="0" fontId="12" fillId="0" borderId="50" xfId="0" applyFont="1" applyBorder="1" applyAlignment="1" applyProtection="1">
      <alignment horizontal="center" vertical="top"/>
    </xf>
    <xf numFmtId="0" fontId="16" fillId="0" borderId="51" xfId="0" applyFont="1" applyBorder="1" applyAlignment="1" applyProtection="1">
      <alignment vertical="top"/>
    </xf>
    <xf numFmtId="0" fontId="16" fillId="0" borderId="43" xfId="0" applyFont="1" applyBorder="1" applyAlignment="1" applyProtection="1">
      <alignment vertical="top" wrapText="1"/>
    </xf>
    <xf numFmtId="0" fontId="14" fillId="0" borderId="51" xfId="0" applyFont="1" applyBorder="1" applyAlignment="1" applyProtection="1">
      <alignment horizontal="center" vertical="top"/>
    </xf>
    <xf numFmtId="0" fontId="14" fillId="0" borderId="30" xfId="0" applyFont="1" applyBorder="1" applyAlignment="1" applyProtection="1">
      <alignment horizontal="center" vertical="top"/>
    </xf>
    <xf numFmtId="0" fontId="14" fillId="0" borderId="66" xfId="0" applyFont="1" applyBorder="1" applyAlignment="1" applyProtection="1">
      <alignment horizontal="center" vertical="top"/>
    </xf>
    <xf numFmtId="0" fontId="14" fillId="3" borderId="23" xfId="0" applyFont="1" applyFill="1" applyBorder="1" applyAlignment="1" applyProtection="1">
      <alignment vertical="top"/>
    </xf>
    <xf numFmtId="0" fontId="14" fillId="3" borderId="24" xfId="0" applyFont="1" applyFill="1" applyBorder="1" applyProtection="1"/>
    <xf numFmtId="0" fontId="14" fillId="3" borderId="25" xfId="0" applyFont="1" applyFill="1" applyBorder="1" applyProtection="1"/>
    <xf numFmtId="0" fontId="15" fillId="0" borderId="36" xfId="5" applyFont="1" applyBorder="1" applyAlignment="1" applyProtection="1">
      <alignment vertical="top" wrapText="1"/>
    </xf>
    <xf numFmtId="0" fontId="15" fillId="0" borderId="29" xfId="3" applyFont="1" applyBorder="1" applyAlignment="1" applyProtection="1">
      <alignment vertical="top" wrapText="1"/>
    </xf>
    <xf numFmtId="0" fontId="23" fillId="0" borderId="29" xfId="3" applyFont="1" applyBorder="1" applyAlignment="1" applyProtection="1">
      <alignment horizontal="justify" vertical="top" wrapText="1"/>
    </xf>
    <xf numFmtId="0" fontId="15" fillId="0" borderId="29" xfId="5" applyFont="1" applyBorder="1" applyAlignment="1" applyProtection="1">
      <alignment vertical="top" wrapText="1"/>
    </xf>
    <xf numFmtId="0" fontId="15" fillId="0" borderId="41" xfId="3" applyFont="1" applyBorder="1" applyAlignment="1" applyProtection="1">
      <alignment horizontal="justify" vertical="top" wrapText="1"/>
    </xf>
    <xf numFmtId="0" fontId="16" fillId="0" borderId="44" xfId="3" applyFont="1" applyBorder="1" applyAlignment="1" applyProtection="1">
      <alignment horizontal="justify" vertical="top" wrapText="1"/>
    </xf>
    <xf numFmtId="0" fontId="16" fillId="0" borderId="64" xfId="0" applyFont="1" applyBorder="1" applyAlignment="1" applyProtection="1">
      <alignment horizontal="center" vertical="top"/>
    </xf>
    <xf numFmtId="0" fontId="16" fillId="0" borderId="61" xfId="0" applyFont="1" applyBorder="1" applyAlignment="1" applyProtection="1">
      <alignment horizontal="center" vertical="top"/>
    </xf>
    <xf numFmtId="0" fontId="16" fillId="0" borderId="62" xfId="0" applyFont="1" applyBorder="1" applyAlignment="1" applyProtection="1">
      <alignment horizontal="center" vertical="top"/>
    </xf>
    <xf numFmtId="0" fontId="12" fillId="3" borderId="24" xfId="0" applyFont="1" applyFill="1" applyBorder="1" applyProtection="1"/>
    <xf numFmtId="0" fontId="12" fillId="3" borderId="25" xfId="0" applyFont="1" applyFill="1" applyBorder="1" applyProtection="1"/>
    <xf numFmtId="4" fontId="12" fillId="0" borderId="36" xfId="0" applyNumberFormat="1" applyFont="1" applyBorder="1" applyProtection="1"/>
    <xf numFmtId="0" fontId="15" fillId="4" borderId="29" xfId="3" applyFont="1" applyFill="1" applyBorder="1" applyAlignment="1" applyProtection="1">
      <alignment horizontal="left" vertical="top" wrapText="1"/>
    </xf>
    <xf numFmtId="4" fontId="12" fillId="0" borderId="29" xfId="0" applyNumberFormat="1" applyFont="1" applyBorder="1" applyProtection="1"/>
    <xf numFmtId="0" fontId="15" fillId="0" borderId="29" xfId="3" applyFont="1" applyBorder="1" applyAlignment="1" applyProtection="1">
      <alignment horizontal="left" vertical="top" wrapText="1"/>
    </xf>
    <xf numFmtId="0" fontId="15" fillId="0" borderId="41" xfId="3" applyFont="1" applyBorder="1" applyAlignment="1" applyProtection="1">
      <alignment horizontal="left" vertical="top" wrapText="1"/>
    </xf>
    <xf numFmtId="0" fontId="12" fillId="0" borderId="41" xfId="0" applyFont="1" applyBorder="1" applyProtection="1"/>
    <xf numFmtId="4" fontId="15" fillId="0" borderId="41" xfId="0" applyNumberFormat="1" applyFont="1" applyBorder="1" applyAlignment="1" applyProtection="1">
      <alignment wrapText="1"/>
    </xf>
    <xf numFmtId="0" fontId="16" fillId="0" borderId="44" xfId="0" applyFont="1" applyBorder="1" applyAlignment="1" applyProtection="1">
      <alignment vertical="top" wrapText="1"/>
    </xf>
    <xf numFmtId="0" fontId="16" fillId="3" borderId="24" xfId="0" applyFont="1" applyFill="1" applyBorder="1" applyAlignment="1" applyProtection="1">
      <alignment vertical="top"/>
    </xf>
    <xf numFmtId="0" fontId="16" fillId="3" borderId="25" xfId="0" applyFont="1" applyFill="1" applyBorder="1" applyAlignment="1" applyProtection="1">
      <alignment vertical="top"/>
    </xf>
    <xf numFmtId="0" fontId="16" fillId="0" borderId="4" xfId="0" applyFont="1" applyBorder="1" applyAlignment="1" applyProtection="1">
      <alignment horizontal="center" vertical="top" wrapText="1"/>
    </xf>
    <xf numFmtId="0" fontId="16" fillId="0" borderId="5" xfId="0" applyFont="1" applyBorder="1" applyAlignment="1" applyProtection="1">
      <alignment horizontal="center" vertical="top" wrapText="1"/>
    </xf>
    <xf numFmtId="0" fontId="16" fillId="0" borderId="6" xfId="0" applyFont="1" applyBorder="1" applyAlignment="1" applyProtection="1">
      <alignment horizontal="center" vertical="top" wrapText="1"/>
    </xf>
    <xf numFmtId="0" fontId="23" fillId="7" borderId="1" xfId="0" applyFont="1" applyFill="1" applyBorder="1" applyAlignment="1" applyProtection="1">
      <alignment horizontal="center" vertical="top" wrapText="1"/>
    </xf>
    <xf numFmtId="0" fontId="23" fillId="7" borderId="0" xfId="0" applyFont="1" applyFill="1" applyBorder="1" applyAlignment="1" applyProtection="1">
      <alignment horizontal="center" vertical="top" wrapText="1"/>
    </xf>
    <xf numFmtId="0" fontId="23" fillId="7" borderId="16" xfId="0" applyFont="1" applyFill="1" applyBorder="1" applyAlignment="1" applyProtection="1">
      <alignment horizontal="center" vertical="top" wrapText="1"/>
    </xf>
    <xf numFmtId="0" fontId="23" fillId="7" borderId="7" xfId="0" applyFont="1" applyFill="1" applyBorder="1" applyAlignment="1" applyProtection="1">
      <alignment horizontal="center" vertical="top" wrapText="1"/>
    </xf>
    <xf numFmtId="0" fontId="23" fillId="7" borderId="2" xfId="0" applyFont="1" applyFill="1" applyBorder="1" applyAlignment="1" applyProtection="1">
      <alignment horizontal="center" vertical="top" wrapText="1"/>
    </xf>
    <xf numFmtId="0" fontId="23" fillId="7" borderId="8" xfId="0" applyFont="1" applyFill="1" applyBorder="1" applyAlignment="1" applyProtection="1">
      <alignment horizontal="center" vertical="top" wrapText="1"/>
    </xf>
    <xf numFmtId="0" fontId="23" fillId="7" borderId="1" xfId="3" applyFont="1" applyFill="1" applyBorder="1" applyAlignment="1" applyProtection="1">
      <alignment horizontal="center" vertical="top" wrapText="1"/>
    </xf>
    <xf numFmtId="0" fontId="23" fillId="7" borderId="0" xfId="3" applyFont="1" applyFill="1" applyBorder="1" applyAlignment="1" applyProtection="1">
      <alignment horizontal="center" vertical="top" wrapText="1"/>
    </xf>
    <xf numFmtId="0" fontId="23" fillId="7" borderId="16" xfId="3" applyFont="1" applyFill="1" applyBorder="1" applyAlignment="1" applyProtection="1">
      <alignment horizontal="center" vertical="top" wrapText="1"/>
    </xf>
    <xf numFmtId="0" fontId="23" fillId="7" borderId="9" xfId="0" applyFont="1" applyFill="1" applyBorder="1" applyAlignment="1" applyProtection="1">
      <alignment horizontal="center" vertical="top" wrapText="1"/>
    </xf>
    <xf numFmtId="0" fontId="23" fillId="7" borderId="10" xfId="0" applyFont="1" applyFill="1" applyBorder="1" applyAlignment="1" applyProtection="1">
      <alignment horizontal="center" vertical="top" wrapText="1"/>
    </xf>
    <xf numFmtId="0" fontId="23" fillId="7" borderId="11" xfId="0" applyFont="1" applyFill="1" applyBorder="1" applyAlignment="1" applyProtection="1">
      <alignment horizontal="center" vertical="top" wrapText="1"/>
    </xf>
    <xf numFmtId="0" fontId="16" fillId="0" borderId="26" xfId="0" applyFont="1" applyBorder="1" applyAlignment="1" applyProtection="1">
      <alignment vertical="top"/>
    </xf>
    <xf numFmtId="0" fontId="16" fillId="0" borderId="27" xfId="0" applyFont="1" applyBorder="1" applyAlignment="1" applyProtection="1">
      <alignment horizontal="left" vertical="top" wrapText="1"/>
    </xf>
    <xf numFmtId="0" fontId="16" fillId="0" borderId="28" xfId="0" applyFont="1" applyBorder="1" applyAlignment="1" applyProtection="1">
      <alignment horizontal="left" vertical="top" wrapText="1"/>
    </xf>
    <xf numFmtId="0" fontId="15" fillId="0" borderId="57" xfId="0" applyFont="1" applyBorder="1" applyAlignment="1" applyProtection="1">
      <alignment vertical="top"/>
    </xf>
    <xf numFmtId="0" fontId="16" fillId="0" borderId="55" xfId="0" applyFont="1" applyBorder="1" applyAlignment="1" applyProtection="1">
      <alignment vertical="top" wrapText="1"/>
    </xf>
    <xf numFmtId="0" fontId="12" fillId="0" borderId="55" xfId="0" applyFont="1" applyBorder="1" applyProtection="1"/>
    <xf numFmtId="2" fontId="12" fillId="0" borderId="55" xfId="0" applyNumberFormat="1" applyFont="1" applyBorder="1" applyAlignment="1" applyProtection="1">
      <alignment wrapText="1"/>
    </xf>
    <xf numFmtId="0" fontId="15" fillId="0" borderId="29" xfId="0" applyFont="1" applyBorder="1" applyAlignment="1" applyProtection="1">
      <alignment horizontal="justify" vertical="top" wrapText="1"/>
    </xf>
    <xf numFmtId="0" fontId="16" fillId="0" borderId="29" xfId="0" applyFont="1" applyBorder="1" applyAlignment="1" applyProtection="1">
      <alignment horizontal="justify" vertical="top" wrapText="1"/>
    </xf>
    <xf numFmtId="14" fontId="15" fillId="0" borderId="38" xfId="0" applyNumberFormat="1" applyFont="1" applyBorder="1" applyAlignment="1" applyProtection="1">
      <alignment horizontal="left" vertical="top"/>
    </xf>
    <xf numFmtId="14" fontId="15" fillId="0" borderId="38" xfId="0" applyNumberFormat="1" applyFont="1" applyBorder="1" applyAlignment="1" applyProtection="1">
      <alignment vertical="top"/>
    </xf>
    <xf numFmtId="0" fontId="12" fillId="0" borderId="59" xfId="0" applyFont="1" applyBorder="1" applyAlignment="1" applyProtection="1">
      <alignment vertical="top"/>
    </xf>
    <xf numFmtId="0" fontId="15" fillId="0" borderId="56" xfId="0" applyFont="1" applyBorder="1" applyAlignment="1" applyProtection="1">
      <alignment horizontal="justify" vertical="top" wrapText="1"/>
    </xf>
    <xf numFmtId="0" fontId="15" fillId="0" borderId="56" xfId="0" applyFont="1" applyBorder="1" applyProtection="1"/>
    <xf numFmtId="2" fontId="12" fillId="0" borderId="56" xfId="0" applyNumberFormat="1" applyFont="1" applyBorder="1" applyAlignment="1" applyProtection="1">
      <alignment wrapText="1"/>
    </xf>
    <xf numFmtId="0" fontId="12" fillId="0" borderId="63" xfId="0" applyFont="1" applyBorder="1" applyAlignment="1" applyProtection="1">
      <alignment horizontal="center" vertical="top"/>
    </xf>
    <xf numFmtId="0" fontId="12" fillId="0" borderId="12" xfId="0" applyFont="1" applyBorder="1" applyAlignment="1" applyProtection="1">
      <alignment horizontal="center" vertical="top"/>
    </xf>
    <xf numFmtId="0" fontId="12" fillId="0" borderId="52" xfId="0" applyFont="1" applyBorder="1" applyAlignment="1" applyProtection="1">
      <alignment horizontal="center" vertical="top"/>
    </xf>
    <xf numFmtId="16" fontId="16" fillId="0" borderId="7" xfId="0" applyNumberFormat="1" applyFont="1" applyBorder="1" applyAlignment="1" applyProtection="1">
      <alignment vertical="top"/>
    </xf>
    <xf numFmtId="0" fontId="16" fillId="0" borderId="2" xfId="0" applyFont="1" applyBorder="1" applyAlignment="1" applyProtection="1">
      <alignment horizontal="left" vertical="top" wrapText="1"/>
    </xf>
    <xf numFmtId="0" fontId="16" fillId="0" borderId="8" xfId="0" applyFont="1" applyBorder="1" applyAlignment="1" applyProtection="1">
      <alignment horizontal="left" vertical="top" wrapText="1"/>
    </xf>
    <xf numFmtId="0" fontId="16" fillId="0" borderId="55" xfId="0" applyFont="1" applyBorder="1" applyAlignment="1" applyProtection="1">
      <alignment horizontal="justify" vertical="top" wrapText="1"/>
    </xf>
    <xf numFmtId="0" fontId="15" fillId="0" borderId="55" xfId="0" applyFont="1" applyBorder="1" applyProtection="1"/>
    <xf numFmtId="0" fontId="15" fillId="0" borderId="29" xfId="6" applyFont="1" applyBorder="1" applyAlignment="1" applyProtection="1">
      <alignment horizontal="justify" vertical="top" wrapText="1"/>
    </xf>
    <xf numFmtId="0" fontId="16" fillId="0" borderId="29" xfId="0" applyFont="1" applyBorder="1" applyAlignment="1" applyProtection="1">
      <alignment vertical="top" wrapText="1"/>
    </xf>
    <xf numFmtId="0" fontId="15" fillId="0" borderId="29" xfId="6" applyFont="1" applyBorder="1" applyAlignment="1" applyProtection="1">
      <alignment horizontal="left" vertical="top" wrapText="1"/>
    </xf>
    <xf numFmtId="0" fontId="15" fillId="0" borderId="41" xfId="6" applyFont="1" applyBorder="1" applyAlignment="1" applyProtection="1">
      <alignment horizontal="left" vertical="top" wrapText="1"/>
    </xf>
    <xf numFmtId="2" fontId="12" fillId="0" borderId="36" xfId="0" applyNumberFormat="1" applyFont="1" applyBorder="1" applyAlignment="1" applyProtection="1">
      <alignment wrapText="1"/>
    </xf>
    <xf numFmtId="0" fontId="16" fillId="5" borderId="23" xfId="0" applyFont="1" applyFill="1" applyBorder="1" applyAlignment="1" applyProtection="1">
      <alignment vertical="top"/>
    </xf>
    <xf numFmtId="0" fontId="16" fillId="5" borderId="24" xfId="0" applyFont="1" applyFill="1" applyBorder="1" applyAlignment="1" applyProtection="1">
      <alignment vertical="top"/>
    </xf>
    <xf numFmtId="0" fontId="16" fillId="5" borderId="25" xfId="0" applyFont="1" applyFill="1" applyBorder="1" applyAlignment="1" applyProtection="1">
      <alignment vertical="top"/>
    </xf>
    <xf numFmtId="0" fontId="15" fillId="0" borderId="36" xfId="4" applyFont="1" applyBorder="1" applyAlignment="1" applyProtection="1">
      <alignment vertical="top" wrapText="1"/>
    </xf>
    <xf numFmtId="0" fontId="12" fillId="0" borderId="36" xfId="0" applyFont="1" applyBorder="1" applyAlignment="1" applyProtection="1"/>
    <xf numFmtId="0" fontId="15" fillId="0" borderId="29" xfId="4" applyFont="1" applyBorder="1" applyAlignment="1" applyProtection="1">
      <alignment vertical="top" wrapText="1"/>
    </xf>
    <xf numFmtId="0" fontId="12" fillId="0" borderId="29" xfId="0" applyFont="1" applyBorder="1" applyAlignment="1" applyProtection="1"/>
    <xf numFmtId="0" fontId="15" fillId="0" borderId="29" xfId="0" applyFont="1" applyBorder="1" applyAlignment="1" applyProtection="1"/>
    <xf numFmtId="0" fontId="15" fillId="0" borderId="41" xfId="0" applyFont="1" applyBorder="1" applyAlignment="1" applyProtection="1"/>
    <xf numFmtId="0" fontId="16" fillId="0" borderId="43" xfId="0" applyFont="1" applyBorder="1" applyProtection="1"/>
    <xf numFmtId="0" fontId="16" fillId="0" borderId="44" xfId="0" applyFont="1" applyBorder="1" applyAlignment="1" applyProtection="1">
      <alignment horizontal="left" vertical="top" wrapText="1"/>
    </xf>
    <xf numFmtId="4" fontId="16" fillId="0" borderId="44" xfId="0" applyNumberFormat="1" applyFont="1" applyBorder="1" applyProtection="1"/>
    <xf numFmtId="0" fontId="12" fillId="0" borderId="13" xfId="0" applyFont="1" applyBorder="1" applyAlignment="1" applyProtection="1">
      <alignment horizontal="center" vertical="top"/>
    </xf>
    <xf numFmtId="0" fontId="12" fillId="0" borderId="14" xfId="0" applyFont="1" applyBorder="1" applyAlignment="1" applyProtection="1">
      <alignment horizontal="center" vertical="top"/>
    </xf>
    <xf numFmtId="0" fontId="12" fillId="0" borderId="15" xfId="0" applyFont="1" applyBorder="1" applyAlignment="1" applyProtection="1">
      <alignment horizontal="center" vertical="top"/>
    </xf>
    <xf numFmtId="0" fontId="16" fillId="3" borderId="43" xfId="0" applyFont="1" applyFill="1" applyBorder="1" applyAlignment="1" applyProtection="1">
      <alignment vertical="top"/>
    </xf>
    <xf numFmtId="0" fontId="16" fillId="3" borderId="44" xfId="0" applyFont="1" applyFill="1" applyBorder="1" applyAlignment="1" applyProtection="1">
      <alignment vertical="top"/>
    </xf>
    <xf numFmtId="0" fontId="16" fillId="3" borderId="45" xfId="0" applyFont="1" applyFill="1" applyBorder="1" applyAlignment="1" applyProtection="1">
      <alignment vertical="top"/>
    </xf>
    <xf numFmtId="0" fontId="15" fillId="0" borderId="36" xfId="0" applyFont="1" applyBorder="1" applyAlignment="1" applyProtection="1">
      <alignment horizontal="left" vertical="top" wrapText="1"/>
    </xf>
    <xf numFmtId="0" fontId="15" fillId="0" borderId="29" xfId="0" applyFont="1" applyBorder="1" applyAlignment="1" applyProtection="1">
      <alignment wrapText="1"/>
    </xf>
    <xf numFmtId="0" fontId="16" fillId="0" borderId="41" xfId="0" applyFont="1" applyBorder="1" applyAlignment="1" applyProtection="1">
      <alignment vertical="top" wrapText="1"/>
    </xf>
    <xf numFmtId="0" fontId="16" fillId="0" borderId="69" xfId="0" applyFont="1" applyBorder="1" applyAlignment="1" applyProtection="1">
      <alignment vertical="top"/>
    </xf>
    <xf numFmtId="4" fontId="16" fillId="0" borderId="70" xfId="0" applyNumberFormat="1" applyFont="1" applyBorder="1" applyProtection="1"/>
    <xf numFmtId="4" fontId="14" fillId="0" borderId="71" xfId="0" applyNumberFormat="1" applyFont="1" applyBorder="1" applyProtection="1"/>
    <xf numFmtId="0" fontId="12" fillId="0" borderId="0" xfId="0" applyFont="1" applyAlignment="1" applyProtection="1">
      <alignment vertical="top"/>
    </xf>
    <xf numFmtId="2" fontId="12" fillId="0" borderId="0" xfId="0" applyNumberFormat="1" applyFont="1" applyAlignment="1" applyProtection="1">
      <alignment wrapText="1"/>
    </xf>
    <xf numFmtId="0" fontId="16" fillId="0" borderId="0" xfId="0" applyFont="1" applyProtection="1"/>
    <xf numFmtId="0" fontId="16" fillId="2" borderId="13" xfId="0" applyFont="1" applyFill="1" applyBorder="1" applyProtection="1"/>
    <xf numFmtId="0" fontId="15" fillId="2" borderId="14" xfId="0" applyFont="1" applyFill="1" applyBorder="1" applyProtection="1"/>
    <xf numFmtId="0" fontId="16" fillId="2" borderId="14" xfId="0" applyFont="1" applyFill="1" applyBorder="1" applyProtection="1"/>
    <xf numFmtId="0" fontId="16" fillId="2" borderId="15" xfId="0" applyFont="1" applyFill="1" applyBorder="1" applyProtection="1"/>
    <xf numFmtId="4" fontId="16" fillId="0" borderId="1" xfId="0" applyNumberFormat="1" applyFont="1" applyBorder="1" applyProtection="1"/>
    <xf numFmtId="4" fontId="16" fillId="0" borderId="0" xfId="0" applyNumberFormat="1" applyFont="1" applyBorder="1" applyAlignment="1" applyProtection="1">
      <alignment horizontal="left"/>
    </xf>
    <xf numFmtId="4" fontId="14" fillId="0" borderId="16" xfId="0" applyNumberFormat="1" applyFont="1" applyBorder="1" applyProtection="1"/>
    <xf numFmtId="4" fontId="16" fillId="2" borderId="1" xfId="0" applyNumberFormat="1" applyFont="1" applyFill="1" applyBorder="1" applyProtection="1"/>
    <xf numFmtId="4" fontId="16" fillId="2" borderId="0" xfId="0" applyNumberFormat="1" applyFont="1" applyFill="1" applyBorder="1" applyProtection="1"/>
    <xf numFmtId="4" fontId="16" fillId="2" borderId="16" xfId="0" applyNumberFormat="1" applyFont="1" applyFill="1" applyBorder="1" applyProtection="1"/>
    <xf numFmtId="4" fontId="16" fillId="0" borderId="3" xfId="0" applyNumberFormat="1" applyFont="1" applyBorder="1" applyProtection="1"/>
    <xf numFmtId="4" fontId="16" fillId="0" borderId="19" xfId="0" applyNumberFormat="1" applyFont="1" applyBorder="1" applyAlignment="1" applyProtection="1"/>
    <xf numFmtId="4" fontId="16" fillId="0" borderId="18" xfId="0" applyNumberFormat="1" applyFont="1" applyBorder="1" applyAlignment="1" applyProtection="1"/>
    <xf numFmtId="4" fontId="16" fillId="0" borderId="17" xfId="0" applyNumberFormat="1" applyFont="1" applyBorder="1" applyAlignment="1" applyProtection="1"/>
    <xf numFmtId="4" fontId="16" fillId="0" borderId="0" xfId="0" applyNumberFormat="1" applyFont="1" applyBorder="1" applyAlignment="1" applyProtection="1"/>
    <xf numFmtId="4" fontId="16" fillId="0" borderId="16" xfId="0" applyNumberFormat="1" applyFont="1" applyBorder="1" applyAlignment="1" applyProtection="1"/>
    <xf numFmtId="0" fontId="21" fillId="0" borderId="0" xfId="0" applyFont="1" applyAlignment="1" applyProtection="1">
      <alignment wrapText="1"/>
    </xf>
    <xf numFmtId="0" fontId="21" fillId="0" borderId="0" xfId="0" applyFont="1" applyAlignment="1" applyProtection="1">
      <alignment horizontal="left" vertical="top" wrapText="1"/>
    </xf>
    <xf numFmtId="0" fontId="14" fillId="0" borderId="4" xfId="1" applyFont="1" applyBorder="1" applyAlignment="1" applyProtection="1">
      <alignment horizontal="center" vertical="center" wrapText="1"/>
    </xf>
    <xf numFmtId="0" fontId="14" fillId="0" borderId="5" xfId="1" applyFont="1" applyBorder="1" applyAlignment="1" applyProtection="1">
      <alignment horizontal="center" vertical="center" wrapText="1"/>
    </xf>
    <xf numFmtId="0" fontId="14" fillId="0" borderId="6" xfId="1" applyFont="1" applyBorder="1" applyAlignment="1" applyProtection="1">
      <alignment horizontal="center" vertical="center" wrapText="1"/>
    </xf>
    <xf numFmtId="0" fontId="16" fillId="0" borderId="7" xfId="0" applyFont="1" applyBorder="1" applyAlignment="1" applyProtection="1">
      <alignment horizontal="center" wrapText="1"/>
    </xf>
    <xf numFmtId="0" fontId="16" fillId="0" borderId="2" xfId="0" applyFont="1" applyBorder="1" applyAlignment="1" applyProtection="1">
      <alignment horizontal="center" wrapText="1"/>
    </xf>
    <xf numFmtId="0" fontId="16" fillId="0" borderId="8" xfId="0" applyFont="1" applyBorder="1" applyAlignment="1" applyProtection="1">
      <alignment horizontal="center" wrapText="1"/>
    </xf>
    <xf numFmtId="0" fontId="22" fillId="0" borderId="7" xfId="0" applyFont="1" applyBorder="1" applyAlignment="1" applyProtection="1">
      <alignment horizontal="center" vertical="center"/>
    </xf>
    <xf numFmtId="0" fontId="22" fillId="0" borderId="2" xfId="0" applyFont="1" applyBorder="1" applyAlignment="1" applyProtection="1">
      <alignment horizontal="center" vertical="center"/>
    </xf>
    <xf numFmtId="0" fontId="22" fillId="0" borderId="8" xfId="0" applyFont="1" applyBorder="1" applyAlignment="1" applyProtection="1">
      <alignment horizontal="center" vertical="center"/>
    </xf>
    <xf numFmtId="0" fontId="21" fillId="7" borderId="7" xfId="0" applyFont="1" applyFill="1" applyBorder="1" applyAlignment="1" applyProtection="1">
      <alignment horizontal="center" vertical="top" wrapText="1"/>
    </xf>
    <xf numFmtId="0" fontId="21" fillId="7" borderId="2" xfId="0" applyFont="1" applyFill="1" applyBorder="1" applyAlignment="1" applyProtection="1">
      <alignment horizontal="center" vertical="top" wrapText="1"/>
    </xf>
    <xf numFmtId="0" fontId="21" fillId="7" borderId="8" xfId="0" applyFont="1" applyFill="1" applyBorder="1" applyAlignment="1" applyProtection="1">
      <alignment horizontal="center" vertical="top" wrapText="1"/>
    </xf>
    <xf numFmtId="0" fontId="21" fillId="7" borderId="9" xfId="0" applyFont="1" applyFill="1" applyBorder="1" applyAlignment="1" applyProtection="1">
      <alignment horizontal="center" vertical="top" wrapText="1"/>
    </xf>
    <xf numFmtId="0" fontId="21" fillId="7" borderId="10" xfId="0" applyFont="1" applyFill="1" applyBorder="1" applyAlignment="1" applyProtection="1">
      <alignment horizontal="center" vertical="top" wrapText="1"/>
    </xf>
    <xf numFmtId="0" fontId="21" fillId="7" borderId="11" xfId="0" applyFont="1" applyFill="1" applyBorder="1" applyAlignment="1" applyProtection="1">
      <alignment horizontal="center" vertical="top" wrapText="1"/>
    </xf>
    <xf numFmtId="0" fontId="16" fillId="2" borderId="27" xfId="0" applyFont="1" applyFill="1" applyBorder="1" applyProtection="1"/>
    <xf numFmtId="0" fontId="16" fillId="2" borderId="75" xfId="0" applyFont="1" applyFill="1" applyBorder="1" applyAlignment="1" applyProtection="1">
      <alignment horizontal="center"/>
    </xf>
    <xf numFmtId="0" fontId="16" fillId="2" borderId="75" xfId="0" applyFont="1" applyFill="1" applyBorder="1" applyProtection="1"/>
    <xf numFmtId="2" fontId="16" fillId="2" borderId="75" xfId="0" applyNumberFormat="1" applyFont="1" applyFill="1" applyBorder="1" applyAlignment="1" applyProtection="1">
      <alignment wrapText="1"/>
    </xf>
    <xf numFmtId="0" fontId="16" fillId="3" borderId="72" xfId="0" applyFont="1" applyFill="1" applyBorder="1" applyProtection="1"/>
    <xf numFmtId="0" fontId="16" fillId="3" borderId="20" xfId="0" applyFont="1" applyFill="1" applyBorder="1" applyAlignment="1" applyProtection="1">
      <alignment horizontal="left"/>
    </xf>
    <xf numFmtId="0" fontId="16" fillId="3" borderId="21" xfId="0" applyFont="1" applyFill="1" applyBorder="1" applyAlignment="1" applyProtection="1">
      <alignment horizontal="left"/>
    </xf>
    <xf numFmtId="0" fontId="16" fillId="3" borderId="22" xfId="0" applyFont="1" applyFill="1" applyBorder="1" applyAlignment="1" applyProtection="1">
      <alignment horizontal="left"/>
    </xf>
    <xf numFmtId="0" fontId="16" fillId="0" borderId="36" xfId="0" applyFont="1" applyBorder="1" applyAlignment="1" applyProtection="1">
      <alignment vertical="top" wrapText="1"/>
    </xf>
    <xf numFmtId="0" fontId="12" fillId="0" borderId="36" xfId="0" applyFont="1" applyBorder="1" applyAlignment="1" applyProtection="1">
      <alignment horizontal="center"/>
    </xf>
    <xf numFmtId="0" fontId="15" fillId="0" borderId="29" xfId="3" applyFont="1" applyBorder="1" applyAlignment="1" applyProtection="1">
      <alignment horizontal="justify" vertical="top" wrapText="1"/>
    </xf>
    <xf numFmtId="0" fontId="16" fillId="0" borderId="38" xfId="0" applyFont="1" applyBorder="1" applyAlignment="1" applyProtection="1">
      <alignment vertical="top"/>
    </xf>
    <xf numFmtId="0" fontId="23" fillId="0" borderId="29" xfId="0" applyFont="1" applyBorder="1" applyAlignment="1" applyProtection="1">
      <alignment vertical="top" wrapText="1"/>
    </xf>
    <xf numFmtId="0" fontId="16" fillId="0" borderId="29" xfId="0" applyFont="1" applyBorder="1" applyProtection="1"/>
    <xf numFmtId="0" fontId="16" fillId="0" borderId="40" xfId="0" applyFont="1" applyBorder="1" applyAlignment="1" applyProtection="1">
      <alignment vertical="top"/>
    </xf>
    <xf numFmtId="4" fontId="15" fillId="0" borderId="41" xfId="0" applyNumberFormat="1" applyFont="1" applyBorder="1" applyProtection="1"/>
    <xf numFmtId="0" fontId="16" fillId="0" borderId="54" xfId="0" applyFont="1" applyBorder="1" applyAlignment="1" applyProtection="1">
      <alignment vertical="top"/>
    </xf>
    <xf numFmtId="0" fontId="16" fillId="0" borderId="20" xfId="0" applyFont="1" applyBorder="1" applyAlignment="1" applyProtection="1">
      <alignment vertical="top" wrapText="1"/>
    </xf>
    <xf numFmtId="0" fontId="16" fillId="0" borderId="21" xfId="0" applyFont="1" applyBorder="1" applyAlignment="1" applyProtection="1">
      <alignment vertical="top" wrapText="1"/>
    </xf>
    <xf numFmtId="0" fontId="16" fillId="0" borderId="22" xfId="0" applyFont="1" applyBorder="1" applyAlignment="1" applyProtection="1">
      <alignment vertical="top" wrapText="1"/>
    </xf>
    <xf numFmtId="4" fontId="14" fillId="0" borderId="22" xfId="0" applyNumberFormat="1" applyFont="1" applyFill="1" applyBorder="1" applyProtection="1"/>
    <xf numFmtId="0" fontId="12" fillId="0" borderId="20" xfId="0" applyFont="1" applyBorder="1" applyAlignment="1" applyProtection="1">
      <alignment horizontal="center" vertical="top"/>
    </xf>
    <xf numFmtId="0" fontId="12" fillId="0" borderId="21" xfId="0" applyFont="1" applyBorder="1" applyAlignment="1" applyProtection="1">
      <alignment horizontal="center" vertical="top"/>
    </xf>
    <xf numFmtId="0" fontId="12" fillId="0" borderId="22" xfId="0" applyFont="1" applyBorder="1" applyAlignment="1" applyProtection="1">
      <alignment horizontal="center" vertical="top"/>
    </xf>
    <xf numFmtId="0" fontId="16" fillId="3" borderId="72" xfId="0" applyFont="1" applyFill="1" applyBorder="1" applyAlignment="1" applyProtection="1">
      <alignment vertical="top"/>
    </xf>
    <xf numFmtId="0" fontId="16" fillId="3" borderId="13" xfId="0" applyFont="1" applyFill="1" applyBorder="1" applyAlignment="1" applyProtection="1">
      <alignment horizontal="left" vertical="top" wrapText="1"/>
    </xf>
    <xf numFmtId="0" fontId="16" fillId="3" borderId="14" xfId="0" applyFont="1" applyFill="1" applyBorder="1" applyAlignment="1" applyProtection="1">
      <alignment horizontal="left" vertical="top" wrapText="1"/>
    </xf>
    <xf numFmtId="0" fontId="16" fillId="3" borderId="15" xfId="0" applyFont="1" applyFill="1" applyBorder="1" applyAlignment="1" applyProtection="1">
      <alignment horizontal="left" vertical="top" wrapText="1"/>
    </xf>
    <xf numFmtId="0" fontId="23" fillId="3" borderId="29" xfId="0" applyFont="1" applyFill="1" applyBorder="1" applyAlignment="1" applyProtection="1">
      <alignment vertical="top" wrapText="1"/>
    </xf>
    <xf numFmtId="2" fontId="15" fillId="0" borderId="41" xfId="0" applyNumberFormat="1" applyFont="1" applyBorder="1" applyAlignment="1" applyProtection="1">
      <alignment wrapText="1"/>
    </xf>
    <xf numFmtId="0" fontId="16" fillId="0" borderId="3" xfId="0" applyFont="1" applyBorder="1" applyAlignment="1" applyProtection="1">
      <alignment vertical="top"/>
    </xf>
    <xf numFmtId="0" fontId="12" fillId="0" borderId="21" xfId="0" applyFont="1" applyBorder="1" applyProtection="1"/>
    <xf numFmtId="0" fontId="12" fillId="0" borderId="22" xfId="0" applyFont="1" applyBorder="1" applyProtection="1"/>
    <xf numFmtId="4" fontId="14" fillId="0" borderId="22" xfId="0" applyNumberFormat="1" applyFont="1" applyBorder="1" applyProtection="1"/>
    <xf numFmtId="0" fontId="16" fillId="0" borderId="72" xfId="0" applyFont="1" applyBorder="1" applyAlignment="1" applyProtection="1">
      <alignment vertical="top"/>
    </xf>
    <xf numFmtId="0" fontId="16" fillId="5" borderId="13" xfId="0" applyFont="1" applyFill="1" applyBorder="1" applyAlignment="1" applyProtection="1">
      <alignment wrapText="1"/>
    </xf>
    <xf numFmtId="0" fontId="16" fillId="5" borderId="14" xfId="0" applyFont="1" applyFill="1" applyBorder="1" applyAlignment="1" applyProtection="1">
      <alignment wrapText="1"/>
    </xf>
    <xf numFmtId="0" fontId="12" fillId="5" borderId="14" xfId="0" applyFont="1" applyFill="1" applyBorder="1" applyAlignment="1" applyProtection="1">
      <alignment wrapText="1"/>
    </xf>
    <xf numFmtId="0" fontId="16" fillId="0" borderId="36" xfId="0" applyFont="1" applyBorder="1" applyAlignment="1" applyProtection="1">
      <alignment horizontal="left" vertical="top" wrapText="1"/>
    </xf>
    <xf numFmtId="0" fontId="16" fillId="0" borderId="41" xfId="0" applyFont="1" applyBorder="1" applyAlignment="1" applyProtection="1">
      <alignment horizontal="left" vertical="top" wrapText="1"/>
    </xf>
    <xf numFmtId="4" fontId="15" fillId="0" borderId="41" xfId="5" applyNumberFormat="1" applyFont="1" applyBorder="1" applyProtection="1"/>
    <xf numFmtId="0" fontId="16" fillId="5" borderId="1" xfId="0" applyFont="1" applyFill="1" applyBorder="1" applyAlignment="1" applyProtection="1">
      <alignment horizontal="center" vertical="top" wrapText="1"/>
    </xf>
    <xf numFmtId="0" fontId="16" fillId="5" borderId="0" xfId="0" applyFont="1" applyFill="1" applyBorder="1" applyAlignment="1" applyProtection="1">
      <alignment horizontal="center" vertical="top" wrapText="1"/>
    </xf>
    <xf numFmtId="0" fontId="16" fillId="5" borderId="16" xfId="0" applyFont="1" applyFill="1" applyBorder="1" applyAlignment="1" applyProtection="1">
      <alignment horizontal="center" vertical="top" wrapText="1"/>
    </xf>
    <xf numFmtId="0" fontId="12" fillId="5" borderId="1" xfId="0" applyFont="1" applyFill="1" applyBorder="1" applyAlignment="1" applyProtection="1">
      <alignment vertical="top"/>
    </xf>
    <xf numFmtId="0" fontId="12" fillId="5" borderId="0" xfId="0" applyFont="1" applyFill="1" applyBorder="1" applyProtection="1"/>
    <xf numFmtId="0" fontId="15" fillId="5" borderId="0" xfId="0" applyFont="1" applyFill="1" applyBorder="1" applyProtection="1"/>
    <xf numFmtId="4" fontId="15" fillId="5" borderId="0" xfId="5" applyNumberFormat="1" applyFont="1" applyFill="1" applyBorder="1" applyProtection="1"/>
    <xf numFmtId="4" fontId="15" fillId="5" borderId="16" xfId="5" applyNumberFormat="1" applyFont="1" applyFill="1" applyBorder="1" applyProtection="1"/>
    <xf numFmtId="2" fontId="12" fillId="5" borderId="0" xfId="0" applyNumberFormat="1" applyFont="1" applyFill="1" applyBorder="1" applyAlignment="1" applyProtection="1">
      <alignment wrapText="1"/>
    </xf>
    <xf numFmtId="2" fontId="16" fillId="5" borderId="0" xfId="0" applyNumberFormat="1" applyFont="1" applyFill="1" applyBorder="1" applyProtection="1"/>
    <xf numFmtId="0" fontId="12" fillId="5" borderId="16" xfId="0" applyFont="1" applyFill="1" applyBorder="1" applyProtection="1"/>
    <xf numFmtId="0" fontId="16" fillId="5" borderId="0" xfId="0" applyFont="1" applyFill="1" applyBorder="1" applyAlignment="1" applyProtection="1">
      <alignment vertical="top" wrapText="1"/>
    </xf>
    <xf numFmtId="2" fontId="12" fillId="5" borderId="0" xfId="0" applyNumberFormat="1" applyFont="1" applyFill="1" applyBorder="1" applyProtection="1"/>
    <xf numFmtId="0" fontId="16" fillId="5" borderId="0" xfId="0" applyFont="1" applyFill="1" applyBorder="1" applyProtection="1"/>
    <xf numFmtId="4" fontId="12" fillId="5" borderId="0" xfId="0" applyNumberFormat="1" applyFont="1" applyFill="1" applyBorder="1" applyProtection="1"/>
    <xf numFmtId="4" fontId="12" fillId="5" borderId="16" xfId="0" applyNumberFormat="1" applyFont="1" applyFill="1" applyBorder="1" applyProtection="1"/>
    <xf numFmtId="0" fontId="16" fillId="5" borderId="0" xfId="0" applyFont="1" applyFill="1" applyBorder="1" applyAlignment="1" applyProtection="1">
      <alignment wrapText="1"/>
    </xf>
    <xf numFmtId="0" fontId="15" fillId="5" borderId="1" xfId="0" applyFont="1" applyFill="1" applyBorder="1" applyAlignment="1" applyProtection="1">
      <alignment horizontal="center" vertical="top" wrapText="1"/>
    </xf>
    <xf numFmtId="0" fontId="15" fillId="5" borderId="0" xfId="0" applyFont="1" applyFill="1" applyBorder="1" applyAlignment="1" applyProtection="1">
      <alignment horizontal="center" vertical="top" wrapText="1"/>
    </xf>
    <xf numFmtId="0" fontId="15" fillId="5" borderId="16" xfId="0" applyFont="1" applyFill="1" applyBorder="1" applyAlignment="1" applyProtection="1">
      <alignment horizontal="center" vertical="top" wrapText="1"/>
    </xf>
    <xf numFmtId="0" fontId="15" fillId="0" borderId="36" xfId="0" applyFont="1" applyBorder="1" applyProtection="1"/>
    <xf numFmtId="0" fontId="15" fillId="0" borderId="29" xfId="0" applyFont="1" applyBorder="1" applyAlignment="1" applyProtection="1">
      <alignment horizontal="justify" vertical="top"/>
    </xf>
    <xf numFmtId="0" fontId="15" fillId="0" borderId="29" xfId="0" applyFont="1" applyBorder="1" applyAlignment="1" applyProtection="1">
      <alignment horizontal="justify"/>
    </xf>
    <xf numFmtId="0" fontId="15" fillId="0" borderId="41" xfId="0" applyFont="1" applyBorder="1" applyAlignment="1" applyProtection="1">
      <alignment horizontal="justify" vertical="top"/>
    </xf>
    <xf numFmtId="16" fontId="16" fillId="0" borderId="54" xfId="0" applyNumberFormat="1" applyFont="1" applyBorder="1" applyAlignment="1" applyProtection="1">
      <alignment vertical="top"/>
    </xf>
    <xf numFmtId="0" fontId="16" fillId="0" borderId="19" xfId="0" applyFont="1" applyBorder="1" applyAlignment="1" applyProtection="1">
      <alignment vertical="top" wrapText="1"/>
    </xf>
    <xf numFmtId="0" fontId="16" fillId="0" borderId="18" xfId="0" applyFont="1" applyBorder="1" applyAlignment="1" applyProtection="1">
      <alignment vertical="top" wrapText="1"/>
    </xf>
    <xf numFmtId="0" fontId="16" fillId="0" borderId="17" xfId="0" applyFont="1" applyBorder="1" applyAlignment="1" applyProtection="1">
      <alignment vertical="top" wrapText="1"/>
    </xf>
    <xf numFmtId="4" fontId="14" fillId="0" borderId="3" xfId="0" applyNumberFormat="1" applyFont="1" applyBorder="1" applyProtection="1"/>
    <xf numFmtId="0" fontId="16" fillId="5" borderId="76" xfId="0" applyFont="1" applyFill="1" applyBorder="1" applyAlignment="1" applyProtection="1">
      <alignment vertical="top"/>
    </xf>
    <xf numFmtId="0" fontId="16" fillId="5" borderId="13" xfId="0" applyFont="1" applyFill="1" applyBorder="1" applyAlignment="1" applyProtection="1">
      <alignment horizontal="left"/>
    </xf>
    <xf numFmtId="0" fontId="16" fillId="5" borderId="14" xfId="0" applyFont="1" applyFill="1" applyBorder="1" applyAlignment="1" applyProtection="1">
      <alignment horizontal="left"/>
    </xf>
    <xf numFmtId="0" fontId="15" fillId="0" borderId="29" xfId="0" applyFont="1" applyBorder="1" applyAlignment="1" applyProtection="1">
      <alignment horizontal="left" vertical="center" wrapText="1"/>
    </xf>
    <xf numFmtId="0" fontId="15" fillId="0" borderId="41" xfId="0" applyFont="1" applyBorder="1" applyAlignment="1" applyProtection="1">
      <alignment horizontal="left" vertical="top" wrapText="1"/>
    </xf>
    <xf numFmtId="4" fontId="16" fillId="0" borderId="19" xfId="0" applyNumberFormat="1" applyFont="1" applyBorder="1" applyProtection="1"/>
    <xf numFmtId="4" fontId="16" fillId="0" borderId="18" xfId="0" applyNumberFormat="1" applyFont="1" applyBorder="1" applyProtection="1"/>
    <xf numFmtId="4" fontId="16" fillId="0" borderId="17" xfId="0" applyNumberFormat="1" applyFont="1" applyBorder="1" applyProtection="1"/>
    <xf numFmtId="4" fontId="14" fillId="0" borderId="54" xfId="0" applyNumberFormat="1" applyFont="1" applyBorder="1" applyProtection="1"/>
    <xf numFmtId="2" fontId="16" fillId="0" borderId="0" xfId="0" applyNumberFormat="1" applyFont="1" applyProtection="1"/>
    <xf numFmtId="0" fontId="16" fillId="5" borderId="3" xfId="0" applyFont="1" applyFill="1" applyBorder="1" applyAlignment="1" applyProtection="1">
      <alignment vertical="top"/>
    </xf>
    <xf numFmtId="0" fontId="16" fillId="5" borderId="20" xfId="0" applyFont="1" applyFill="1" applyBorder="1" applyProtection="1"/>
    <xf numFmtId="0" fontId="12" fillId="5" borderId="21" xfId="0" applyFont="1" applyFill="1" applyBorder="1" applyProtection="1"/>
    <xf numFmtId="0" fontId="12" fillId="5" borderId="22" xfId="0" applyFont="1" applyFill="1" applyBorder="1" applyProtection="1"/>
    <xf numFmtId="0" fontId="23" fillId="3" borderId="14" xfId="0" applyFont="1" applyFill="1" applyBorder="1" applyAlignment="1" applyProtection="1">
      <alignment horizontal="center" vertical="top" wrapText="1"/>
    </xf>
    <xf numFmtId="0" fontId="15" fillId="0" borderId="29" xfId="48" applyFont="1" applyBorder="1" applyAlignment="1" applyProtection="1">
      <alignment wrapText="1"/>
    </xf>
    <xf numFmtId="0" fontId="16" fillId="3" borderId="64" xfId="0" applyFont="1" applyFill="1" applyBorder="1" applyAlignment="1" applyProtection="1">
      <alignment horizontal="center"/>
    </xf>
    <xf numFmtId="0" fontId="16" fillId="3" borderId="61" xfId="0" applyFont="1" applyFill="1" applyBorder="1" applyAlignment="1" applyProtection="1">
      <alignment horizontal="center"/>
    </xf>
    <xf numFmtId="0" fontId="16" fillId="3" borderId="62" xfId="0" applyFont="1" applyFill="1" applyBorder="1" applyAlignment="1" applyProtection="1">
      <alignment horizontal="center"/>
    </xf>
    <xf numFmtId="4" fontId="16" fillId="0" borderId="7" xfId="0" applyNumberFormat="1" applyFont="1" applyBorder="1" applyProtection="1"/>
    <xf numFmtId="4" fontId="16" fillId="0" borderId="2" xfId="0" applyNumberFormat="1" applyFont="1" applyBorder="1" applyAlignment="1" applyProtection="1">
      <alignment horizontal="left"/>
    </xf>
    <xf numFmtId="4" fontId="14" fillId="0" borderId="8" xfId="0" applyNumberFormat="1" applyFont="1" applyBorder="1" applyProtection="1"/>
    <xf numFmtId="4" fontId="16" fillId="2" borderId="7" xfId="0" applyNumberFormat="1" applyFont="1" applyFill="1" applyBorder="1" applyProtection="1"/>
    <xf numFmtId="4" fontId="16" fillId="2" borderId="2" xfId="0" applyNumberFormat="1" applyFont="1" applyFill="1" applyBorder="1" applyProtection="1"/>
    <xf numFmtId="4" fontId="16" fillId="2" borderId="8" xfId="0" applyNumberFormat="1" applyFont="1" applyFill="1" applyBorder="1" applyProtection="1"/>
    <xf numFmtId="4" fontId="16" fillId="0" borderId="73" xfId="0" applyNumberFormat="1" applyFont="1" applyBorder="1" applyAlignment="1" applyProtection="1">
      <alignment horizontal="center"/>
    </xf>
    <xf numFmtId="4" fontId="16" fillId="0" borderId="74" xfId="0" applyNumberFormat="1" applyFont="1" applyBorder="1" applyAlignment="1" applyProtection="1">
      <alignment horizontal="center"/>
    </xf>
    <xf numFmtId="4" fontId="16" fillId="0" borderId="77" xfId="0" applyNumberFormat="1" applyFont="1" applyBorder="1" applyAlignment="1" applyProtection="1">
      <alignment horizontal="center"/>
    </xf>
    <xf numFmtId="4" fontId="16" fillId="0" borderId="11" xfId="0" applyNumberFormat="1" applyFont="1" applyBorder="1" applyProtection="1"/>
    <xf numFmtId="0" fontId="0" fillId="0" borderId="0" xfId="0" applyFont="1" applyProtection="1"/>
    <xf numFmtId="4" fontId="12" fillId="3" borderId="36" xfId="0" applyNumberFormat="1" applyFont="1" applyFill="1" applyBorder="1" applyProtection="1">
      <protection locked="0"/>
    </xf>
    <xf numFmtId="4" fontId="12" fillId="3" borderId="29" xfId="0" applyNumberFormat="1" applyFont="1" applyFill="1" applyBorder="1" applyProtection="1">
      <protection locked="0"/>
    </xf>
    <xf numFmtId="4" fontId="15" fillId="3" borderId="29" xfId="0" applyNumberFormat="1" applyFont="1" applyFill="1" applyBorder="1" applyProtection="1">
      <protection locked="0"/>
    </xf>
    <xf numFmtId="4" fontId="12" fillId="3" borderId="41" xfId="0" applyNumberFormat="1" applyFont="1" applyFill="1" applyBorder="1" applyProtection="1">
      <protection locked="0"/>
    </xf>
    <xf numFmtId="4" fontId="15" fillId="3" borderId="36" xfId="0" applyNumberFormat="1" applyFont="1" applyFill="1" applyBorder="1" applyProtection="1">
      <protection locked="0"/>
    </xf>
    <xf numFmtId="4" fontId="15" fillId="3" borderId="41" xfId="0" applyNumberFormat="1" applyFont="1" applyFill="1" applyBorder="1" applyProtection="1">
      <protection locked="0"/>
    </xf>
    <xf numFmtId="2" fontId="15" fillId="3" borderId="36" xfId="0" applyNumberFormat="1" applyFont="1" applyFill="1" applyBorder="1" applyProtection="1">
      <protection locked="0"/>
    </xf>
    <xf numFmtId="2" fontId="16" fillId="3" borderId="29" xfId="0" applyNumberFormat="1" applyFont="1" applyFill="1" applyBorder="1" applyProtection="1">
      <protection locked="0"/>
    </xf>
    <xf numFmtId="2" fontId="15" fillId="3" borderId="29" xfId="0" applyNumberFormat="1" applyFont="1" applyFill="1" applyBorder="1" applyProtection="1">
      <protection locked="0"/>
    </xf>
    <xf numFmtId="4" fontId="15" fillId="3" borderId="41" xfId="5" applyNumberFormat="1" applyFont="1" applyFill="1" applyBorder="1" applyProtection="1">
      <protection locked="0"/>
    </xf>
    <xf numFmtId="2" fontId="12" fillId="3" borderId="36" xfId="0" applyNumberFormat="1" applyFont="1" applyFill="1" applyBorder="1" applyProtection="1">
      <protection locked="0"/>
    </xf>
    <xf numFmtId="0" fontId="16" fillId="3" borderId="29" xfId="0" applyFont="1" applyFill="1" applyBorder="1" applyProtection="1">
      <protection locked="0"/>
    </xf>
    <xf numFmtId="0" fontId="16" fillId="6" borderId="39" xfId="0" applyFont="1" applyFill="1" applyBorder="1" applyProtection="1">
      <protection locked="0"/>
    </xf>
    <xf numFmtId="0" fontId="16" fillId="9" borderId="20" xfId="0" applyFont="1" applyFill="1" applyBorder="1" applyAlignment="1" applyProtection="1">
      <alignment horizontal="center" vertical="top"/>
    </xf>
    <xf numFmtId="0" fontId="16" fillId="9" borderId="21" xfId="0" applyFont="1" applyFill="1" applyBorder="1" applyAlignment="1" applyProtection="1">
      <alignment horizontal="center"/>
    </xf>
    <xf numFmtId="0" fontId="21" fillId="7" borderId="14" xfId="0" applyFont="1" applyFill="1" applyBorder="1" applyAlignment="1" applyProtection="1">
      <alignment horizontal="center" vertical="top" wrapText="1"/>
    </xf>
    <xf numFmtId="0" fontId="21" fillId="7" borderId="30" xfId="0" applyFont="1" applyFill="1" applyBorder="1" applyAlignment="1" applyProtection="1">
      <alignment horizontal="center" vertical="top" wrapText="1"/>
    </xf>
    <xf numFmtId="0" fontId="16" fillId="2" borderId="2" xfId="0" applyFont="1" applyFill="1" applyBorder="1" applyProtection="1"/>
    <xf numFmtId="0" fontId="16" fillId="2" borderId="24" xfId="0" applyFont="1" applyFill="1" applyBorder="1" applyAlignment="1" applyProtection="1">
      <alignment horizontal="center"/>
    </xf>
    <xf numFmtId="0" fontId="16" fillId="2" borderId="24" xfId="0" applyFont="1" applyFill="1" applyBorder="1" applyProtection="1"/>
    <xf numFmtId="2" fontId="16" fillId="2" borderId="24" xfId="0" applyNumberFormat="1" applyFont="1" applyFill="1" applyBorder="1" applyAlignment="1" applyProtection="1">
      <alignment wrapText="1"/>
    </xf>
    <xf numFmtId="0" fontId="16" fillId="5" borderId="72" xfId="0" applyFont="1" applyFill="1" applyBorder="1" applyProtection="1"/>
    <xf numFmtId="0" fontId="16" fillId="5" borderId="15" xfId="0" applyFont="1" applyFill="1" applyBorder="1" applyAlignment="1" applyProtection="1">
      <alignment horizontal="left"/>
    </xf>
    <xf numFmtId="0" fontId="16" fillId="5" borderId="72" xfId="0" applyFont="1" applyFill="1" applyBorder="1" applyAlignment="1" applyProtection="1">
      <alignment vertical="top"/>
    </xf>
    <xf numFmtId="0" fontId="16" fillId="5" borderId="13" xfId="0" applyFont="1" applyFill="1" applyBorder="1" applyAlignment="1" applyProtection="1">
      <alignment horizontal="left" vertical="top" wrapText="1"/>
    </xf>
    <xf numFmtId="0" fontId="16" fillId="5" borderId="14" xfId="0" applyFont="1" applyFill="1" applyBorder="1" applyAlignment="1" applyProtection="1">
      <alignment horizontal="left" vertical="top" wrapText="1"/>
    </xf>
    <xf numFmtId="0" fontId="16" fillId="5" borderId="15" xfId="0" applyFont="1" applyFill="1" applyBorder="1" applyAlignment="1" applyProtection="1">
      <alignment horizontal="left" vertical="top" wrapText="1"/>
    </xf>
    <xf numFmtId="2" fontId="15" fillId="0" borderId="29" xfId="0" applyNumberFormat="1" applyFont="1" applyBorder="1" applyAlignment="1" applyProtection="1">
      <alignment wrapText="1"/>
    </xf>
    <xf numFmtId="2" fontId="24" fillId="0" borderId="29" xfId="0" applyNumberFormat="1" applyFont="1" applyBorder="1" applyAlignment="1" applyProtection="1">
      <alignment wrapText="1"/>
    </xf>
    <xf numFmtId="0" fontId="16" fillId="0" borderId="19" xfId="0" applyFont="1" applyBorder="1" applyAlignment="1" applyProtection="1">
      <alignment horizontal="left" vertical="top" wrapText="1"/>
    </xf>
    <xf numFmtId="0" fontId="16" fillId="0" borderId="18" xfId="0" applyFont="1" applyBorder="1" applyAlignment="1" applyProtection="1">
      <alignment horizontal="left" vertical="top" wrapText="1"/>
    </xf>
    <xf numFmtId="0" fontId="16" fillId="0" borderId="17" xfId="0" applyFont="1" applyBorder="1" applyAlignment="1" applyProtection="1">
      <alignment horizontal="left" vertical="top" wrapText="1"/>
    </xf>
    <xf numFmtId="0" fontId="16" fillId="5" borderId="13" xfId="0" applyFont="1" applyFill="1" applyBorder="1" applyProtection="1"/>
    <xf numFmtId="0" fontId="16" fillId="5" borderId="14" xfId="0" applyFont="1" applyFill="1" applyBorder="1" applyProtection="1"/>
    <xf numFmtId="0" fontId="12" fillId="5" borderId="14" xfId="0" applyFont="1" applyFill="1" applyBorder="1" applyProtection="1"/>
    <xf numFmtId="0" fontId="16" fillId="5" borderId="20" xfId="0" applyFont="1" applyFill="1" applyBorder="1" applyAlignment="1" applyProtection="1">
      <alignment horizontal="left"/>
    </xf>
    <xf numFmtId="0" fontId="16" fillId="5" borderId="21" xfId="0" applyFont="1" applyFill="1" applyBorder="1" applyAlignment="1" applyProtection="1">
      <alignment horizontal="left"/>
    </xf>
    <xf numFmtId="0" fontId="16" fillId="5" borderId="22" xfId="0" applyFont="1" applyFill="1" applyBorder="1" applyAlignment="1" applyProtection="1">
      <alignment horizontal="left"/>
    </xf>
    <xf numFmtId="0" fontId="16" fillId="5" borderId="3" xfId="0" applyFont="1" applyFill="1" applyBorder="1" applyAlignment="1" applyProtection="1">
      <alignment vertical="top" wrapText="1"/>
    </xf>
    <xf numFmtId="0" fontId="16" fillId="5" borderId="20" xfId="0" applyFont="1" applyFill="1" applyBorder="1" applyAlignment="1" applyProtection="1">
      <alignment wrapText="1"/>
    </xf>
    <xf numFmtId="0" fontId="12" fillId="5" borderId="21" xfId="0" applyFont="1" applyFill="1" applyBorder="1" applyAlignment="1" applyProtection="1">
      <alignment wrapText="1"/>
    </xf>
    <xf numFmtId="0" fontId="0" fillId="0" borderId="0" xfId="0" applyAlignment="1" applyProtection="1">
      <alignment wrapText="1"/>
    </xf>
    <xf numFmtId="0" fontId="21" fillId="7" borderId="13" xfId="0" applyFont="1" applyFill="1" applyBorder="1" applyAlignment="1" applyProtection="1">
      <alignment horizontal="center" vertical="top" wrapText="1"/>
    </xf>
    <xf numFmtId="0" fontId="21" fillId="7" borderId="15" xfId="0" applyFont="1" applyFill="1" applyBorder="1" applyAlignment="1" applyProtection="1">
      <alignment horizontal="center" vertical="top" wrapText="1"/>
    </xf>
    <xf numFmtId="0" fontId="15" fillId="0" borderId="41" xfId="48" applyFont="1" applyBorder="1" applyAlignment="1" applyProtection="1">
      <alignment wrapText="1"/>
    </xf>
    <xf numFmtId="0" fontId="16" fillId="3" borderId="4" xfId="0" applyFont="1" applyFill="1" applyBorder="1" applyAlignment="1" applyProtection="1">
      <alignment horizontal="center"/>
    </xf>
    <xf numFmtId="0" fontId="16" fillId="3" borderId="5" xfId="0" applyFont="1" applyFill="1" applyBorder="1" applyAlignment="1" applyProtection="1">
      <alignment horizontal="center"/>
    </xf>
    <xf numFmtId="0" fontId="16" fillId="3" borderId="6" xfId="0" applyFont="1" applyFill="1" applyBorder="1" applyAlignment="1" applyProtection="1">
      <alignment horizontal="center"/>
    </xf>
    <xf numFmtId="4" fontId="16" fillId="0" borderId="9" xfId="0" applyNumberFormat="1" applyFont="1" applyBorder="1" applyAlignment="1" applyProtection="1">
      <alignment horizontal="center"/>
    </xf>
    <xf numFmtId="4" fontId="16" fillId="0" borderId="10" xfId="0" applyNumberFormat="1" applyFont="1" applyBorder="1" applyAlignment="1" applyProtection="1">
      <alignment horizontal="center"/>
    </xf>
    <xf numFmtId="4" fontId="15" fillId="6" borderId="39" xfId="0" applyNumberFormat="1" applyFont="1" applyFill="1" applyBorder="1" applyProtection="1">
      <protection locked="0"/>
    </xf>
    <xf numFmtId="0" fontId="25" fillId="2" borderId="64" xfId="0" applyFont="1" applyFill="1" applyBorder="1" applyAlignment="1" applyProtection="1">
      <alignment horizontal="center" vertical="center"/>
    </xf>
    <xf numFmtId="0" fontId="25" fillId="2" borderId="61" xfId="0" applyFont="1" applyFill="1" applyBorder="1" applyAlignment="1" applyProtection="1">
      <alignment horizontal="center" vertical="center"/>
    </xf>
    <xf numFmtId="0" fontId="25" fillId="2" borderId="62" xfId="0" applyFont="1" applyFill="1" applyBorder="1" applyAlignment="1" applyProtection="1">
      <alignment horizontal="center" vertical="center"/>
    </xf>
    <xf numFmtId="0" fontId="25" fillId="2" borderId="7" xfId="0" applyFont="1" applyFill="1" applyBorder="1" applyAlignment="1" applyProtection="1">
      <alignment horizontal="center" vertical="center" wrapText="1"/>
    </xf>
    <xf numFmtId="0" fontId="25" fillId="2" borderId="2" xfId="0" applyFont="1" applyFill="1" applyBorder="1" applyAlignment="1" applyProtection="1">
      <alignment horizontal="center" vertical="center" wrapText="1"/>
    </xf>
    <xf numFmtId="0" fontId="25" fillId="2" borderId="8" xfId="0" applyFont="1" applyFill="1" applyBorder="1" applyAlignment="1" applyProtection="1">
      <alignment horizontal="center" vertical="center" wrapText="1"/>
    </xf>
    <xf numFmtId="0" fontId="12" fillId="0" borderId="7" xfId="0" applyFont="1" applyBorder="1" applyAlignment="1" applyProtection="1">
      <alignment vertical="center"/>
    </xf>
    <xf numFmtId="0" fontId="14" fillId="0" borderId="2" xfId="0" applyFont="1" applyBorder="1" applyAlignment="1" applyProtection="1">
      <alignment vertical="center"/>
    </xf>
    <xf numFmtId="165" fontId="12" fillId="0" borderId="8" xfId="0" applyNumberFormat="1" applyFont="1" applyBorder="1" applyAlignment="1" applyProtection="1">
      <alignment vertical="center"/>
    </xf>
    <xf numFmtId="0" fontId="12" fillId="3" borderId="78" xfId="0" applyFont="1" applyFill="1" applyBorder="1" applyAlignment="1" applyProtection="1">
      <alignment vertical="center"/>
    </xf>
    <xf numFmtId="0" fontId="12" fillId="3" borderId="32" xfId="0" applyFont="1" applyFill="1" applyBorder="1" applyAlignment="1" applyProtection="1">
      <alignment vertical="center"/>
    </xf>
    <xf numFmtId="0" fontId="12" fillId="3" borderId="53" xfId="0" applyFont="1" applyFill="1" applyBorder="1" applyAlignment="1" applyProtection="1">
      <alignment vertical="center"/>
    </xf>
    <xf numFmtId="0" fontId="13" fillId="0" borderId="7" xfId="0" applyFont="1" applyBorder="1" applyAlignment="1" applyProtection="1">
      <alignment horizontal="center" vertical="center"/>
    </xf>
    <xf numFmtId="0" fontId="13" fillId="0" borderId="2" xfId="0" applyFont="1" applyBorder="1" applyAlignment="1" applyProtection="1">
      <alignment horizontal="center" vertical="center"/>
    </xf>
    <xf numFmtId="165" fontId="13" fillId="0" borderId="8" xfId="0" applyNumberFormat="1" applyFont="1" applyBorder="1" applyAlignment="1" applyProtection="1">
      <alignment vertical="center"/>
    </xf>
    <xf numFmtId="0" fontId="25" fillId="2" borderId="9" xfId="0" applyFont="1" applyFill="1" applyBorder="1" applyAlignment="1" applyProtection="1">
      <alignment horizontal="center" vertical="center"/>
    </xf>
    <xf numFmtId="0" fontId="25" fillId="2" borderId="10" xfId="0" applyFont="1" applyFill="1" applyBorder="1" applyAlignment="1" applyProtection="1">
      <alignment horizontal="center" vertical="center"/>
    </xf>
    <xf numFmtId="165" fontId="25" fillId="2" borderId="11" xfId="0" applyNumberFormat="1" applyFont="1" applyFill="1" applyBorder="1" applyAlignment="1" applyProtection="1">
      <alignment vertical="center"/>
    </xf>
    <xf numFmtId="0" fontId="12" fillId="0" borderId="13" xfId="0" applyFont="1" applyBorder="1" applyAlignment="1" applyProtection="1">
      <alignment wrapText="1"/>
      <protection locked="0"/>
    </xf>
    <xf numFmtId="0" fontId="12" fillId="0" borderId="14" xfId="0" applyFont="1" applyBorder="1" applyAlignment="1" applyProtection="1">
      <alignment wrapText="1"/>
      <protection locked="0"/>
    </xf>
    <xf numFmtId="0" fontId="12" fillId="0" borderId="15" xfId="0" applyFont="1" applyBorder="1" applyAlignment="1" applyProtection="1">
      <alignment wrapText="1"/>
      <protection locked="0"/>
    </xf>
    <xf numFmtId="0" fontId="12" fillId="0" borderId="1" xfId="0" applyFont="1" applyBorder="1" applyAlignment="1" applyProtection="1">
      <alignment wrapText="1"/>
      <protection locked="0"/>
    </xf>
    <xf numFmtId="0" fontId="12" fillId="0" borderId="0" xfId="0" applyFont="1" applyBorder="1" applyAlignment="1" applyProtection="1">
      <alignment wrapText="1"/>
      <protection locked="0"/>
    </xf>
    <xf numFmtId="0" fontId="12" fillId="0" borderId="16" xfId="0" applyFont="1" applyBorder="1" applyAlignment="1" applyProtection="1">
      <alignment wrapText="1"/>
      <protection locked="0"/>
    </xf>
    <xf numFmtId="0" fontId="17" fillId="0" borderId="1" xfId="0" applyFont="1" applyBorder="1" applyAlignment="1" applyProtection="1">
      <alignment wrapText="1"/>
      <protection locked="0"/>
    </xf>
    <xf numFmtId="0" fontId="17" fillId="0" borderId="0" xfId="0" applyFont="1" applyBorder="1" applyAlignment="1" applyProtection="1">
      <alignment wrapText="1"/>
      <protection locked="0"/>
    </xf>
    <xf numFmtId="0" fontId="17" fillId="0" borderId="16" xfId="0" applyFont="1" applyBorder="1" applyAlignment="1" applyProtection="1">
      <alignment wrapText="1"/>
      <protection locked="0"/>
    </xf>
    <xf numFmtId="0" fontId="12" fillId="0" borderId="19" xfId="0" applyFont="1" applyBorder="1" applyAlignment="1" applyProtection="1">
      <alignment horizontal="center" vertical="center"/>
      <protection locked="0"/>
    </xf>
    <xf numFmtId="0" fontId="12" fillId="0" borderId="18" xfId="0" applyFont="1" applyBorder="1" applyProtection="1">
      <protection locked="0"/>
    </xf>
    <xf numFmtId="2" fontId="12" fillId="0" borderId="18" xfId="0" applyNumberFormat="1" applyFont="1" applyBorder="1" applyProtection="1">
      <protection locked="0"/>
    </xf>
    <xf numFmtId="165" fontId="12" fillId="0" borderId="18" xfId="0" applyNumberFormat="1" applyFont="1" applyBorder="1" applyProtection="1">
      <protection locked="0"/>
    </xf>
    <xf numFmtId="0" fontId="12" fillId="0" borderId="17" xfId="0" applyFont="1" applyBorder="1" applyProtection="1">
      <protection locked="0"/>
    </xf>
  </cellXfs>
  <cellStyles count="61">
    <cellStyle name="Comma 2" xfId="7" xr:uid="{16384C59-ACC3-456E-9550-C73B23DFE851}"/>
    <cellStyle name="Comma 2 2" xfId="8" xr:uid="{1DD3FC66-9114-4379-A365-7EFA60F7960F}"/>
    <cellStyle name="Comma 2 3" xfId="9" xr:uid="{B5F53E00-345B-4EF3-817E-C9113DB8EF3D}"/>
    <cellStyle name="Comma 2 4" xfId="10" xr:uid="{5E682A4B-F8D0-47FB-9C05-AD796989F389}"/>
    <cellStyle name="Comma 3" xfId="11" xr:uid="{1A40B884-5023-47B7-8712-84474D8528C0}"/>
    <cellStyle name="Comma 3 2" xfId="12" xr:uid="{591CF7AD-DAF8-4801-869A-BE13551EA736}"/>
    <cellStyle name="Comma 4" xfId="13" xr:uid="{E14986B5-C2B4-4EE6-A3AB-E87571C0EA46}"/>
    <cellStyle name="Currency 2" xfId="15" xr:uid="{80135ACF-19EA-41B6-87DD-D390F9041257}"/>
    <cellStyle name="Currency 2 2" xfId="16" xr:uid="{3DC2F59F-111B-4391-BA09-76DFA9556F1A}"/>
    <cellStyle name="Default_Uvuceni" xfId="17" xr:uid="{1EFB3CF7-D5A4-4F21-AC3C-EBF4228FF09D}"/>
    <cellStyle name="Excel Built-in Normal" xfId="3" xr:uid="{04AB7702-3135-4AD9-A09F-0DB236E40D13}"/>
    <cellStyle name="kolona A" xfId="18" xr:uid="{47DFB991-0433-44A4-B8EC-51EF374BE74A}"/>
    <cellStyle name="kolona B" xfId="19" xr:uid="{95E4C160-4A84-4C86-8751-E612E15F8CE3}"/>
    <cellStyle name="kolona C" xfId="20" xr:uid="{2BCB3A8A-2CE9-405C-8E65-F886EEF58064}"/>
    <cellStyle name="kolona D" xfId="21" xr:uid="{E53A7661-BE24-45EC-B6D0-086E2C1FDA2D}"/>
    <cellStyle name="kolona E" xfId="22" xr:uid="{B675174D-F4CB-42D1-B689-381E45943838}"/>
    <cellStyle name="kolona F" xfId="23" xr:uid="{88D1F922-F8EA-4255-B29E-D578A6028933}"/>
    <cellStyle name="kolona G" xfId="24" xr:uid="{4301BF36-7DC0-4AD4-9614-2901F76FE8AC}"/>
    <cellStyle name="kolona H" xfId="25" xr:uid="{CB25D4A1-F3D3-4EB2-B962-1825DD6C491A}"/>
    <cellStyle name="Normal 10" xfId="26" xr:uid="{65EB5B63-CAB3-47EC-B1DB-41F1A40EA459}"/>
    <cellStyle name="Normal 10 10" xfId="27" xr:uid="{C0B6FA59-B854-4412-A8B9-0F110815D0E6}"/>
    <cellStyle name="Normal 103" xfId="28" xr:uid="{71B756BE-D07B-459C-93EC-9E3256A8E00D}"/>
    <cellStyle name="Normal 104 2 2" xfId="29" xr:uid="{CBA2CA4A-69ED-4484-A31A-3E5FCFE6F128}"/>
    <cellStyle name="Normal 104 2 2 2" xfId="30" xr:uid="{3173C1EA-BD69-4242-8A47-CBFE1631F65E}"/>
    <cellStyle name="Normal 107" xfId="31" xr:uid="{9BFD4D32-EC3D-4AD5-A02C-41B4B66975D6}"/>
    <cellStyle name="Normal 109" xfId="32" xr:uid="{1DA8EAF5-129D-4FE4-A9A2-16854785E57C}"/>
    <cellStyle name="Normal 109 2" xfId="33" xr:uid="{0D0A1E5A-DA86-4A7B-9AA8-EF8C3D36F580}"/>
    <cellStyle name="Normal 110" xfId="34" xr:uid="{8A8508A2-DDA9-4C91-AC58-59DC2E6D96D9}"/>
    <cellStyle name="Normal 2" xfId="35" xr:uid="{824B5F1A-81F8-4C4B-8500-CC52AC5C7D15}"/>
    <cellStyle name="Normal 2 2" xfId="36" xr:uid="{48D75C66-1AF2-4C9B-BD3E-B1E0621F8430}"/>
    <cellStyle name="Normal 2 3" xfId="37" xr:uid="{8994E291-1B81-4004-B40C-BDC7751883C2}"/>
    <cellStyle name="Normal 2 4" xfId="38" xr:uid="{237E4207-0ACC-4B5F-9A72-BDFB85F6DC5D}"/>
    <cellStyle name="Normal 2 5" xfId="39" xr:uid="{1957D602-992E-4864-BFD3-BFF16D630A8C}"/>
    <cellStyle name="Normal 2 6" xfId="40" xr:uid="{4911DF55-DED0-43ED-9268-7503AA8F4199}"/>
    <cellStyle name="Normal 3" xfId="41" xr:uid="{519384D0-B2F4-4A39-B687-6D6138489867}"/>
    <cellStyle name="Normal 4" xfId="4" xr:uid="{21E0D5C6-EA6E-4742-828C-D990A3609D83}"/>
    <cellStyle name="Normal 4 2" xfId="43" xr:uid="{D314B61B-6943-49D8-805B-2F846746AC70}"/>
    <cellStyle name="Normal 4 2 2" xfId="44" xr:uid="{961D9012-FBCE-41A6-B052-A7B8F20582BA}"/>
    <cellStyle name="Normal 4 2 2 2" xfId="45" xr:uid="{61906315-A82C-4D2A-A774-F50896DB8120}"/>
    <cellStyle name="Normal 4 3" xfId="42" xr:uid="{1A170C67-81BC-435F-A64F-48EAAEC3AED5}"/>
    <cellStyle name="Normal 48" xfId="46" xr:uid="{55810C52-8DA2-4279-B2D3-E5B947EBBA0F}"/>
    <cellStyle name="Normal 5" xfId="47" xr:uid="{959B763B-D1DF-449D-A827-2F31B731D133}"/>
    <cellStyle name="Normal 6" xfId="48" xr:uid="{D5FEE7B8-4717-4184-966C-EE8A2A94FDB2}"/>
    <cellStyle name="Normal 7" xfId="2" xr:uid="{49423BB1-D69F-4119-B9B8-B2F979326147}"/>
    <cellStyle name="Normal 7 10" xfId="50" xr:uid="{9CE32452-128F-411F-8614-391BD0CDC58F}"/>
    <cellStyle name="Normal 7 10 2" xfId="51" xr:uid="{DB83A35E-F11B-4F16-AC99-CFAB498A5C65}"/>
    <cellStyle name="Normal 7 10 2 2" xfId="52" xr:uid="{B711BFC5-7745-4773-AD7F-0CB45DC905FC}"/>
    <cellStyle name="Normal 7 2" xfId="49" xr:uid="{4907DDE1-A6C7-4554-A506-950910189AAD}"/>
    <cellStyle name="Normal 8" xfId="53" xr:uid="{DC2F27B5-86CD-410C-99BA-A9D20965AFA8}"/>
    <cellStyle name="Normal 9" xfId="54" xr:uid="{313B2CE0-DFB7-4290-8A6F-814FE9073E2B}"/>
    <cellStyle name="Normal 9 2" xfId="55" xr:uid="{28D72597-0CDE-4C3C-B01F-C51AC679A607}"/>
    <cellStyle name="Normalno" xfId="0" builtinId="0"/>
    <cellStyle name="Normalno 2" xfId="5" xr:uid="{B096B76A-4AF6-4EE7-9948-42ACB07F0D46}"/>
    <cellStyle name="Normalno 3" xfId="56" xr:uid="{23C042CB-960D-43B7-8D52-0EF736700DC7}"/>
    <cellStyle name="Normalno 4" xfId="57" xr:uid="{E2D6F9F8-7D79-4F0B-A026-60AAEB5C1839}"/>
    <cellStyle name="Normalno 5" xfId="58" xr:uid="{4F7A23D8-7474-46F4-8583-5F37A376F409}"/>
    <cellStyle name="Normalno 6" xfId="1" xr:uid="{79D96E78-95E2-4DCF-8B53-02F544E1F1A7}"/>
    <cellStyle name="Obično_H-OSTALI RADOVI" xfId="59" xr:uid="{60C01724-13F9-4138-88F1-22A183650925}"/>
    <cellStyle name="Stil 1" xfId="6" xr:uid="{A1C64792-1C36-4DB2-B9BB-3554052F29D2}"/>
    <cellStyle name="Style 1" xfId="60" xr:uid="{B48E9722-BAED-40A5-AD05-E84DF73B7CA7}"/>
    <cellStyle name="Valuta 2" xfId="14" xr:uid="{238D8B73-4309-48C6-94E5-C3DDF8C6919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Tema sustava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9ACDBFD-A4C6-404B-B757-5728BE4D2589}">
  <dimension ref="A1:I196"/>
  <sheetViews>
    <sheetView topLeftCell="A177" workbookViewId="0">
      <selection activeCell="E21" sqref="E21"/>
    </sheetView>
  </sheetViews>
  <sheetFormatPr defaultRowHeight="15" x14ac:dyDescent="0.25"/>
  <cols>
    <col min="1" max="1" width="4" style="105" customWidth="1"/>
    <col min="2" max="2" width="67.28515625" style="105" customWidth="1"/>
    <col min="3" max="3" width="6.28515625" style="105" bestFit="1" customWidth="1"/>
    <col min="4" max="4" width="9.140625" style="105"/>
    <col min="5" max="5" width="8.42578125" style="105" bestFit="1" customWidth="1"/>
    <col min="6" max="6" width="16.28515625" style="105" customWidth="1"/>
    <col min="7" max="16384" width="9.140625" style="105"/>
  </cols>
  <sheetData>
    <row r="1" spans="1:9" ht="42" customHeight="1" thickBot="1" x14ac:dyDescent="0.3">
      <c r="A1" s="51" t="s">
        <v>0</v>
      </c>
      <c r="B1" s="52"/>
      <c r="C1" s="52"/>
      <c r="D1" s="52"/>
      <c r="E1" s="52"/>
      <c r="F1" s="53"/>
      <c r="G1" s="104"/>
      <c r="H1" s="104"/>
      <c r="I1" s="104"/>
    </row>
    <row r="2" spans="1:9" ht="261.75" customHeight="1" thickBot="1" x14ac:dyDescent="0.3">
      <c r="A2" s="54" t="s">
        <v>1</v>
      </c>
      <c r="B2" s="55"/>
      <c r="C2" s="55"/>
      <c r="D2" s="55"/>
      <c r="E2" s="55"/>
      <c r="F2" s="56"/>
      <c r="G2" s="104"/>
      <c r="H2" s="104"/>
      <c r="I2" s="104"/>
    </row>
    <row r="3" spans="1:9" x14ac:dyDescent="0.25">
      <c r="A3" s="57" t="s">
        <v>165</v>
      </c>
      <c r="B3" s="57"/>
      <c r="C3" s="57"/>
      <c r="D3" s="57"/>
      <c r="E3" s="57"/>
      <c r="F3" s="57"/>
      <c r="G3" s="104"/>
      <c r="H3" s="104"/>
      <c r="I3" s="104"/>
    </row>
    <row r="4" spans="1:9" ht="15.75" thickBot="1" x14ac:dyDescent="0.3">
      <c r="A4" s="58"/>
      <c r="B4" s="58"/>
      <c r="C4" s="58"/>
      <c r="D4" s="58"/>
      <c r="E4" s="58"/>
      <c r="F4" s="58"/>
      <c r="G4" s="104"/>
      <c r="H4" s="104"/>
      <c r="I4" s="104"/>
    </row>
    <row r="5" spans="1:9" x14ac:dyDescent="0.25">
      <c r="A5" s="59" t="s">
        <v>2</v>
      </c>
      <c r="B5" s="60" t="s">
        <v>3</v>
      </c>
      <c r="C5" s="61" t="s">
        <v>4</v>
      </c>
      <c r="D5" s="62" t="s">
        <v>5</v>
      </c>
      <c r="E5" s="61" t="s">
        <v>6</v>
      </c>
      <c r="F5" s="63" t="s">
        <v>7</v>
      </c>
      <c r="G5" s="104"/>
      <c r="H5" s="104"/>
      <c r="I5" s="104"/>
    </row>
    <row r="6" spans="1:9" ht="15.75" thickBot="1" x14ac:dyDescent="0.3">
      <c r="A6" s="64" t="s">
        <v>8</v>
      </c>
      <c r="B6" s="65"/>
      <c r="C6" s="65"/>
      <c r="D6" s="65"/>
      <c r="E6" s="65"/>
      <c r="F6" s="66"/>
      <c r="G6" s="104"/>
      <c r="H6" s="104"/>
      <c r="I6" s="104"/>
    </row>
    <row r="7" spans="1:9" ht="75" x14ac:dyDescent="0.25">
      <c r="A7" s="67" t="s">
        <v>9</v>
      </c>
      <c r="B7" s="68" t="s">
        <v>10</v>
      </c>
      <c r="C7" s="69" t="s">
        <v>169</v>
      </c>
      <c r="D7" s="70">
        <v>2000</v>
      </c>
      <c r="E7" s="13"/>
      <c r="F7" s="14">
        <f t="shared" ref="F7:F16" si="0">E7*D7</f>
        <v>0</v>
      </c>
      <c r="G7" s="104"/>
      <c r="H7" s="104"/>
      <c r="I7" s="104"/>
    </row>
    <row r="8" spans="1:9" ht="60" x14ac:dyDescent="0.25">
      <c r="A8" s="71" t="s">
        <v>11</v>
      </c>
      <c r="B8" s="72" t="s">
        <v>173</v>
      </c>
      <c r="C8" s="73" t="s">
        <v>169</v>
      </c>
      <c r="D8" s="74">
        <v>250</v>
      </c>
      <c r="E8" s="15"/>
      <c r="F8" s="16">
        <f t="shared" si="0"/>
        <v>0</v>
      </c>
      <c r="G8" s="104"/>
      <c r="H8" s="104"/>
      <c r="I8" s="104"/>
    </row>
    <row r="9" spans="1:9" ht="75" x14ac:dyDescent="0.25">
      <c r="A9" s="75" t="s">
        <v>12</v>
      </c>
      <c r="B9" s="72" t="s">
        <v>174</v>
      </c>
      <c r="C9" s="76" t="s">
        <v>170</v>
      </c>
      <c r="D9" s="74">
        <v>450</v>
      </c>
      <c r="E9" s="17"/>
      <c r="F9" s="16">
        <f t="shared" si="0"/>
        <v>0</v>
      </c>
      <c r="G9" s="104"/>
      <c r="H9" s="104"/>
      <c r="I9" s="104"/>
    </row>
    <row r="10" spans="1:9" ht="195" x14ac:dyDescent="0.25">
      <c r="A10" s="75" t="s">
        <v>13</v>
      </c>
      <c r="B10" s="72" t="s">
        <v>175</v>
      </c>
      <c r="C10" s="76" t="s">
        <v>170</v>
      </c>
      <c r="D10" s="74">
        <v>1605</v>
      </c>
      <c r="E10" s="17"/>
      <c r="F10" s="16">
        <f t="shared" si="0"/>
        <v>0</v>
      </c>
      <c r="G10" s="104"/>
      <c r="H10" s="104"/>
      <c r="I10" s="104"/>
    </row>
    <row r="11" spans="1:9" ht="90" x14ac:dyDescent="0.25">
      <c r="A11" s="75" t="s">
        <v>14</v>
      </c>
      <c r="B11" s="72" t="s">
        <v>176</v>
      </c>
      <c r="C11" s="76" t="s">
        <v>170</v>
      </c>
      <c r="D11" s="74">
        <v>51.2</v>
      </c>
      <c r="E11" s="17"/>
      <c r="F11" s="16">
        <f t="shared" si="0"/>
        <v>0</v>
      </c>
      <c r="G11" s="104"/>
      <c r="H11" s="104"/>
      <c r="I11" s="104"/>
    </row>
    <row r="12" spans="1:9" ht="150" x14ac:dyDescent="0.25">
      <c r="A12" s="75" t="s">
        <v>15</v>
      </c>
      <c r="B12" s="77" t="s">
        <v>177</v>
      </c>
      <c r="C12" s="73" t="s">
        <v>169</v>
      </c>
      <c r="D12" s="74">
        <v>740</v>
      </c>
      <c r="E12" s="17"/>
      <c r="F12" s="16">
        <f t="shared" si="0"/>
        <v>0</v>
      </c>
      <c r="G12" s="104"/>
      <c r="H12" s="104"/>
      <c r="I12" s="104"/>
    </row>
    <row r="13" spans="1:9" ht="135" x14ac:dyDescent="0.25">
      <c r="A13" s="75" t="s">
        <v>16</v>
      </c>
      <c r="B13" s="78" t="s">
        <v>178</v>
      </c>
      <c r="C13" s="79" t="s">
        <v>170</v>
      </c>
      <c r="D13" s="74">
        <v>220</v>
      </c>
      <c r="E13" s="17"/>
      <c r="F13" s="16">
        <f t="shared" si="0"/>
        <v>0</v>
      </c>
      <c r="G13" s="104"/>
      <c r="H13" s="104"/>
      <c r="I13" s="104"/>
    </row>
    <row r="14" spans="1:9" ht="150" x14ac:dyDescent="0.25">
      <c r="A14" s="75" t="s">
        <v>17</v>
      </c>
      <c r="B14" s="72" t="s">
        <v>179</v>
      </c>
      <c r="C14" s="79" t="s">
        <v>170</v>
      </c>
      <c r="D14" s="74">
        <v>44</v>
      </c>
      <c r="E14" s="17"/>
      <c r="F14" s="16">
        <f t="shared" si="0"/>
        <v>0</v>
      </c>
      <c r="G14" s="104"/>
      <c r="H14" s="104"/>
      <c r="I14" s="104"/>
    </row>
    <row r="15" spans="1:9" ht="90" x14ac:dyDescent="0.25">
      <c r="A15" s="75" t="s">
        <v>18</v>
      </c>
      <c r="B15" s="78" t="s">
        <v>19</v>
      </c>
      <c r="C15" s="76" t="s">
        <v>170</v>
      </c>
      <c r="D15" s="80">
        <v>10.199999999999999</v>
      </c>
      <c r="E15" s="17"/>
      <c r="F15" s="16">
        <f t="shared" si="0"/>
        <v>0</v>
      </c>
      <c r="G15" s="104"/>
      <c r="H15" s="104"/>
      <c r="I15" s="104"/>
    </row>
    <row r="16" spans="1:9" ht="60" x14ac:dyDescent="0.25">
      <c r="A16" s="75" t="s">
        <v>20</v>
      </c>
      <c r="B16" s="72" t="s">
        <v>21</v>
      </c>
      <c r="C16" s="76" t="s">
        <v>169</v>
      </c>
      <c r="D16" s="74">
        <v>700</v>
      </c>
      <c r="E16" s="17"/>
      <c r="F16" s="16">
        <f t="shared" si="0"/>
        <v>0</v>
      </c>
      <c r="G16" s="104"/>
      <c r="H16" s="104"/>
      <c r="I16" s="104"/>
    </row>
    <row r="17" spans="1:9" ht="105" x14ac:dyDescent="0.25">
      <c r="A17" s="75" t="s">
        <v>22</v>
      </c>
      <c r="B17" s="72" t="s">
        <v>23</v>
      </c>
      <c r="C17" s="76"/>
      <c r="D17" s="74"/>
      <c r="E17" s="17"/>
      <c r="F17" s="16"/>
      <c r="G17" s="104"/>
      <c r="H17" s="104"/>
      <c r="I17" s="104"/>
    </row>
    <row r="18" spans="1:9" x14ac:dyDescent="0.25">
      <c r="A18" s="75"/>
      <c r="B18" s="72" t="s">
        <v>24</v>
      </c>
      <c r="C18" s="76" t="s">
        <v>25</v>
      </c>
      <c r="D18" s="74">
        <v>45</v>
      </c>
      <c r="E18" s="17"/>
      <c r="F18" s="16">
        <f>E18*D18</f>
        <v>0</v>
      </c>
      <c r="G18" s="104"/>
      <c r="H18" s="104"/>
      <c r="I18" s="104"/>
    </row>
    <row r="19" spans="1:9" ht="18" x14ac:dyDescent="0.25">
      <c r="A19" s="81"/>
      <c r="B19" s="72" t="s">
        <v>26</v>
      </c>
      <c r="C19" s="76" t="s">
        <v>170</v>
      </c>
      <c r="D19" s="74">
        <v>400</v>
      </c>
      <c r="E19" s="17"/>
      <c r="F19" s="16">
        <f>E19*D19</f>
        <v>0</v>
      </c>
      <c r="G19" s="104"/>
      <c r="H19" s="104"/>
      <c r="I19" s="104"/>
    </row>
    <row r="20" spans="1:9" ht="60" x14ac:dyDescent="0.25">
      <c r="A20" s="75" t="s">
        <v>27</v>
      </c>
      <c r="B20" s="72" t="s">
        <v>28</v>
      </c>
      <c r="C20" s="76" t="s">
        <v>170</v>
      </c>
      <c r="D20" s="80">
        <v>1400</v>
      </c>
      <c r="E20" s="17"/>
      <c r="F20" s="16">
        <f>E20*D20</f>
        <v>0</v>
      </c>
      <c r="G20" s="104"/>
      <c r="H20" s="104"/>
      <c r="I20" s="104"/>
    </row>
    <row r="21" spans="1:9" ht="180" x14ac:dyDescent="0.25">
      <c r="A21" s="75" t="s">
        <v>29</v>
      </c>
      <c r="B21" s="77" t="s">
        <v>180</v>
      </c>
      <c r="C21" s="73" t="s">
        <v>169</v>
      </c>
      <c r="D21" s="74">
        <v>500</v>
      </c>
      <c r="E21" s="17"/>
      <c r="F21" s="16">
        <f>E21*D21</f>
        <v>0</v>
      </c>
      <c r="G21" s="104"/>
      <c r="H21" s="104"/>
      <c r="I21" s="104"/>
    </row>
    <row r="22" spans="1:9" ht="90.75" thickBot="1" x14ac:dyDescent="0.3">
      <c r="A22" s="82"/>
      <c r="B22" s="83" t="s">
        <v>30</v>
      </c>
      <c r="C22" s="84"/>
      <c r="D22" s="85"/>
      <c r="E22" s="18"/>
      <c r="F22" s="19"/>
      <c r="G22" s="104"/>
      <c r="H22" s="104"/>
      <c r="I22" s="104"/>
    </row>
    <row r="23" spans="1:9" ht="15.75" thickBot="1" x14ac:dyDescent="0.3">
      <c r="A23" s="86" t="s">
        <v>9</v>
      </c>
      <c r="B23" s="87" t="s">
        <v>31</v>
      </c>
      <c r="C23" s="87"/>
      <c r="D23" s="87"/>
      <c r="E23" s="87"/>
      <c r="F23" s="88">
        <f>SUM(F7:F22)</f>
        <v>0</v>
      </c>
      <c r="G23" s="104"/>
      <c r="H23" s="104"/>
      <c r="I23" s="104"/>
    </row>
    <row r="24" spans="1:9" x14ac:dyDescent="0.25">
      <c r="A24" s="89"/>
      <c r="B24" s="90"/>
      <c r="C24" s="90"/>
      <c r="D24" s="90"/>
      <c r="E24" s="90"/>
      <c r="F24" s="91"/>
      <c r="G24" s="104"/>
      <c r="H24" s="104"/>
      <c r="I24" s="104"/>
    </row>
    <row r="25" spans="1:9" ht="15.75" thickBot="1" x14ac:dyDescent="0.3">
      <c r="A25" s="92" t="s">
        <v>162</v>
      </c>
      <c r="B25" s="93"/>
      <c r="C25" s="93"/>
      <c r="D25" s="93"/>
      <c r="E25" s="93"/>
      <c r="F25" s="94"/>
      <c r="G25" s="104"/>
      <c r="H25" s="104"/>
      <c r="I25" s="104"/>
    </row>
    <row r="26" spans="1:9" ht="135" x14ac:dyDescent="0.25">
      <c r="A26" s="95" t="s">
        <v>9</v>
      </c>
      <c r="B26" s="68" t="s">
        <v>181</v>
      </c>
      <c r="C26" s="69"/>
      <c r="D26" s="70"/>
      <c r="E26" s="20"/>
      <c r="F26" s="21"/>
      <c r="G26" s="104"/>
      <c r="H26" s="104"/>
      <c r="I26" s="104"/>
    </row>
    <row r="27" spans="1:9" x14ac:dyDescent="0.25">
      <c r="A27" s="96"/>
      <c r="B27" s="72" t="s">
        <v>32</v>
      </c>
      <c r="C27" s="73" t="s">
        <v>33</v>
      </c>
      <c r="D27" s="74">
        <v>77</v>
      </c>
      <c r="E27" s="22"/>
      <c r="F27" s="16">
        <f>E27*D27</f>
        <v>0</v>
      </c>
      <c r="G27" s="104"/>
      <c r="H27" s="104"/>
      <c r="I27" s="104"/>
    </row>
    <row r="28" spans="1:9" ht="228.75" customHeight="1" x14ac:dyDescent="0.25">
      <c r="A28" s="75" t="s">
        <v>11</v>
      </c>
      <c r="B28" s="72" t="s">
        <v>182</v>
      </c>
      <c r="C28" s="73"/>
      <c r="D28" s="74"/>
      <c r="E28" s="22"/>
      <c r="F28" s="23"/>
      <c r="G28" s="104"/>
      <c r="H28" s="104"/>
      <c r="I28" s="104"/>
    </row>
    <row r="29" spans="1:9" x14ac:dyDescent="0.25">
      <c r="A29" s="96"/>
      <c r="B29" s="72" t="s">
        <v>34</v>
      </c>
      <c r="C29" s="73" t="s">
        <v>33</v>
      </c>
      <c r="D29" s="74">
        <v>32</v>
      </c>
      <c r="E29" s="22"/>
      <c r="F29" s="16">
        <f>E29*D29</f>
        <v>0</v>
      </c>
      <c r="G29" s="104"/>
      <c r="H29" s="104"/>
      <c r="I29" s="104"/>
    </row>
    <row r="30" spans="1:9" x14ac:dyDescent="0.25">
      <c r="A30" s="96"/>
      <c r="B30" s="72" t="s">
        <v>35</v>
      </c>
      <c r="C30" s="73" t="s">
        <v>36</v>
      </c>
      <c r="D30" s="74">
        <v>42</v>
      </c>
      <c r="E30" s="22"/>
      <c r="F30" s="16">
        <f>E30*D30</f>
        <v>0</v>
      </c>
      <c r="G30" s="104"/>
      <c r="H30" s="104"/>
      <c r="I30" s="104"/>
    </row>
    <row r="31" spans="1:9" ht="45" x14ac:dyDescent="0.25">
      <c r="A31" s="96"/>
      <c r="B31" s="72" t="s">
        <v>37</v>
      </c>
      <c r="C31" s="97" t="s">
        <v>38</v>
      </c>
      <c r="D31" s="74">
        <v>16</v>
      </c>
      <c r="E31" s="22"/>
      <c r="F31" s="16">
        <f>E31*D31</f>
        <v>0</v>
      </c>
      <c r="G31" s="104"/>
      <c r="H31" s="104"/>
      <c r="I31" s="104"/>
    </row>
    <row r="32" spans="1:9" ht="30" x14ac:dyDescent="0.25">
      <c r="A32" s="96"/>
      <c r="B32" s="72" t="s">
        <v>166</v>
      </c>
      <c r="C32" s="97" t="s">
        <v>38</v>
      </c>
      <c r="D32" s="74">
        <v>16</v>
      </c>
      <c r="E32" s="22"/>
      <c r="F32" s="16">
        <f>E32*D32</f>
        <v>0</v>
      </c>
      <c r="G32" s="104"/>
      <c r="H32" s="104"/>
      <c r="I32" s="104"/>
    </row>
    <row r="33" spans="1:9" ht="105" x14ac:dyDescent="0.25">
      <c r="A33" s="75" t="s">
        <v>12</v>
      </c>
      <c r="B33" s="72" t="s">
        <v>183</v>
      </c>
      <c r="C33" s="73"/>
      <c r="D33" s="74"/>
      <c r="E33" s="22"/>
      <c r="F33" s="23"/>
      <c r="G33" s="104"/>
      <c r="H33" s="104"/>
      <c r="I33" s="104"/>
    </row>
    <row r="34" spans="1:9" x14ac:dyDescent="0.25">
      <c r="A34" s="96"/>
      <c r="B34" s="97" t="s">
        <v>39</v>
      </c>
      <c r="C34" s="73" t="s">
        <v>33</v>
      </c>
      <c r="D34" s="74">
        <v>19.2</v>
      </c>
      <c r="E34" s="22"/>
      <c r="F34" s="16">
        <f>E34*D34</f>
        <v>0</v>
      </c>
      <c r="G34" s="104"/>
      <c r="H34" s="104"/>
      <c r="I34" s="104"/>
    </row>
    <row r="35" spans="1:9" x14ac:dyDescent="0.25">
      <c r="A35" s="96"/>
      <c r="B35" s="97" t="s">
        <v>40</v>
      </c>
      <c r="C35" s="73" t="s">
        <v>36</v>
      </c>
      <c r="D35" s="74">
        <v>98</v>
      </c>
      <c r="E35" s="15"/>
      <c r="F35" s="16">
        <f>E35*D35</f>
        <v>0</v>
      </c>
      <c r="G35" s="104"/>
      <c r="H35" s="104"/>
      <c r="I35" s="104"/>
    </row>
    <row r="36" spans="1:9" ht="165" x14ac:dyDescent="0.25">
      <c r="A36" s="75" t="s">
        <v>13</v>
      </c>
      <c r="B36" s="98" t="s">
        <v>184</v>
      </c>
      <c r="C36" s="73"/>
      <c r="D36" s="74"/>
      <c r="E36" s="22"/>
      <c r="F36" s="23"/>
      <c r="G36" s="104"/>
      <c r="H36" s="104"/>
      <c r="I36" s="104"/>
    </row>
    <row r="37" spans="1:9" x14ac:dyDescent="0.25">
      <c r="A37" s="96"/>
      <c r="B37" s="73" t="s">
        <v>32</v>
      </c>
      <c r="C37" s="73" t="s">
        <v>33</v>
      </c>
      <c r="D37" s="74">
        <v>114.6</v>
      </c>
      <c r="E37" s="22"/>
      <c r="F37" s="16">
        <f>E37*D37</f>
        <v>0</v>
      </c>
      <c r="G37" s="104"/>
      <c r="H37" s="104"/>
      <c r="I37" s="104"/>
    </row>
    <row r="38" spans="1:9" x14ac:dyDescent="0.25">
      <c r="A38" s="96"/>
      <c r="B38" s="97" t="s">
        <v>41</v>
      </c>
      <c r="C38" s="97" t="s">
        <v>25</v>
      </c>
      <c r="D38" s="74">
        <v>76</v>
      </c>
      <c r="E38" s="22"/>
      <c r="F38" s="16">
        <f>E38*D38</f>
        <v>0</v>
      </c>
      <c r="G38" s="104"/>
      <c r="H38" s="104"/>
      <c r="I38" s="104"/>
    </row>
    <row r="39" spans="1:9" ht="90" x14ac:dyDescent="0.25">
      <c r="A39" s="75" t="s">
        <v>14</v>
      </c>
      <c r="B39" s="72" t="s">
        <v>185</v>
      </c>
      <c r="C39" s="73"/>
      <c r="D39" s="99"/>
      <c r="E39" s="22"/>
      <c r="F39" s="23"/>
      <c r="G39" s="104"/>
      <c r="H39" s="104"/>
      <c r="I39" s="104"/>
    </row>
    <row r="40" spans="1:9" ht="18" x14ac:dyDescent="0.25">
      <c r="A40" s="96"/>
      <c r="B40" s="72" t="s">
        <v>42</v>
      </c>
      <c r="C40" s="73" t="s">
        <v>170</v>
      </c>
      <c r="D40" s="74">
        <v>44.5</v>
      </c>
      <c r="E40" s="17"/>
      <c r="F40" s="16">
        <f>E40*D40</f>
        <v>0</v>
      </c>
      <c r="G40" s="104"/>
      <c r="H40" s="104"/>
      <c r="I40" s="104"/>
    </row>
    <row r="41" spans="1:9" ht="18" x14ac:dyDescent="0.25">
      <c r="A41" s="96"/>
      <c r="B41" s="72" t="s">
        <v>43</v>
      </c>
      <c r="C41" s="73" t="s">
        <v>169</v>
      </c>
      <c r="D41" s="74">
        <v>110</v>
      </c>
      <c r="E41" s="24"/>
      <c r="F41" s="16">
        <f>E41*D41</f>
        <v>0</v>
      </c>
      <c r="G41" s="104"/>
      <c r="H41" s="104"/>
      <c r="I41" s="104"/>
    </row>
    <row r="42" spans="1:9" ht="90" x14ac:dyDescent="0.25">
      <c r="A42" s="75" t="s">
        <v>15</v>
      </c>
      <c r="B42" s="72" t="s">
        <v>186</v>
      </c>
      <c r="C42" s="73"/>
      <c r="D42" s="74"/>
      <c r="E42" s="17"/>
      <c r="F42" s="16"/>
      <c r="G42" s="104"/>
      <c r="H42" s="104"/>
      <c r="I42" s="104"/>
    </row>
    <row r="43" spans="1:9" x14ac:dyDescent="0.25">
      <c r="A43" s="96"/>
      <c r="B43" s="72" t="s">
        <v>32</v>
      </c>
      <c r="C43" s="73" t="s">
        <v>33</v>
      </c>
      <c r="D43" s="74">
        <v>7</v>
      </c>
      <c r="E43" s="17"/>
      <c r="F43" s="16">
        <f>E43*D43</f>
        <v>0</v>
      </c>
      <c r="G43" s="104"/>
      <c r="H43" s="104"/>
      <c r="I43" s="104"/>
    </row>
    <row r="44" spans="1:9" ht="18" x14ac:dyDescent="0.25">
      <c r="A44" s="96"/>
      <c r="B44" s="72" t="s">
        <v>44</v>
      </c>
      <c r="C44" s="73" t="s">
        <v>169</v>
      </c>
      <c r="D44" s="74">
        <v>10</v>
      </c>
      <c r="E44" s="24"/>
      <c r="F44" s="16">
        <f>E44*D44</f>
        <v>0</v>
      </c>
      <c r="G44" s="104"/>
      <c r="H44" s="104"/>
      <c r="I44" s="104"/>
    </row>
    <row r="45" spans="1:9" ht="105.75" thickBot="1" x14ac:dyDescent="0.3">
      <c r="A45" s="100" t="s">
        <v>16</v>
      </c>
      <c r="B45" s="101" t="s">
        <v>187</v>
      </c>
      <c r="C45" s="102" t="s">
        <v>45</v>
      </c>
      <c r="D45" s="103">
        <v>18000</v>
      </c>
      <c r="E45" s="25"/>
      <c r="F45" s="26">
        <f>E45*D45</f>
        <v>0</v>
      </c>
      <c r="G45" s="104"/>
      <c r="H45" s="104"/>
      <c r="I45" s="104"/>
    </row>
    <row r="46" spans="1:9" ht="15.75" thickBot="1" x14ac:dyDescent="0.3">
      <c r="A46" s="86" t="s">
        <v>11</v>
      </c>
      <c r="B46" s="106" t="s">
        <v>46</v>
      </c>
      <c r="C46" s="107"/>
      <c r="D46" s="107"/>
      <c r="E46" s="107"/>
      <c r="F46" s="108">
        <f>SUM(F26:F45)</f>
        <v>0</v>
      </c>
      <c r="G46" s="104"/>
      <c r="H46" s="104"/>
      <c r="I46" s="104"/>
    </row>
    <row r="47" spans="1:9" x14ac:dyDescent="0.25">
      <c r="A47" s="109"/>
      <c r="B47" s="90"/>
      <c r="C47" s="90"/>
      <c r="D47" s="90"/>
      <c r="E47" s="90"/>
      <c r="F47" s="110"/>
      <c r="G47" s="104"/>
      <c r="H47" s="104"/>
      <c r="I47" s="104"/>
    </row>
    <row r="48" spans="1:9" ht="15.75" thickBot="1" x14ac:dyDescent="0.3">
      <c r="A48" s="111" t="s">
        <v>163</v>
      </c>
      <c r="B48" s="93"/>
      <c r="C48" s="93"/>
      <c r="D48" s="93"/>
      <c r="E48" s="93"/>
      <c r="F48" s="112"/>
      <c r="G48" s="104"/>
      <c r="H48" s="104"/>
      <c r="I48" s="104"/>
    </row>
    <row r="49" spans="1:9" ht="34.5" customHeight="1" x14ac:dyDescent="0.25">
      <c r="A49" s="95"/>
      <c r="B49" s="1" t="s">
        <v>47</v>
      </c>
      <c r="C49" s="2"/>
      <c r="D49" s="2"/>
      <c r="E49" s="2"/>
      <c r="F49" s="3"/>
      <c r="G49" s="104"/>
      <c r="H49" s="104"/>
      <c r="I49" s="104"/>
    </row>
    <row r="50" spans="1:9" ht="53.25" customHeight="1" x14ac:dyDescent="0.25">
      <c r="A50" s="96"/>
      <c r="B50" s="4" t="s">
        <v>188</v>
      </c>
      <c r="C50" s="5"/>
      <c r="D50" s="5"/>
      <c r="E50" s="5"/>
      <c r="F50" s="6"/>
      <c r="G50" s="104"/>
      <c r="H50" s="104"/>
      <c r="I50" s="104"/>
    </row>
    <row r="51" spans="1:9" ht="15.75" customHeight="1" x14ac:dyDescent="0.25">
      <c r="A51" s="96"/>
      <c r="B51" s="7" t="s">
        <v>48</v>
      </c>
      <c r="C51" s="8"/>
      <c r="D51" s="8"/>
      <c r="E51" s="8"/>
      <c r="F51" s="9"/>
      <c r="G51" s="104"/>
      <c r="H51" s="104"/>
      <c r="I51" s="104"/>
    </row>
    <row r="52" spans="1:9" x14ac:dyDescent="0.25">
      <c r="A52" s="75"/>
      <c r="B52" s="10" t="s">
        <v>167</v>
      </c>
      <c r="C52" s="11"/>
      <c r="D52" s="11"/>
      <c r="E52" s="11"/>
      <c r="F52" s="12"/>
      <c r="G52" s="104"/>
      <c r="H52" s="104"/>
      <c r="I52" s="104"/>
    </row>
    <row r="53" spans="1:9" x14ac:dyDescent="0.25">
      <c r="A53" s="96"/>
      <c r="B53" s="10" t="s">
        <v>49</v>
      </c>
      <c r="C53" s="11"/>
      <c r="D53" s="11"/>
      <c r="E53" s="11"/>
      <c r="F53" s="12"/>
      <c r="G53" s="104"/>
      <c r="H53" s="104"/>
      <c r="I53" s="104"/>
    </row>
    <row r="54" spans="1:9" x14ac:dyDescent="0.25">
      <c r="A54" s="96"/>
      <c r="B54" s="113"/>
      <c r="C54" s="114"/>
      <c r="D54" s="115"/>
      <c r="E54" s="116"/>
      <c r="F54" s="117"/>
      <c r="G54" s="104"/>
      <c r="H54" s="104"/>
      <c r="I54" s="104"/>
    </row>
    <row r="55" spans="1:9" x14ac:dyDescent="0.25">
      <c r="A55" s="96"/>
      <c r="B55" s="118" t="s">
        <v>50</v>
      </c>
      <c r="C55" s="114"/>
      <c r="D55" s="115"/>
      <c r="E55" s="116"/>
      <c r="F55" s="117"/>
      <c r="G55" s="104"/>
      <c r="H55" s="104"/>
      <c r="I55" s="104"/>
    </row>
    <row r="56" spans="1:9" ht="135" x14ac:dyDescent="0.25">
      <c r="A56" s="96"/>
      <c r="B56" s="119" t="s">
        <v>51</v>
      </c>
      <c r="C56" s="114"/>
      <c r="D56" s="115"/>
      <c r="E56" s="116"/>
      <c r="F56" s="117"/>
      <c r="G56" s="104"/>
      <c r="H56" s="104"/>
      <c r="I56" s="104"/>
    </row>
    <row r="57" spans="1:9" x14ac:dyDescent="0.25">
      <c r="A57" s="120"/>
      <c r="B57" s="121"/>
      <c r="C57" s="121"/>
      <c r="D57" s="121"/>
      <c r="E57" s="121"/>
      <c r="F57" s="122"/>
      <c r="G57" s="104"/>
      <c r="H57" s="104"/>
      <c r="I57" s="104"/>
    </row>
    <row r="58" spans="1:9" ht="285" x14ac:dyDescent="0.25">
      <c r="A58" s="75" t="s">
        <v>9</v>
      </c>
      <c r="B58" s="72" t="s">
        <v>189</v>
      </c>
      <c r="C58" s="73"/>
      <c r="D58" s="74"/>
      <c r="E58" s="27"/>
      <c r="F58" s="16"/>
      <c r="G58" s="104"/>
      <c r="H58" s="104"/>
      <c r="I58" s="104"/>
    </row>
    <row r="59" spans="1:9" x14ac:dyDescent="0.25">
      <c r="A59" s="96"/>
      <c r="B59" s="72" t="s">
        <v>52</v>
      </c>
      <c r="C59" s="97" t="s">
        <v>53</v>
      </c>
      <c r="D59" s="74">
        <v>1</v>
      </c>
      <c r="E59" s="27"/>
      <c r="F59" s="16">
        <f t="shared" ref="F59:F60" si="1">E59*D59</f>
        <v>0</v>
      </c>
      <c r="G59" s="104"/>
      <c r="H59" s="104"/>
      <c r="I59" s="104"/>
    </row>
    <row r="60" spans="1:9" ht="15.75" thickBot="1" x14ac:dyDescent="0.3">
      <c r="A60" s="82"/>
      <c r="B60" s="101" t="s">
        <v>54</v>
      </c>
      <c r="C60" s="102" t="s">
        <v>45</v>
      </c>
      <c r="D60" s="103">
        <v>450</v>
      </c>
      <c r="E60" s="28"/>
      <c r="F60" s="26">
        <f t="shared" si="1"/>
        <v>0</v>
      </c>
      <c r="G60" s="104"/>
      <c r="H60" s="104"/>
      <c r="I60" s="104"/>
    </row>
    <row r="61" spans="1:9" ht="15.75" thickBot="1" x14ac:dyDescent="0.3">
      <c r="A61" s="123" t="s">
        <v>12</v>
      </c>
      <c r="B61" s="124" t="s">
        <v>319</v>
      </c>
      <c r="C61" s="107"/>
      <c r="D61" s="107"/>
      <c r="E61" s="107"/>
      <c r="F61" s="88">
        <f>SUM(F59:F60)</f>
        <v>0</v>
      </c>
      <c r="G61" s="104"/>
      <c r="H61" s="104"/>
      <c r="I61" s="104"/>
    </row>
    <row r="62" spans="1:9" x14ac:dyDescent="0.25">
      <c r="A62" s="125"/>
      <c r="B62" s="126"/>
      <c r="C62" s="126"/>
      <c r="D62" s="126"/>
      <c r="E62" s="126"/>
      <c r="F62" s="127"/>
      <c r="G62" s="104"/>
      <c r="H62" s="104"/>
      <c r="I62" s="104"/>
    </row>
    <row r="63" spans="1:9" ht="15.75" thickBot="1" x14ac:dyDescent="0.3">
      <c r="A63" s="128" t="s">
        <v>55</v>
      </c>
      <c r="B63" s="129"/>
      <c r="C63" s="129"/>
      <c r="D63" s="129"/>
      <c r="E63" s="129"/>
      <c r="F63" s="130"/>
      <c r="G63" s="104"/>
      <c r="H63" s="104"/>
      <c r="I63" s="104"/>
    </row>
    <row r="64" spans="1:9" ht="360.75" customHeight="1" x14ac:dyDescent="0.25">
      <c r="A64" s="95" t="s">
        <v>9</v>
      </c>
      <c r="B64" s="131" t="s">
        <v>171</v>
      </c>
      <c r="C64" s="69"/>
      <c r="D64" s="70"/>
      <c r="E64" s="29"/>
      <c r="F64" s="14"/>
      <c r="G64" s="104"/>
      <c r="H64" s="104"/>
      <c r="I64" s="104"/>
    </row>
    <row r="65" spans="1:9" ht="18" x14ac:dyDescent="0.25">
      <c r="A65" s="75"/>
      <c r="B65" s="78" t="s">
        <v>194</v>
      </c>
      <c r="C65" s="73" t="s">
        <v>169</v>
      </c>
      <c r="D65" s="74">
        <v>720</v>
      </c>
      <c r="E65" s="27"/>
      <c r="F65" s="16">
        <f t="shared" ref="F65:F69" si="2">E65*D65</f>
        <v>0</v>
      </c>
      <c r="G65" s="104"/>
      <c r="H65" s="104"/>
      <c r="I65" s="104"/>
    </row>
    <row r="66" spans="1:9" x14ac:dyDescent="0.25">
      <c r="A66" s="75"/>
      <c r="B66" s="78" t="s">
        <v>56</v>
      </c>
      <c r="C66" s="73" t="s">
        <v>25</v>
      </c>
      <c r="D66" s="74">
        <v>72</v>
      </c>
      <c r="E66" s="27"/>
      <c r="F66" s="16">
        <f t="shared" si="2"/>
        <v>0</v>
      </c>
      <c r="G66" s="104"/>
      <c r="H66" s="104"/>
      <c r="I66" s="104"/>
    </row>
    <row r="67" spans="1:9" x14ac:dyDescent="0.25">
      <c r="A67" s="75"/>
      <c r="B67" s="78" t="s">
        <v>57</v>
      </c>
      <c r="C67" s="97" t="s">
        <v>25</v>
      </c>
      <c r="D67" s="74">
        <v>36</v>
      </c>
      <c r="E67" s="27"/>
      <c r="F67" s="16">
        <f t="shared" si="2"/>
        <v>0</v>
      </c>
      <c r="G67" s="104"/>
      <c r="H67" s="104"/>
      <c r="I67" s="104"/>
    </row>
    <row r="68" spans="1:9" x14ac:dyDescent="0.25">
      <c r="A68" s="75"/>
      <c r="B68" s="78" t="s">
        <v>58</v>
      </c>
      <c r="C68" s="97" t="s">
        <v>25</v>
      </c>
      <c r="D68" s="74">
        <v>36</v>
      </c>
      <c r="E68" s="27"/>
      <c r="F68" s="16">
        <f t="shared" si="2"/>
        <v>0</v>
      </c>
      <c r="G68" s="104"/>
      <c r="H68" s="104"/>
      <c r="I68" s="104"/>
    </row>
    <row r="69" spans="1:9" x14ac:dyDescent="0.25">
      <c r="A69" s="75"/>
      <c r="B69" s="78" t="s">
        <v>195</v>
      </c>
      <c r="C69" s="97" t="s">
        <v>25</v>
      </c>
      <c r="D69" s="74">
        <v>76</v>
      </c>
      <c r="E69" s="27"/>
      <c r="F69" s="16">
        <f t="shared" si="2"/>
        <v>0</v>
      </c>
      <c r="G69" s="104"/>
      <c r="H69" s="104"/>
      <c r="I69" s="104"/>
    </row>
    <row r="70" spans="1:9" ht="105" x14ac:dyDescent="0.25">
      <c r="A70" s="75" t="s">
        <v>11</v>
      </c>
      <c r="B70" s="132" t="s">
        <v>193</v>
      </c>
      <c r="C70" s="97"/>
      <c r="D70" s="74"/>
      <c r="E70" s="27"/>
      <c r="F70" s="16"/>
      <c r="G70" s="104"/>
      <c r="H70" s="104"/>
      <c r="I70" s="104"/>
    </row>
    <row r="71" spans="1:9" ht="30" x14ac:dyDescent="0.25">
      <c r="A71" s="75"/>
      <c r="B71" s="133" t="s">
        <v>59</v>
      </c>
      <c r="C71" s="97"/>
      <c r="D71" s="74"/>
      <c r="E71" s="27"/>
      <c r="F71" s="16"/>
      <c r="G71" s="104"/>
      <c r="H71" s="104"/>
      <c r="I71" s="104"/>
    </row>
    <row r="72" spans="1:9" x14ac:dyDescent="0.25">
      <c r="A72" s="96"/>
      <c r="B72" s="72" t="s">
        <v>196</v>
      </c>
      <c r="C72" s="97" t="s">
        <v>25</v>
      </c>
      <c r="D72" s="74">
        <v>72</v>
      </c>
      <c r="E72" s="27"/>
      <c r="F72" s="16">
        <f t="shared" ref="F72:F73" si="3">E72*D72</f>
        <v>0</v>
      </c>
      <c r="G72" s="104"/>
      <c r="H72" s="104"/>
      <c r="I72" s="104"/>
    </row>
    <row r="73" spans="1:9" ht="105" x14ac:dyDescent="0.25">
      <c r="A73" s="75" t="s">
        <v>12</v>
      </c>
      <c r="B73" s="132" t="s">
        <v>192</v>
      </c>
      <c r="C73" s="97" t="s">
        <v>60</v>
      </c>
      <c r="D73" s="74">
        <v>40</v>
      </c>
      <c r="E73" s="27"/>
      <c r="F73" s="16">
        <f t="shared" si="3"/>
        <v>0</v>
      </c>
      <c r="G73" s="104"/>
      <c r="H73" s="104"/>
      <c r="I73" s="104"/>
    </row>
    <row r="74" spans="1:9" ht="326.25" customHeight="1" x14ac:dyDescent="0.25">
      <c r="A74" s="96"/>
      <c r="B74" s="134" t="s">
        <v>172</v>
      </c>
      <c r="C74" s="97"/>
      <c r="D74" s="74"/>
      <c r="E74" s="27"/>
      <c r="F74" s="16"/>
      <c r="G74" s="104"/>
      <c r="H74" s="104"/>
      <c r="I74" s="104"/>
    </row>
    <row r="75" spans="1:9" ht="18" x14ac:dyDescent="0.25">
      <c r="A75" s="96"/>
      <c r="B75" s="134" t="s">
        <v>61</v>
      </c>
      <c r="C75" s="73" t="s">
        <v>169</v>
      </c>
      <c r="D75" s="74">
        <v>560</v>
      </c>
      <c r="E75" s="27"/>
      <c r="F75" s="16">
        <f t="shared" ref="F75:F78" si="4">E75*D75</f>
        <v>0</v>
      </c>
      <c r="G75" s="104"/>
      <c r="H75" s="104"/>
      <c r="I75" s="104"/>
    </row>
    <row r="76" spans="1:9" x14ac:dyDescent="0.25">
      <c r="A76" s="96"/>
      <c r="B76" s="134" t="s">
        <v>62</v>
      </c>
      <c r="C76" s="97" t="s">
        <v>60</v>
      </c>
      <c r="D76" s="74">
        <v>110</v>
      </c>
      <c r="E76" s="27"/>
      <c r="F76" s="16">
        <f t="shared" si="4"/>
        <v>0</v>
      </c>
      <c r="G76" s="104"/>
      <c r="H76" s="104"/>
      <c r="I76" s="104"/>
    </row>
    <row r="77" spans="1:9" x14ac:dyDescent="0.25">
      <c r="A77" s="96"/>
      <c r="B77" s="134" t="s">
        <v>63</v>
      </c>
      <c r="C77" s="97" t="s">
        <v>60</v>
      </c>
      <c r="D77" s="74">
        <v>22</v>
      </c>
      <c r="E77" s="27"/>
      <c r="F77" s="16">
        <f t="shared" si="4"/>
        <v>0</v>
      </c>
      <c r="G77" s="104"/>
      <c r="H77" s="104"/>
      <c r="I77" s="104"/>
    </row>
    <row r="78" spans="1:9" x14ac:dyDescent="0.25">
      <c r="A78" s="96"/>
      <c r="B78" s="72" t="s">
        <v>155</v>
      </c>
      <c r="C78" s="97" t="s">
        <v>60</v>
      </c>
      <c r="D78" s="74">
        <v>40</v>
      </c>
      <c r="E78" s="27"/>
      <c r="F78" s="16">
        <f t="shared" si="4"/>
        <v>0</v>
      </c>
      <c r="G78" s="104"/>
      <c r="H78" s="104"/>
      <c r="I78" s="104"/>
    </row>
    <row r="79" spans="1:9" ht="61.5" customHeight="1" x14ac:dyDescent="0.25">
      <c r="A79" s="75" t="s">
        <v>13</v>
      </c>
      <c r="B79" s="134" t="s">
        <v>190</v>
      </c>
      <c r="C79" s="97" t="s">
        <v>60</v>
      </c>
      <c r="D79" s="74">
        <v>130</v>
      </c>
      <c r="E79" s="27"/>
      <c r="F79" s="16">
        <f t="shared" ref="F79:F80" si="5">E79*D79</f>
        <v>0</v>
      </c>
      <c r="G79" s="104"/>
      <c r="H79" s="104"/>
      <c r="I79" s="104"/>
    </row>
    <row r="80" spans="1:9" ht="90.75" thickBot="1" x14ac:dyDescent="0.3">
      <c r="A80" s="100" t="s">
        <v>14</v>
      </c>
      <c r="B80" s="135" t="s">
        <v>191</v>
      </c>
      <c r="C80" s="102" t="s">
        <v>25</v>
      </c>
      <c r="D80" s="103">
        <v>40</v>
      </c>
      <c r="E80" s="28"/>
      <c r="F80" s="26">
        <f t="shared" si="5"/>
        <v>0</v>
      </c>
      <c r="G80" s="104"/>
      <c r="H80" s="104"/>
      <c r="I80" s="104"/>
    </row>
    <row r="81" spans="1:9" ht="15.75" thickBot="1" x14ac:dyDescent="0.3">
      <c r="A81" s="86" t="s">
        <v>13</v>
      </c>
      <c r="B81" s="136" t="s">
        <v>320</v>
      </c>
      <c r="C81" s="107"/>
      <c r="D81" s="107"/>
      <c r="E81" s="107"/>
      <c r="F81" s="88">
        <f>SUM(F64:F80)</f>
        <v>0</v>
      </c>
      <c r="G81" s="104"/>
      <c r="H81" s="104"/>
      <c r="I81" s="104"/>
    </row>
    <row r="82" spans="1:9" x14ac:dyDescent="0.25">
      <c r="A82" s="137"/>
      <c r="B82" s="138"/>
      <c r="C82" s="138"/>
      <c r="D82" s="138"/>
      <c r="E82" s="138"/>
      <c r="F82" s="139"/>
      <c r="G82" s="104"/>
      <c r="H82" s="104"/>
      <c r="I82" s="104"/>
    </row>
    <row r="83" spans="1:9" ht="15.75" thickBot="1" x14ac:dyDescent="0.3">
      <c r="A83" s="111" t="s">
        <v>64</v>
      </c>
      <c r="B83" s="140"/>
      <c r="C83" s="140"/>
      <c r="D83" s="140"/>
      <c r="E83" s="140"/>
      <c r="F83" s="141"/>
      <c r="G83" s="104"/>
      <c r="H83" s="104"/>
      <c r="I83" s="104"/>
    </row>
    <row r="84" spans="1:9" ht="195" x14ac:dyDescent="0.25">
      <c r="A84" s="95" t="s">
        <v>9</v>
      </c>
      <c r="B84" s="68" t="s">
        <v>197</v>
      </c>
      <c r="C84" s="69" t="s">
        <v>169</v>
      </c>
      <c r="D84" s="142">
        <v>780</v>
      </c>
      <c r="E84" s="29"/>
      <c r="F84" s="14">
        <f t="shared" ref="F84:F85" si="6">E84*D84</f>
        <v>0</v>
      </c>
      <c r="G84" s="104"/>
      <c r="H84" s="104"/>
      <c r="I84" s="104"/>
    </row>
    <row r="85" spans="1:9" ht="210" x14ac:dyDescent="0.25">
      <c r="A85" s="75" t="s">
        <v>11</v>
      </c>
      <c r="B85" s="143" t="s">
        <v>198</v>
      </c>
      <c r="C85" s="73" t="s">
        <v>169</v>
      </c>
      <c r="D85" s="144">
        <v>110</v>
      </c>
      <c r="E85" s="30"/>
      <c r="F85" s="16">
        <f t="shared" si="6"/>
        <v>0</v>
      </c>
      <c r="G85" s="104"/>
      <c r="H85" s="104"/>
      <c r="I85" s="104"/>
    </row>
    <row r="86" spans="1:9" ht="135" x14ac:dyDescent="0.25">
      <c r="A86" s="75" t="s">
        <v>12</v>
      </c>
      <c r="B86" s="145" t="s">
        <v>199</v>
      </c>
      <c r="C86" s="97"/>
      <c r="D86" s="74"/>
      <c r="E86" s="27"/>
      <c r="F86" s="16"/>
      <c r="G86" s="104"/>
      <c r="H86" s="104"/>
      <c r="I86" s="104"/>
    </row>
    <row r="87" spans="1:9" ht="18" x14ac:dyDescent="0.25">
      <c r="A87" s="75"/>
      <c r="B87" s="145" t="s">
        <v>65</v>
      </c>
      <c r="C87" s="73" t="s">
        <v>169</v>
      </c>
      <c r="D87" s="74">
        <v>62</v>
      </c>
      <c r="E87" s="27"/>
      <c r="F87" s="16">
        <f t="shared" ref="F87:F89" si="7">E87*D87</f>
        <v>0</v>
      </c>
      <c r="G87" s="104"/>
      <c r="H87" s="104"/>
      <c r="I87" s="104"/>
    </row>
    <row r="88" spans="1:9" ht="18" x14ac:dyDescent="0.25">
      <c r="A88" s="75"/>
      <c r="B88" s="145" t="s">
        <v>66</v>
      </c>
      <c r="C88" s="73" t="s">
        <v>169</v>
      </c>
      <c r="D88" s="74">
        <v>35</v>
      </c>
      <c r="E88" s="27"/>
      <c r="F88" s="16">
        <f t="shared" si="7"/>
        <v>0</v>
      </c>
      <c r="G88" s="104"/>
      <c r="H88" s="104"/>
      <c r="I88" s="104"/>
    </row>
    <row r="89" spans="1:9" ht="18" x14ac:dyDescent="0.25">
      <c r="A89" s="96"/>
      <c r="B89" s="145" t="s">
        <v>67</v>
      </c>
      <c r="C89" s="73" t="s">
        <v>169</v>
      </c>
      <c r="D89" s="80">
        <v>36</v>
      </c>
      <c r="E89" s="27"/>
      <c r="F89" s="16">
        <f t="shared" si="7"/>
        <v>0</v>
      </c>
      <c r="G89" s="104"/>
      <c r="H89" s="104"/>
      <c r="I89" s="104"/>
    </row>
    <row r="90" spans="1:9" ht="75" x14ac:dyDescent="0.25">
      <c r="A90" s="75" t="s">
        <v>13</v>
      </c>
      <c r="B90" s="145" t="s">
        <v>200</v>
      </c>
      <c r="C90" s="97"/>
      <c r="D90" s="74"/>
      <c r="E90" s="27"/>
      <c r="F90" s="16"/>
      <c r="G90" s="104"/>
      <c r="H90" s="104"/>
      <c r="I90" s="104"/>
    </row>
    <row r="91" spans="1:9" ht="45.75" thickBot="1" x14ac:dyDescent="0.3">
      <c r="A91" s="82"/>
      <c r="B91" s="146" t="s">
        <v>68</v>
      </c>
      <c r="C91" s="147" t="s">
        <v>169</v>
      </c>
      <c r="D91" s="148">
        <v>700</v>
      </c>
      <c r="E91" s="28"/>
      <c r="F91" s="26">
        <f t="shared" ref="F91" si="8">E91*D91</f>
        <v>0</v>
      </c>
      <c r="G91" s="104"/>
      <c r="H91" s="104"/>
      <c r="I91" s="104"/>
    </row>
    <row r="92" spans="1:9" ht="15.75" thickBot="1" x14ac:dyDescent="0.3">
      <c r="A92" s="86" t="s">
        <v>14</v>
      </c>
      <c r="B92" s="149" t="s">
        <v>321</v>
      </c>
      <c r="C92" s="149"/>
      <c r="D92" s="149"/>
      <c r="E92" s="149"/>
      <c r="F92" s="88">
        <f>SUM(F84:F91)</f>
        <v>0</v>
      </c>
      <c r="G92" s="104"/>
      <c r="H92" s="104"/>
      <c r="I92" s="104"/>
    </row>
    <row r="93" spans="1:9" x14ac:dyDescent="0.25">
      <c r="A93" s="109"/>
      <c r="B93" s="90"/>
      <c r="C93" s="90"/>
      <c r="D93" s="90"/>
      <c r="E93" s="90"/>
      <c r="F93" s="110"/>
      <c r="G93" s="104"/>
      <c r="H93" s="104"/>
      <c r="I93" s="104"/>
    </row>
    <row r="94" spans="1:9" ht="15.75" thickBot="1" x14ac:dyDescent="0.3">
      <c r="A94" s="111" t="s">
        <v>164</v>
      </c>
      <c r="B94" s="150"/>
      <c r="C94" s="150"/>
      <c r="D94" s="150"/>
      <c r="E94" s="150"/>
      <c r="F94" s="151"/>
      <c r="G94" s="104"/>
      <c r="H94" s="104"/>
      <c r="I94" s="104"/>
    </row>
    <row r="95" spans="1:9" x14ac:dyDescent="0.25">
      <c r="A95" s="152" t="s">
        <v>69</v>
      </c>
      <c r="B95" s="153"/>
      <c r="C95" s="153"/>
      <c r="D95" s="153"/>
      <c r="E95" s="153"/>
      <c r="F95" s="154"/>
      <c r="G95" s="104"/>
      <c r="H95" s="104"/>
      <c r="I95" s="104"/>
    </row>
    <row r="96" spans="1:9" ht="228.75" customHeight="1" x14ac:dyDescent="0.25">
      <c r="A96" s="155" t="s">
        <v>70</v>
      </c>
      <c r="B96" s="156"/>
      <c r="C96" s="156"/>
      <c r="D96" s="156"/>
      <c r="E96" s="156"/>
      <c r="F96" s="157"/>
      <c r="G96" s="104"/>
      <c r="H96" s="104"/>
      <c r="I96" s="104"/>
    </row>
    <row r="97" spans="1:9" ht="34.5" customHeight="1" x14ac:dyDescent="0.25">
      <c r="A97" s="158" t="s">
        <v>168</v>
      </c>
      <c r="B97" s="159"/>
      <c r="C97" s="159"/>
      <c r="D97" s="159"/>
      <c r="E97" s="159"/>
      <c r="F97" s="160"/>
      <c r="G97" s="104"/>
      <c r="H97" s="104"/>
      <c r="I97" s="104"/>
    </row>
    <row r="98" spans="1:9" ht="18.75" customHeight="1" x14ac:dyDescent="0.25">
      <c r="A98" s="155" t="s">
        <v>71</v>
      </c>
      <c r="B98" s="156"/>
      <c r="C98" s="156"/>
      <c r="D98" s="156"/>
      <c r="E98" s="156"/>
      <c r="F98" s="157"/>
      <c r="G98" s="104"/>
      <c r="H98" s="104"/>
      <c r="I98" s="104"/>
    </row>
    <row r="99" spans="1:9" ht="33.75" customHeight="1" x14ac:dyDescent="0.25">
      <c r="A99" s="158" t="s">
        <v>72</v>
      </c>
      <c r="B99" s="159"/>
      <c r="C99" s="159"/>
      <c r="D99" s="159"/>
      <c r="E99" s="159"/>
      <c r="F99" s="160"/>
      <c r="G99" s="104"/>
      <c r="H99" s="104"/>
      <c r="I99" s="104"/>
    </row>
    <row r="100" spans="1:9" ht="17.25" customHeight="1" x14ac:dyDescent="0.25">
      <c r="A100" s="161" t="s">
        <v>73</v>
      </c>
      <c r="B100" s="162"/>
      <c r="C100" s="162"/>
      <c r="D100" s="162"/>
      <c r="E100" s="162"/>
      <c r="F100" s="163"/>
      <c r="G100" s="104"/>
      <c r="H100" s="104"/>
      <c r="I100" s="104"/>
    </row>
    <row r="101" spans="1:9" ht="93" customHeight="1" x14ac:dyDescent="0.25">
      <c r="A101" s="155" t="s">
        <v>74</v>
      </c>
      <c r="B101" s="156"/>
      <c r="C101" s="156"/>
      <c r="D101" s="156"/>
      <c r="E101" s="156"/>
      <c r="F101" s="157"/>
      <c r="G101" s="104"/>
      <c r="H101" s="104"/>
      <c r="I101" s="104"/>
    </row>
    <row r="102" spans="1:9" ht="16.5" customHeight="1" x14ac:dyDescent="0.25">
      <c r="A102" s="155" t="s">
        <v>75</v>
      </c>
      <c r="B102" s="156"/>
      <c r="C102" s="156"/>
      <c r="D102" s="156"/>
      <c r="E102" s="156"/>
      <c r="F102" s="157"/>
      <c r="G102" s="104"/>
      <c r="H102" s="104"/>
      <c r="I102" s="104"/>
    </row>
    <row r="103" spans="1:9" ht="32.25" customHeight="1" thickBot="1" x14ac:dyDescent="0.3">
      <c r="A103" s="164" t="s">
        <v>76</v>
      </c>
      <c r="B103" s="165"/>
      <c r="C103" s="165"/>
      <c r="D103" s="165"/>
      <c r="E103" s="165"/>
      <c r="F103" s="166"/>
      <c r="G103" s="104"/>
      <c r="H103" s="104"/>
      <c r="I103" s="104"/>
    </row>
    <row r="104" spans="1:9" x14ac:dyDescent="0.25">
      <c r="A104" s="167" t="s">
        <v>77</v>
      </c>
      <c r="B104" s="168" t="s">
        <v>78</v>
      </c>
      <c r="C104" s="168"/>
      <c r="D104" s="168"/>
      <c r="E104" s="168"/>
      <c r="F104" s="169"/>
      <c r="G104" s="104"/>
      <c r="H104" s="104"/>
      <c r="I104" s="104"/>
    </row>
    <row r="105" spans="1:9" x14ac:dyDescent="0.25">
      <c r="A105" s="170" t="s">
        <v>9</v>
      </c>
      <c r="B105" s="171" t="s">
        <v>79</v>
      </c>
      <c r="C105" s="172"/>
      <c r="D105" s="173"/>
      <c r="E105" s="31"/>
      <c r="F105" s="32"/>
      <c r="G105" s="104"/>
      <c r="H105" s="104"/>
      <c r="I105" s="104"/>
    </row>
    <row r="106" spans="1:9" ht="45" x14ac:dyDescent="0.25">
      <c r="A106" s="75"/>
      <c r="B106" s="78" t="s">
        <v>80</v>
      </c>
      <c r="C106" s="73"/>
      <c r="D106" s="99"/>
      <c r="E106" s="33"/>
      <c r="F106" s="23"/>
      <c r="G106" s="104"/>
      <c r="H106" s="104"/>
      <c r="I106" s="104"/>
    </row>
    <row r="107" spans="1:9" x14ac:dyDescent="0.25">
      <c r="A107" s="96"/>
      <c r="B107" s="174" t="s">
        <v>81</v>
      </c>
      <c r="C107" s="97" t="s">
        <v>38</v>
      </c>
      <c r="D107" s="99">
        <v>12</v>
      </c>
      <c r="E107" s="27"/>
      <c r="F107" s="16">
        <f t="shared" ref="F107" si="9">E107*D107</f>
        <v>0</v>
      </c>
      <c r="G107" s="104"/>
      <c r="H107" s="104"/>
      <c r="I107" s="104"/>
    </row>
    <row r="108" spans="1:9" x14ac:dyDescent="0.25">
      <c r="A108" s="75" t="s">
        <v>82</v>
      </c>
      <c r="B108" s="175" t="s">
        <v>83</v>
      </c>
      <c r="C108" s="73"/>
      <c r="D108" s="99"/>
      <c r="E108" s="27"/>
      <c r="F108" s="16"/>
      <c r="G108" s="104"/>
      <c r="H108" s="104"/>
      <c r="I108" s="104"/>
    </row>
    <row r="109" spans="1:9" ht="30" x14ac:dyDescent="0.25">
      <c r="A109" s="75"/>
      <c r="B109" s="78" t="s">
        <v>84</v>
      </c>
      <c r="C109" s="73"/>
      <c r="D109" s="99"/>
      <c r="E109" s="27"/>
      <c r="F109" s="16"/>
      <c r="G109" s="104"/>
      <c r="H109" s="104"/>
      <c r="I109" s="104"/>
    </row>
    <row r="110" spans="1:9" x14ac:dyDescent="0.25">
      <c r="A110" s="75"/>
      <c r="B110" s="174" t="s">
        <v>85</v>
      </c>
      <c r="C110" s="97" t="s">
        <v>38</v>
      </c>
      <c r="D110" s="99">
        <v>3</v>
      </c>
      <c r="E110" s="27"/>
      <c r="F110" s="16">
        <f t="shared" ref="F110" si="10">E110*D110</f>
        <v>0</v>
      </c>
      <c r="G110" s="104"/>
      <c r="H110" s="104"/>
      <c r="I110" s="104"/>
    </row>
    <row r="111" spans="1:9" x14ac:dyDescent="0.25">
      <c r="A111" s="75" t="s">
        <v>12</v>
      </c>
      <c r="B111" s="175" t="s">
        <v>86</v>
      </c>
      <c r="C111" s="97"/>
      <c r="D111" s="99"/>
      <c r="E111" s="27"/>
      <c r="F111" s="16"/>
      <c r="G111" s="104"/>
      <c r="H111" s="104"/>
      <c r="I111" s="104"/>
    </row>
    <row r="112" spans="1:9" ht="108.75" customHeight="1" x14ac:dyDescent="0.25">
      <c r="A112" s="176"/>
      <c r="B112" s="78" t="s">
        <v>87</v>
      </c>
      <c r="C112" s="73"/>
      <c r="D112" s="99"/>
      <c r="E112" s="27"/>
      <c r="F112" s="16"/>
      <c r="G112" s="104"/>
      <c r="H112" s="104"/>
      <c r="I112" s="104"/>
    </row>
    <row r="113" spans="1:9" x14ac:dyDescent="0.25">
      <c r="A113" s="96"/>
      <c r="B113" s="174" t="s">
        <v>88</v>
      </c>
      <c r="C113" s="73" t="s">
        <v>38</v>
      </c>
      <c r="D113" s="99">
        <v>1</v>
      </c>
      <c r="E113" s="27"/>
      <c r="F113" s="16">
        <f t="shared" ref="F113:F114" si="11">E113*D113</f>
        <v>0</v>
      </c>
      <c r="G113" s="104"/>
      <c r="H113" s="104"/>
      <c r="I113" s="104"/>
    </row>
    <row r="114" spans="1:9" x14ac:dyDescent="0.25">
      <c r="A114" s="96"/>
      <c r="B114" s="174" t="s">
        <v>89</v>
      </c>
      <c r="C114" s="97" t="s">
        <v>38</v>
      </c>
      <c r="D114" s="99">
        <v>1</v>
      </c>
      <c r="E114" s="27"/>
      <c r="F114" s="16">
        <f t="shared" si="11"/>
        <v>0</v>
      </c>
      <c r="G114" s="104"/>
      <c r="H114" s="104"/>
      <c r="I114" s="104"/>
    </row>
    <row r="115" spans="1:9" x14ac:dyDescent="0.25">
      <c r="A115" s="75" t="s">
        <v>13</v>
      </c>
      <c r="B115" s="175" t="s">
        <v>90</v>
      </c>
      <c r="C115" s="73"/>
      <c r="D115" s="99"/>
      <c r="E115" s="27"/>
      <c r="F115" s="16"/>
      <c r="G115" s="104"/>
      <c r="H115" s="104"/>
      <c r="I115" s="104"/>
    </row>
    <row r="116" spans="1:9" ht="48" customHeight="1" x14ac:dyDescent="0.25">
      <c r="A116" s="177"/>
      <c r="B116" s="78" t="s">
        <v>91</v>
      </c>
      <c r="C116" s="73"/>
      <c r="D116" s="99"/>
      <c r="E116" s="27"/>
      <c r="F116" s="16"/>
      <c r="G116" s="104"/>
      <c r="H116" s="104"/>
      <c r="I116" s="104"/>
    </row>
    <row r="117" spans="1:9" x14ac:dyDescent="0.25">
      <c r="A117" s="178"/>
      <c r="B117" s="179" t="s">
        <v>92</v>
      </c>
      <c r="C117" s="180" t="s">
        <v>38</v>
      </c>
      <c r="D117" s="181">
        <v>1</v>
      </c>
      <c r="E117" s="34"/>
      <c r="F117" s="35">
        <f t="shared" ref="F117" si="12">E117*D117</f>
        <v>0</v>
      </c>
      <c r="G117" s="104"/>
      <c r="H117" s="104"/>
      <c r="I117" s="104"/>
    </row>
    <row r="118" spans="1:9" x14ac:dyDescent="0.25">
      <c r="A118" s="182"/>
      <c r="B118" s="183"/>
      <c r="C118" s="183"/>
      <c r="D118" s="183"/>
      <c r="E118" s="183"/>
      <c r="F118" s="184"/>
      <c r="G118" s="104"/>
      <c r="H118" s="104"/>
      <c r="I118" s="104"/>
    </row>
    <row r="119" spans="1:9" x14ac:dyDescent="0.25">
      <c r="A119" s="185" t="s">
        <v>93</v>
      </c>
      <c r="B119" s="186" t="s">
        <v>94</v>
      </c>
      <c r="C119" s="186"/>
      <c r="D119" s="186"/>
      <c r="E119" s="186"/>
      <c r="F119" s="187"/>
      <c r="G119" s="104"/>
      <c r="H119" s="104"/>
      <c r="I119" s="104"/>
    </row>
    <row r="120" spans="1:9" x14ac:dyDescent="0.25">
      <c r="A120" s="170" t="s">
        <v>14</v>
      </c>
      <c r="B120" s="188" t="s">
        <v>95</v>
      </c>
      <c r="C120" s="189"/>
      <c r="D120" s="173"/>
      <c r="E120" s="36"/>
      <c r="F120" s="37"/>
      <c r="G120" s="104"/>
      <c r="H120" s="104"/>
      <c r="I120" s="104"/>
    </row>
    <row r="121" spans="1:9" ht="60" x14ac:dyDescent="0.25">
      <c r="A121" s="75"/>
      <c r="B121" s="78" t="s">
        <v>96</v>
      </c>
      <c r="C121" s="73"/>
      <c r="D121" s="99"/>
      <c r="E121" s="27"/>
      <c r="F121" s="16"/>
      <c r="G121" s="104"/>
      <c r="H121" s="104"/>
      <c r="I121" s="104"/>
    </row>
    <row r="122" spans="1:9" x14ac:dyDescent="0.25">
      <c r="A122" s="96"/>
      <c r="B122" s="190" t="s">
        <v>97</v>
      </c>
      <c r="C122" s="97" t="s">
        <v>38</v>
      </c>
      <c r="D122" s="99">
        <v>1</v>
      </c>
      <c r="E122" s="27"/>
      <c r="F122" s="16">
        <f t="shared" ref="F122" si="13">E122*D122</f>
        <v>0</v>
      </c>
      <c r="G122" s="104"/>
      <c r="H122" s="104"/>
      <c r="I122" s="104"/>
    </row>
    <row r="123" spans="1:9" x14ac:dyDescent="0.25">
      <c r="A123" s="75" t="s">
        <v>15</v>
      </c>
      <c r="B123" s="175" t="s">
        <v>98</v>
      </c>
      <c r="C123" s="97"/>
      <c r="D123" s="99"/>
      <c r="E123" s="27"/>
      <c r="F123" s="16"/>
      <c r="G123" s="104"/>
      <c r="H123" s="104"/>
      <c r="I123" s="104"/>
    </row>
    <row r="124" spans="1:9" ht="60" x14ac:dyDescent="0.25">
      <c r="A124" s="96"/>
      <c r="B124" s="78" t="s">
        <v>201</v>
      </c>
      <c r="C124" s="97"/>
      <c r="D124" s="99"/>
      <c r="E124" s="27"/>
      <c r="F124" s="16"/>
      <c r="G124" s="104"/>
      <c r="H124" s="104"/>
      <c r="I124" s="104"/>
    </row>
    <row r="125" spans="1:9" x14ac:dyDescent="0.25">
      <c r="A125" s="96"/>
      <c r="B125" s="190" t="s">
        <v>99</v>
      </c>
      <c r="C125" s="97" t="s">
        <v>38</v>
      </c>
      <c r="D125" s="99">
        <v>6</v>
      </c>
      <c r="E125" s="27"/>
      <c r="F125" s="16">
        <f t="shared" ref="F125" si="14">E125*D125</f>
        <v>0</v>
      </c>
      <c r="G125" s="104"/>
      <c r="H125" s="104"/>
      <c r="I125" s="104"/>
    </row>
    <row r="126" spans="1:9" x14ac:dyDescent="0.25">
      <c r="A126" s="75" t="s">
        <v>16</v>
      </c>
      <c r="B126" s="191" t="s">
        <v>100</v>
      </c>
      <c r="C126" s="97"/>
      <c r="D126" s="99"/>
      <c r="E126" s="27"/>
      <c r="F126" s="16"/>
      <c r="G126" s="104"/>
      <c r="H126" s="104"/>
      <c r="I126" s="104"/>
    </row>
    <row r="127" spans="1:9" ht="45" x14ac:dyDescent="0.25">
      <c r="A127" s="75"/>
      <c r="B127" s="78" t="s">
        <v>101</v>
      </c>
      <c r="C127" s="97"/>
      <c r="D127" s="99"/>
      <c r="E127" s="27"/>
      <c r="F127" s="16"/>
      <c r="G127" s="104"/>
      <c r="H127" s="104"/>
      <c r="I127" s="104"/>
    </row>
    <row r="128" spans="1:9" x14ac:dyDescent="0.25">
      <c r="A128" s="96"/>
      <c r="B128" s="192" t="s">
        <v>102</v>
      </c>
      <c r="C128" s="97" t="s">
        <v>38</v>
      </c>
      <c r="D128" s="99">
        <v>1</v>
      </c>
      <c r="E128" s="27"/>
      <c r="F128" s="16">
        <f t="shared" ref="F128:F129" si="15">E128*D128</f>
        <v>0</v>
      </c>
      <c r="G128" s="104"/>
      <c r="H128" s="104"/>
      <c r="I128" s="104"/>
    </row>
    <row r="129" spans="1:9" ht="15.75" thickBot="1" x14ac:dyDescent="0.3">
      <c r="A129" s="82"/>
      <c r="B129" s="193" t="s">
        <v>103</v>
      </c>
      <c r="C129" s="102" t="s">
        <v>38</v>
      </c>
      <c r="D129" s="85">
        <v>1</v>
      </c>
      <c r="E129" s="28"/>
      <c r="F129" s="26">
        <f t="shared" si="15"/>
        <v>0</v>
      </c>
      <c r="G129" s="104"/>
      <c r="H129" s="104"/>
      <c r="I129" s="104"/>
    </row>
    <row r="130" spans="1:9" ht="15.75" thickBot="1" x14ac:dyDescent="0.3">
      <c r="A130" s="86" t="s">
        <v>15</v>
      </c>
      <c r="B130" s="87" t="s">
        <v>104</v>
      </c>
      <c r="C130" s="87"/>
      <c r="D130" s="87"/>
      <c r="E130" s="87"/>
      <c r="F130" s="88">
        <f>SUM(F120:F129)+SUM(F105:F118)</f>
        <v>0</v>
      </c>
      <c r="G130" s="104"/>
      <c r="H130" s="104"/>
      <c r="I130" s="104"/>
    </row>
    <row r="131" spans="1:9" x14ac:dyDescent="0.25">
      <c r="A131" s="109"/>
      <c r="B131" s="90"/>
      <c r="C131" s="90"/>
      <c r="D131" s="90"/>
      <c r="E131" s="90"/>
      <c r="F131" s="110"/>
      <c r="G131" s="104"/>
      <c r="H131" s="104"/>
      <c r="I131" s="104"/>
    </row>
    <row r="132" spans="1:9" ht="15.75" thickBot="1" x14ac:dyDescent="0.3">
      <c r="A132" s="111" t="s">
        <v>105</v>
      </c>
      <c r="B132" s="150"/>
      <c r="C132" s="150"/>
      <c r="D132" s="150"/>
      <c r="E132" s="150"/>
      <c r="F132" s="151"/>
      <c r="G132" s="104"/>
      <c r="H132" s="104"/>
      <c r="I132" s="104"/>
    </row>
    <row r="133" spans="1:9" ht="120" x14ac:dyDescent="0.25">
      <c r="A133" s="95" t="s">
        <v>9</v>
      </c>
      <c r="B133" s="68" t="s">
        <v>202</v>
      </c>
      <c r="C133" s="69"/>
      <c r="D133" s="194"/>
      <c r="E133" s="38"/>
      <c r="F133" s="21"/>
      <c r="G133" s="104"/>
      <c r="H133" s="104"/>
      <c r="I133" s="104"/>
    </row>
    <row r="134" spans="1:9" ht="18" x14ac:dyDescent="0.25">
      <c r="A134" s="96"/>
      <c r="B134" s="72" t="s">
        <v>106</v>
      </c>
      <c r="C134" s="73" t="s">
        <v>169</v>
      </c>
      <c r="D134" s="99">
        <v>14</v>
      </c>
      <c r="E134" s="39"/>
      <c r="F134" s="16">
        <f t="shared" ref="F134:F136" si="16">E134*D134</f>
        <v>0</v>
      </c>
      <c r="G134" s="104"/>
      <c r="H134" s="104"/>
      <c r="I134" s="104"/>
    </row>
    <row r="135" spans="1:9" x14ac:dyDescent="0.25">
      <c r="A135" s="96"/>
      <c r="B135" s="72" t="s">
        <v>107</v>
      </c>
      <c r="C135" s="73" t="s">
        <v>60</v>
      </c>
      <c r="D135" s="99">
        <v>15</v>
      </c>
      <c r="E135" s="39"/>
      <c r="F135" s="16">
        <f t="shared" si="16"/>
        <v>0</v>
      </c>
      <c r="G135" s="104"/>
      <c r="H135" s="104"/>
      <c r="I135" s="104"/>
    </row>
    <row r="136" spans="1:9" ht="165" x14ac:dyDescent="0.25">
      <c r="A136" s="75" t="s">
        <v>11</v>
      </c>
      <c r="B136" s="78" t="s">
        <v>203</v>
      </c>
      <c r="C136" s="73" t="s">
        <v>169</v>
      </c>
      <c r="D136" s="99">
        <v>125</v>
      </c>
      <c r="E136" s="39"/>
      <c r="F136" s="16">
        <f t="shared" si="16"/>
        <v>0</v>
      </c>
      <c r="G136" s="104"/>
      <c r="H136" s="104"/>
      <c r="I136" s="104"/>
    </row>
    <row r="137" spans="1:9" ht="120" x14ac:dyDescent="0.25">
      <c r="A137" s="75" t="s">
        <v>12</v>
      </c>
      <c r="B137" s="72" t="s">
        <v>204</v>
      </c>
      <c r="C137" s="73"/>
      <c r="D137" s="99"/>
      <c r="E137" s="27"/>
      <c r="F137" s="16"/>
      <c r="G137" s="104"/>
      <c r="H137" s="104"/>
      <c r="I137" s="104"/>
    </row>
    <row r="138" spans="1:9" ht="18" x14ac:dyDescent="0.25">
      <c r="A138" s="96"/>
      <c r="B138" s="97" t="s">
        <v>108</v>
      </c>
      <c r="C138" s="73" t="s">
        <v>169</v>
      </c>
      <c r="D138" s="99">
        <v>55</v>
      </c>
      <c r="E138" s="27"/>
      <c r="F138" s="16">
        <f t="shared" ref="F138:F139" si="17">E138*D138</f>
        <v>0</v>
      </c>
      <c r="G138" s="104"/>
      <c r="H138" s="104"/>
      <c r="I138" s="104"/>
    </row>
    <row r="139" spans="1:9" ht="15.75" thickBot="1" x14ac:dyDescent="0.3">
      <c r="A139" s="82"/>
      <c r="B139" s="102" t="s">
        <v>109</v>
      </c>
      <c r="C139" s="102" t="s">
        <v>60</v>
      </c>
      <c r="D139" s="85">
        <v>54</v>
      </c>
      <c r="E139" s="28"/>
      <c r="F139" s="26">
        <f t="shared" si="17"/>
        <v>0</v>
      </c>
      <c r="G139" s="104"/>
      <c r="H139" s="104"/>
      <c r="I139" s="104"/>
    </row>
    <row r="140" spans="1:9" ht="15.75" thickBot="1" x14ac:dyDescent="0.3">
      <c r="A140" s="86" t="s">
        <v>16</v>
      </c>
      <c r="B140" s="149" t="s">
        <v>110</v>
      </c>
      <c r="C140" s="149"/>
      <c r="D140" s="149"/>
      <c r="E140" s="149"/>
      <c r="F140" s="108">
        <f>SUM(F133:F139)</f>
        <v>0</v>
      </c>
      <c r="G140" s="104"/>
      <c r="H140" s="104"/>
      <c r="I140" s="104"/>
    </row>
    <row r="141" spans="1:9" x14ac:dyDescent="0.25">
      <c r="A141" s="109"/>
      <c r="B141" s="90"/>
      <c r="C141" s="90"/>
      <c r="D141" s="90"/>
      <c r="E141" s="90"/>
      <c r="F141" s="110"/>
      <c r="G141" s="104"/>
      <c r="H141" s="104"/>
      <c r="I141" s="104"/>
    </row>
    <row r="142" spans="1:9" ht="15.75" thickBot="1" x14ac:dyDescent="0.3">
      <c r="A142" s="195" t="s">
        <v>111</v>
      </c>
      <c r="B142" s="196"/>
      <c r="C142" s="196"/>
      <c r="D142" s="196"/>
      <c r="E142" s="196"/>
      <c r="F142" s="197"/>
      <c r="G142" s="104"/>
      <c r="H142" s="104"/>
      <c r="I142" s="104"/>
    </row>
    <row r="143" spans="1:9" ht="255" x14ac:dyDescent="0.25">
      <c r="A143" s="95" t="s">
        <v>9</v>
      </c>
      <c r="B143" s="198" t="s">
        <v>112</v>
      </c>
      <c r="C143" s="199"/>
      <c r="D143" s="194"/>
      <c r="E143" s="40"/>
      <c r="F143" s="41"/>
      <c r="G143" s="104"/>
      <c r="H143" s="104"/>
      <c r="I143" s="104"/>
    </row>
    <row r="144" spans="1:9" ht="18" x14ac:dyDescent="0.25">
      <c r="A144" s="75"/>
      <c r="B144" s="200" t="s">
        <v>113</v>
      </c>
      <c r="C144" s="201" t="s">
        <v>169</v>
      </c>
      <c r="D144" s="99">
        <v>44</v>
      </c>
      <c r="E144" s="42"/>
      <c r="F144" s="43">
        <f t="shared" ref="F144:F146" si="18">E144*D144</f>
        <v>0</v>
      </c>
      <c r="G144" s="104"/>
      <c r="H144" s="104"/>
      <c r="I144" s="104"/>
    </row>
    <row r="145" spans="1:9" ht="18" x14ac:dyDescent="0.25">
      <c r="A145" s="96"/>
      <c r="B145" s="72" t="s">
        <v>114</v>
      </c>
      <c r="C145" s="201" t="s">
        <v>169</v>
      </c>
      <c r="D145" s="99">
        <v>14</v>
      </c>
      <c r="E145" s="42"/>
      <c r="F145" s="43">
        <f t="shared" si="18"/>
        <v>0</v>
      </c>
      <c r="G145" s="104"/>
      <c r="H145" s="104"/>
      <c r="I145" s="104"/>
    </row>
    <row r="146" spans="1:9" ht="75" x14ac:dyDescent="0.25">
      <c r="A146" s="75" t="s">
        <v>11</v>
      </c>
      <c r="B146" s="72" t="s">
        <v>115</v>
      </c>
      <c r="C146" s="201" t="s">
        <v>169</v>
      </c>
      <c r="D146" s="99">
        <v>56</v>
      </c>
      <c r="E146" s="42"/>
      <c r="F146" s="43">
        <f t="shared" si="18"/>
        <v>0</v>
      </c>
      <c r="G146" s="104"/>
      <c r="H146" s="104"/>
      <c r="I146" s="104"/>
    </row>
    <row r="147" spans="1:9" ht="153.75" customHeight="1" x14ac:dyDescent="0.25">
      <c r="A147" s="75" t="s">
        <v>12</v>
      </c>
      <c r="B147" s="72" t="s">
        <v>116</v>
      </c>
      <c r="C147" s="201"/>
      <c r="D147" s="99"/>
      <c r="E147" s="44"/>
      <c r="F147" s="43"/>
      <c r="G147" s="104"/>
      <c r="H147" s="104"/>
      <c r="I147" s="104"/>
    </row>
    <row r="148" spans="1:9" ht="17.25" customHeight="1" x14ac:dyDescent="0.25">
      <c r="A148" s="96"/>
      <c r="B148" s="72" t="s">
        <v>117</v>
      </c>
      <c r="C148" s="201" t="s">
        <v>169</v>
      </c>
      <c r="D148" s="99">
        <v>70</v>
      </c>
      <c r="E148" s="45"/>
      <c r="F148" s="43">
        <f t="shared" ref="F148:F150" si="19">E148*D148</f>
        <v>0</v>
      </c>
      <c r="G148" s="104"/>
      <c r="H148" s="104"/>
      <c r="I148" s="104"/>
    </row>
    <row r="149" spans="1:9" ht="30" x14ac:dyDescent="0.25">
      <c r="A149" s="96"/>
      <c r="B149" s="72" t="s">
        <v>205</v>
      </c>
      <c r="C149" s="201" t="s">
        <v>169</v>
      </c>
      <c r="D149" s="99">
        <v>70</v>
      </c>
      <c r="E149" s="45"/>
      <c r="F149" s="43">
        <f t="shared" si="19"/>
        <v>0</v>
      </c>
      <c r="G149" s="104"/>
      <c r="H149" s="104"/>
      <c r="I149" s="104"/>
    </row>
    <row r="150" spans="1:9" x14ac:dyDescent="0.25">
      <c r="A150" s="96"/>
      <c r="B150" s="72" t="s">
        <v>206</v>
      </c>
      <c r="C150" s="202" t="s">
        <v>45</v>
      </c>
      <c r="D150" s="99">
        <v>300</v>
      </c>
      <c r="E150" s="45"/>
      <c r="F150" s="43">
        <f t="shared" si="19"/>
        <v>0</v>
      </c>
      <c r="G150" s="104"/>
      <c r="H150" s="104"/>
      <c r="I150" s="104"/>
    </row>
    <row r="151" spans="1:9" ht="135" x14ac:dyDescent="0.25">
      <c r="A151" s="75" t="s">
        <v>13</v>
      </c>
      <c r="B151" s="72" t="s">
        <v>118</v>
      </c>
      <c r="C151" s="201"/>
      <c r="D151" s="99"/>
      <c r="E151" s="45"/>
      <c r="F151" s="43"/>
      <c r="G151" s="104"/>
      <c r="H151" s="104"/>
      <c r="I151" s="104"/>
    </row>
    <row r="152" spans="1:9" ht="30" x14ac:dyDescent="0.25">
      <c r="A152" s="96"/>
      <c r="B152" s="72" t="s">
        <v>119</v>
      </c>
      <c r="C152" s="201" t="s">
        <v>169</v>
      </c>
      <c r="D152" s="99">
        <v>66</v>
      </c>
      <c r="E152" s="45"/>
      <c r="F152" s="43">
        <f t="shared" ref="F152:F154" si="20">E152*D152</f>
        <v>0</v>
      </c>
      <c r="G152" s="104"/>
      <c r="H152" s="104"/>
      <c r="I152" s="104"/>
    </row>
    <row r="153" spans="1:9" ht="18" x14ac:dyDescent="0.25">
      <c r="A153" s="96"/>
      <c r="B153" s="72" t="s">
        <v>120</v>
      </c>
      <c r="C153" s="201" t="s">
        <v>169</v>
      </c>
      <c r="D153" s="99">
        <v>66</v>
      </c>
      <c r="E153" s="45"/>
      <c r="F153" s="43">
        <f t="shared" si="20"/>
        <v>0</v>
      </c>
      <c r="G153" s="104"/>
      <c r="H153" s="104"/>
      <c r="I153" s="104"/>
    </row>
    <row r="154" spans="1:9" x14ac:dyDescent="0.25">
      <c r="A154" s="96"/>
      <c r="B154" s="72" t="s">
        <v>121</v>
      </c>
      <c r="C154" s="202" t="s">
        <v>45</v>
      </c>
      <c r="D154" s="99">
        <v>230</v>
      </c>
      <c r="E154" s="45"/>
      <c r="F154" s="43">
        <f t="shared" si="20"/>
        <v>0</v>
      </c>
      <c r="G154" s="104"/>
      <c r="H154" s="104"/>
      <c r="I154" s="104"/>
    </row>
    <row r="155" spans="1:9" ht="60" x14ac:dyDescent="0.25">
      <c r="A155" s="75" t="s">
        <v>14</v>
      </c>
      <c r="B155" s="72" t="s">
        <v>122</v>
      </c>
      <c r="C155" s="201"/>
      <c r="D155" s="99"/>
      <c r="E155" s="45"/>
      <c r="F155" s="43"/>
      <c r="G155" s="104"/>
      <c r="H155" s="104"/>
      <c r="I155" s="104"/>
    </row>
    <row r="156" spans="1:9" ht="18" x14ac:dyDescent="0.25">
      <c r="A156" s="75"/>
      <c r="B156" s="72" t="s">
        <v>123</v>
      </c>
      <c r="C156" s="201" t="s">
        <v>169</v>
      </c>
      <c r="D156" s="99">
        <v>11</v>
      </c>
      <c r="E156" s="45"/>
      <c r="F156" s="43">
        <f t="shared" ref="F156:F157" si="21">E156*D156</f>
        <v>0</v>
      </c>
      <c r="G156" s="104"/>
      <c r="H156" s="104"/>
      <c r="I156" s="104"/>
    </row>
    <row r="157" spans="1:9" x14ac:dyDescent="0.25">
      <c r="A157" s="96"/>
      <c r="B157" s="72" t="s">
        <v>124</v>
      </c>
      <c r="C157" s="202" t="s">
        <v>60</v>
      </c>
      <c r="D157" s="99">
        <v>15</v>
      </c>
      <c r="E157" s="45"/>
      <c r="F157" s="43">
        <f t="shared" si="21"/>
        <v>0</v>
      </c>
      <c r="G157" s="104"/>
      <c r="H157" s="104"/>
      <c r="I157" s="104"/>
    </row>
    <row r="158" spans="1:9" ht="120" x14ac:dyDescent="0.25">
      <c r="A158" s="75" t="s">
        <v>15</v>
      </c>
      <c r="B158" s="72" t="s">
        <v>125</v>
      </c>
      <c r="C158" s="201"/>
      <c r="D158" s="99"/>
      <c r="E158" s="45"/>
      <c r="F158" s="43"/>
      <c r="G158" s="104"/>
      <c r="H158" s="104"/>
      <c r="I158" s="104"/>
    </row>
    <row r="159" spans="1:9" ht="19.5" customHeight="1" x14ac:dyDescent="0.25">
      <c r="A159" s="96"/>
      <c r="B159" s="72" t="s">
        <v>126</v>
      </c>
      <c r="C159" s="202" t="s">
        <v>36</v>
      </c>
      <c r="D159" s="99">
        <v>212</v>
      </c>
      <c r="E159" s="45"/>
      <c r="F159" s="43">
        <f t="shared" ref="F159:F161" si="22">E159*D159</f>
        <v>0</v>
      </c>
      <c r="G159" s="104"/>
      <c r="H159" s="104"/>
      <c r="I159" s="104"/>
    </row>
    <row r="160" spans="1:9" x14ac:dyDescent="0.25">
      <c r="A160" s="96"/>
      <c r="B160" s="72" t="s">
        <v>127</v>
      </c>
      <c r="C160" s="202" t="s">
        <v>60</v>
      </c>
      <c r="D160" s="99">
        <v>85</v>
      </c>
      <c r="E160" s="45"/>
      <c r="F160" s="43">
        <f t="shared" si="22"/>
        <v>0</v>
      </c>
      <c r="G160" s="104"/>
      <c r="H160" s="104"/>
      <c r="I160" s="104"/>
    </row>
    <row r="161" spans="1:9" ht="30.75" thickBot="1" x14ac:dyDescent="0.3">
      <c r="A161" s="100"/>
      <c r="B161" s="101" t="s">
        <v>128</v>
      </c>
      <c r="C161" s="203" t="s">
        <v>53</v>
      </c>
      <c r="D161" s="85">
        <v>1</v>
      </c>
      <c r="E161" s="46"/>
      <c r="F161" s="47">
        <f t="shared" si="22"/>
        <v>0</v>
      </c>
      <c r="G161" s="104"/>
      <c r="H161" s="104"/>
      <c r="I161" s="104"/>
    </row>
    <row r="162" spans="1:9" ht="15.75" thickBot="1" x14ac:dyDescent="0.3">
      <c r="A162" s="204" t="s">
        <v>129</v>
      </c>
      <c r="B162" s="205" t="s">
        <v>130</v>
      </c>
      <c r="C162" s="205"/>
      <c r="D162" s="205"/>
      <c r="E162" s="205"/>
      <c r="F162" s="88">
        <f>SUM(F143:F161)</f>
        <v>0</v>
      </c>
      <c r="G162" s="104"/>
      <c r="H162" s="104"/>
      <c r="I162" s="104"/>
    </row>
    <row r="163" spans="1:9" x14ac:dyDescent="0.25">
      <c r="A163" s="109"/>
      <c r="B163" s="90"/>
      <c r="C163" s="90"/>
      <c r="D163" s="90"/>
      <c r="E163" s="90"/>
      <c r="F163" s="110"/>
      <c r="G163" s="104"/>
      <c r="H163" s="104"/>
      <c r="I163" s="104"/>
    </row>
    <row r="164" spans="1:9" ht="15.75" thickBot="1" x14ac:dyDescent="0.3">
      <c r="A164" s="195" t="s">
        <v>131</v>
      </c>
      <c r="B164" s="196"/>
      <c r="C164" s="196"/>
      <c r="D164" s="196"/>
      <c r="E164" s="196"/>
      <c r="F164" s="197"/>
      <c r="G164" s="104"/>
      <c r="H164" s="104"/>
      <c r="I164" s="104"/>
    </row>
    <row r="165" spans="1:9" ht="171" customHeight="1" x14ac:dyDescent="0.25">
      <c r="A165" s="95" t="s">
        <v>9</v>
      </c>
      <c r="B165" s="68" t="s">
        <v>132</v>
      </c>
      <c r="C165" s="69"/>
      <c r="D165" s="194"/>
      <c r="E165" s="29"/>
      <c r="F165" s="14"/>
      <c r="G165" s="104"/>
      <c r="H165" s="104"/>
      <c r="I165" s="104"/>
    </row>
    <row r="166" spans="1:9" ht="18" x14ac:dyDescent="0.25">
      <c r="A166" s="96"/>
      <c r="B166" s="72" t="s">
        <v>133</v>
      </c>
      <c r="C166" s="73" t="s">
        <v>169</v>
      </c>
      <c r="D166" s="74">
        <v>70</v>
      </c>
      <c r="E166" s="27"/>
      <c r="F166" s="16">
        <f t="shared" ref="F166:F167" si="23">E166*D166</f>
        <v>0</v>
      </c>
      <c r="G166" s="104"/>
      <c r="H166" s="104"/>
      <c r="I166" s="104"/>
    </row>
    <row r="167" spans="1:9" ht="18.75" thickBot="1" x14ac:dyDescent="0.3">
      <c r="A167" s="82"/>
      <c r="B167" s="102" t="s">
        <v>134</v>
      </c>
      <c r="C167" s="147" t="s">
        <v>169</v>
      </c>
      <c r="D167" s="103">
        <v>180</v>
      </c>
      <c r="E167" s="48"/>
      <c r="F167" s="26">
        <f t="shared" si="23"/>
        <v>0</v>
      </c>
      <c r="G167" s="104"/>
      <c r="H167" s="104"/>
      <c r="I167" s="104"/>
    </row>
    <row r="168" spans="1:9" ht="15.75" thickBot="1" x14ac:dyDescent="0.3">
      <c r="A168" s="86" t="s">
        <v>18</v>
      </c>
      <c r="B168" s="206" t="s">
        <v>135</v>
      </c>
      <c r="C168" s="206"/>
      <c r="D168" s="206"/>
      <c r="E168" s="206"/>
      <c r="F168" s="88">
        <f>SUM(F166:F167)</f>
        <v>0</v>
      </c>
      <c r="G168" s="104"/>
      <c r="H168" s="104"/>
      <c r="I168" s="104"/>
    </row>
    <row r="169" spans="1:9" ht="15.75" thickBot="1" x14ac:dyDescent="0.3">
      <c r="A169" s="207"/>
      <c r="B169" s="208"/>
      <c r="C169" s="208"/>
      <c r="D169" s="208"/>
      <c r="E169" s="208"/>
      <c r="F169" s="209"/>
      <c r="G169" s="104"/>
      <c r="H169" s="104"/>
      <c r="I169" s="104"/>
    </row>
    <row r="170" spans="1:9" ht="15.75" thickBot="1" x14ac:dyDescent="0.3">
      <c r="A170" s="210" t="s">
        <v>136</v>
      </c>
      <c r="B170" s="211"/>
      <c r="C170" s="211"/>
      <c r="D170" s="211"/>
      <c r="E170" s="211"/>
      <c r="F170" s="212"/>
      <c r="G170" s="104"/>
      <c r="H170" s="104"/>
      <c r="I170" s="104"/>
    </row>
    <row r="171" spans="1:9" ht="75" x14ac:dyDescent="0.25">
      <c r="A171" s="95" t="s">
        <v>9</v>
      </c>
      <c r="B171" s="213" t="s">
        <v>137</v>
      </c>
      <c r="C171" s="69"/>
      <c r="D171" s="70"/>
      <c r="E171" s="49"/>
      <c r="F171" s="14"/>
      <c r="G171" s="104"/>
      <c r="H171" s="104"/>
      <c r="I171" s="104"/>
    </row>
    <row r="172" spans="1:9" x14ac:dyDescent="0.25">
      <c r="A172" s="75"/>
      <c r="B172" s="78" t="s">
        <v>138</v>
      </c>
      <c r="C172" s="97" t="s">
        <v>53</v>
      </c>
      <c r="D172" s="74">
        <v>8</v>
      </c>
      <c r="E172" s="30"/>
      <c r="F172" s="16">
        <f t="shared" ref="F172" si="24">E172*D172</f>
        <v>0</v>
      </c>
      <c r="G172" s="104"/>
      <c r="H172" s="104"/>
      <c r="I172" s="104"/>
    </row>
    <row r="173" spans="1:9" ht="105" x14ac:dyDescent="0.25">
      <c r="A173" s="75" t="s">
        <v>11</v>
      </c>
      <c r="B173" s="214" t="s">
        <v>139</v>
      </c>
      <c r="C173" s="97"/>
      <c r="D173" s="99"/>
      <c r="E173" s="50"/>
      <c r="F173" s="23"/>
      <c r="G173" s="104"/>
      <c r="H173" s="104"/>
      <c r="I173" s="104"/>
    </row>
    <row r="174" spans="1:9" x14ac:dyDescent="0.25">
      <c r="A174" s="96"/>
      <c r="B174" s="191"/>
      <c r="C174" s="97" t="s">
        <v>53</v>
      </c>
      <c r="D174" s="99">
        <v>1</v>
      </c>
      <c r="E174" s="30"/>
      <c r="F174" s="16">
        <f t="shared" ref="F174" si="25">E174*D174</f>
        <v>0</v>
      </c>
      <c r="G174" s="104"/>
      <c r="H174" s="104"/>
      <c r="I174" s="104"/>
    </row>
    <row r="175" spans="1:9" ht="30" x14ac:dyDescent="0.25">
      <c r="A175" s="75" t="s">
        <v>12</v>
      </c>
      <c r="B175" s="72" t="s">
        <v>140</v>
      </c>
      <c r="C175" s="73"/>
      <c r="D175" s="99"/>
      <c r="E175" s="50"/>
      <c r="F175" s="23"/>
      <c r="G175" s="104"/>
      <c r="H175" s="104"/>
      <c r="I175" s="104"/>
    </row>
    <row r="176" spans="1:9" ht="15.75" thickBot="1" x14ac:dyDescent="0.3">
      <c r="A176" s="82"/>
      <c r="B176" s="215"/>
      <c r="C176" s="102" t="s">
        <v>53</v>
      </c>
      <c r="D176" s="85">
        <v>1</v>
      </c>
      <c r="E176" s="48"/>
      <c r="F176" s="26">
        <f t="shared" ref="F176" si="26">E176*D176</f>
        <v>0</v>
      </c>
      <c r="G176" s="104"/>
      <c r="H176" s="104"/>
      <c r="I176" s="104"/>
    </row>
    <row r="177" spans="1:9" ht="15.75" thickBot="1" x14ac:dyDescent="0.3">
      <c r="A177" s="216" t="s">
        <v>141</v>
      </c>
      <c r="B177" s="217" t="s">
        <v>322</v>
      </c>
      <c r="C177" s="217"/>
      <c r="D177" s="217"/>
      <c r="E177" s="217"/>
      <c r="F177" s="218">
        <f>SUM(F171:F176)</f>
        <v>0</v>
      </c>
      <c r="G177" s="104"/>
      <c r="H177" s="104"/>
      <c r="I177" s="104"/>
    </row>
    <row r="178" spans="1:9" x14ac:dyDescent="0.25">
      <c r="A178" s="219"/>
      <c r="B178" s="104"/>
      <c r="C178" s="104"/>
      <c r="D178" s="220"/>
      <c r="E178" s="221"/>
      <c r="F178" s="104"/>
      <c r="G178" s="104"/>
      <c r="H178" s="104"/>
      <c r="I178" s="104"/>
    </row>
    <row r="179" spans="1:9" ht="15.75" thickBot="1" x14ac:dyDescent="0.3">
      <c r="A179" s="104"/>
      <c r="B179" s="104"/>
      <c r="C179" s="104"/>
      <c r="D179" s="220"/>
      <c r="E179" s="104"/>
      <c r="F179" s="104"/>
      <c r="G179" s="104"/>
      <c r="H179" s="104"/>
      <c r="I179" s="104"/>
    </row>
    <row r="180" spans="1:9" x14ac:dyDescent="0.25">
      <c r="A180" s="222" t="s">
        <v>142</v>
      </c>
      <c r="B180" s="223"/>
      <c r="C180" s="224"/>
      <c r="D180" s="224"/>
      <c r="E180" s="224"/>
      <c r="F180" s="225"/>
      <c r="G180" s="104"/>
      <c r="H180" s="104"/>
      <c r="I180" s="104"/>
    </row>
    <row r="181" spans="1:9" x14ac:dyDescent="0.25">
      <c r="A181" s="226" t="s">
        <v>9</v>
      </c>
      <c r="B181" s="227" t="s">
        <v>143</v>
      </c>
      <c r="C181" s="227"/>
      <c r="D181" s="227"/>
      <c r="E181" s="227"/>
      <c r="F181" s="228">
        <f>F23</f>
        <v>0</v>
      </c>
      <c r="G181" s="104"/>
      <c r="H181" s="104"/>
      <c r="I181" s="104"/>
    </row>
    <row r="182" spans="1:9" x14ac:dyDescent="0.25">
      <c r="A182" s="226" t="s">
        <v>11</v>
      </c>
      <c r="B182" s="227" t="s">
        <v>144</v>
      </c>
      <c r="C182" s="227"/>
      <c r="D182" s="227"/>
      <c r="E182" s="227"/>
      <c r="F182" s="228">
        <f>F46</f>
        <v>0</v>
      </c>
      <c r="G182" s="104"/>
      <c r="H182" s="104"/>
      <c r="I182" s="104"/>
    </row>
    <row r="183" spans="1:9" x14ac:dyDescent="0.25">
      <c r="A183" s="226" t="s">
        <v>12</v>
      </c>
      <c r="B183" s="227" t="s">
        <v>145</v>
      </c>
      <c r="C183" s="227"/>
      <c r="D183" s="227"/>
      <c r="E183" s="227"/>
      <c r="F183" s="228">
        <f>F61</f>
        <v>0</v>
      </c>
      <c r="G183" s="104"/>
      <c r="H183" s="104"/>
      <c r="I183" s="104"/>
    </row>
    <row r="184" spans="1:9" x14ac:dyDescent="0.25">
      <c r="A184" s="226" t="s">
        <v>13</v>
      </c>
      <c r="B184" s="227" t="s">
        <v>146</v>
      </c>
      <c r="C184" s="227"/>
      <c r="D184" s="227"/>
      <c r="E184" s="227"/>
      <c r="F184" s="228">
        <f>F81</f>
        <v>0</v>
      </c>
      <c r="G184" s="104"/>
      <c r="H184" s="104"/>
      <c r="I184" s="104"/>
    </row>
    <row r="185" spans="1:9" x14ac:dyDescent="0.25">
      <c r="A185" s="226" t="s">
        <v>14</v>
      </c>
      <c r="B185" s="227" t="s">
        <v>147</v>
      </c>
      <c r="C185" s="227"/>
      <c r="D185" s="227"/>
      <c r="E185" s="227"/>
      <c r="F185" s="228">
        <f>F92</f>
        <v>0</v>
      </c>
      <c r="G185" s="104"/>
      <c r="H185" s="104"/>
      <c r="I185" s="104"/>
    </row>
    <row r="186" spans="1:9" x14ac:dyDescent="0.25">
      <c r="A186" s="226" t="s">
        <v>15</v>
      </c>
      <c r="B186" s="227" t="s">
        <v>148</v>
      </c>
      <c r="C186" s="227"/>
      <c r="D186" s="227"/>
      <c r="E186" s="227"/>
      <c r="F186" s="228">
        <f>F130</f>
        <v>0</v>
      </c>
      <c r="G186" s="104"/>
      <c r="H186" s="104"/>
      <c r="I186" s="104"/>
    </row>
    <row r="187" spans="1:9" x14ac:dyDescent="0.25">
      <c r="A187" s="226" t="s">
        <v>16</v>
      </c>
      <c r="B187" s="227" t="s">
        <v>149</v>
      </c>
      <c r="C187" s="227"/>
      <c r="D187" s="227"/>
      <c r="E187" s="227"/>
      <c r="F187" s="228">
        <f>F140</f>
        <v>0</v>
      </c>
      <c r="G187" s="104"/>
      <c r="H187" s="104"/>
      <c r="I187" s="104"/>
    </row>
    <row r="188" spans="1:9" x14ac:dyDescent="0.25">
      <c r="A188" s="226" t="s">
        <v>17</v>
      </c>
      <c r="B188" s="227" t="s">
        <v>150</v>
      </c>
      <c r="C188" s="227"/>
      <c r="D188" s="227"/>
      <c r="E188" s="227"/>
      <c r="F188" s="228">
        <f>F162</f>
        <v>0</v>
      </c>
      <c r="G188" s="104"/>
      <c r="H188" s="104"/>
      <c r="I188" s="104"/>
    </row>
    <row r="189" spans="1:9" x14ac:dyDescent="0.25">
      <c r="A189" s="226" t="s">
        <v>18</v>
      </c>
      <c r="B189" s="227" t="s">
        <v>151</v>
      </c>
      <c r="C189" s="227"/>
      <c r="D189" s="227"/>
      <c r="E189" s="227"/>
      <c r="F189" s="228">
        <f>F168</f>
        <v>0</v>
      </c>
      <c r="G189" s="104"/>
      <c r="H189" s="104"/>
      <c r="I189" s="104"/>
    </row>
    <row r="190" spans="1:9" x14ac:dyDescent="0.25">
      <c r="A190" s="226" t="s">
        <v>20</v>
      </c>
      <c r="B190" s="227" t="s">
        <v>152</v>
      </c>
      <c r="C190" s="227"/>
      <c r="D190" s="227"/>
      <c r="E190" s="227"/>
      <c r="F190" s="228">
        <f>F177</f>
        <v>0</v>
      </c>
      <c r="G190" s="104"/>
      <c r="H190" s="104"/>
      <c r="I190" s="104"/>
    </row>
    <row r="191" spans="1:9" ht="15.75" thickBot="1" x14ac:dyDescent="0.3">
      <c r="A191" s="229"/>
      <c r="B191" s="230"/>
      <c r="C191" s="230"/>
      <c r="D191" s="230"/>
      <c r="E191" s="230"/>
      <c r="F191" s="231"/>
      <c r="G191" s="104"/>
      <c r="H191" s="104"/>
      <c r="I191" s="104"/>
    </row>
    <row r="192" spans="1:9" ht="15.75" thickBot="1" x14ac:dyDescent="0.3">
      <c r="A192" s="232" t="s">
        <v>9</v>
      </c>
      <c r="B192" s="233" t="s">
        <v>153</v>
      </c>
      <c r="C192" s="234"/>
      <c r="D192" s="234"/>
      <c r="E192" s="234"/>
      <c r="F192" s="235">
        <f>SUM(F181:F190)</f>
        <v>0</v>
      </c>
      <c r="G192" s="104"/>
      <c r="H192" s="104"/>
      <c r="I192" s="104"/>
    </row>
    <row r="193" spans="1:9" x14ac:dyDescent="0.25">
      <c r="A193" s="226"/>
      <c r="B193" s="236"/>
      <c r="C193" s="236"/>
      <c r="D193" s="236"/>
      <c r="E193" s="236"/>
      <c r="F193" s="237"/>
      <c r="G193" s="104"/>
      <c r="H193" s="104"/>
      <c r="I193" s="104"/>
    </row>
    <row r="194" spans="1:9" ht="60" x14ac:dyDescent="0.25">
      <c r="A194" s="221"/>
      <c r="B194" s="238" t="s">
        <v>154</v>
      </c>
      <c r="C194" s="104"/>
      <c r="D194" s="220"/>
      <c r="E194" s="104"/>
      <c r="F194" s="104"/>
      <c r="G194" s="104"/>
      <c r="H194" s="104"/>
      <c r="I194" s="104"/>
    </row>
    <row r="195" spans="1:9" ht="45" x14ac:dyDescent="0.25">
      <c r="A195" s="221"/>
      <c r="B195" s="239" t="s">
        <v>156</v>
      </c>
      <c r="C195" s="104"/>
      <c r="D195" s="220"/>
      <c r="E195" s="104"/>
      <c r="F195" s="104"/>
      <c r="G195" s="104"/>
      <c r="H195" s="104"/>
      <c r="I195" s="104"/>
    </row>
    <row r="196" spans="1:9" x14ac:dyDescent="0.25">
      <c r="A196" s="104"/>
      <c r="B196" s="104"/>
      <c r="C196" s="104"/>
      <c r="D196" s="104"/>
      <c r="E196" s="104"/>
      <c r="F196" s="104"/>
      <c r="G196" s="104"/>
      <c r="H196" s="104"/>
      <c r="I196" s="104"/>
    </row>
  </sheetData>
  <sheetProtection algorithmName="SHA-512" hashValue="4q+49jajwYqR/XrPO6gZ2bb+kBXIGLp21cyEq7yzP6UMQ/mh83JGSSlaMMJ4ExGaRCe7r7ymvG3iF+TH+rNaEA==" saltValue="OMOfWA0I3UuJJ3Xu73DXTg==" spinCount="100000" sheet="1" objects="1" scenarios="1" formatCells="0" formatColumns="0" formatRows="0" selectLockedCells="1" sort="0" autoFilter="0" pivotTables="0"/>
  <protectedRanges>
    <protectedRange algorithmName="SHA-512" hashValue="og3kYRkWbd/SDpEuRNUdhX4AKWx7tLGLxHbWpo4bKdO5O7Wuv+nft/bDe+U+vtd+0dKFewzhe7ww6b6WNBr8Kg==" saltValue="aTCutv9OBE7p2G7fJvdurw==" spinCount="100000" sqref="A1:F6 A7:D22 A23:F23 A25:F25 A26:D45 A47:F47 A48:F56 A58:D60 A61:F61 A63:F63 A64:D80 A81:F81 A83:F83 A84:D91 B92:E92 F92 A94:F104 A105:D117 A119:F119 A120:D129 A130:F130" name="Raspon1"/>
  </protectedRanges>
  <mergeCells count="61">
    <mergeCell ref="A170:F170"/>
    <mergeCell ref="B177:E177"/>
    <mergeCell ref="B186:E186"/>
    <mergeCell ref="B190:E190"/>
    <mergeCell ref="A191:F191"/>
    <mergeCell ref="B181:E181"/>
    <mergeCell ref="B182:E182"/>
    <mergeCell ref="B183:E183"/>
    <mergeCell ref="B184:E184"/>
    <mergeCell ref="B185:E185"/>
    <mergeCell ref="B187:E187"/>
    <mergeCell ref="B188:E188"/>
    <mergeCell ref="B189:E189"/>
    <mergeCell ref="A48:F48"/>
    <mergeCell ref="B61:E61"/>
    <mergeCell ref="A63:F63"/>
    <mergeCell ref="A47:F47"/>
    <mergeCell ref="B168:E168"/>
    <mergeCell ref="A83:F83"/>
    <mergeCell ref="B92:E92"/>
    <mergeCell ref="A94:F94"/>
    <mergeCell ref="B130:E130"/>
    <mergeCell ref="B104:F104"/>
    <mergeCell ref="B119:F119"/>
    <mergeCell ref="A132:F132"/>
    <mergeCell ref="B140:E140"/>
    <mergeCell ref="A142:F142"/>
    <mergeCell ref="B162:E162"/>
    <mergeCell ref="A164:F164"/>
    <mergeCell ref="A95:F95"/>
    <mergeCell ref="B81:E81"/>
    <mergeCell ref="A1:F1"/>
    <mergeCell ref="A2:F2"/>
    <mergeCell ref="A6:F6"/>
    <mergeCell ref="B23:E23"/>
    <mergeCell ref="A3:F4"/>
    <mergeCell ref="B49:F49"/>
    <mergeCell ref="B50:F50"/>
    <mergeCell ref="B51:F51"/>
    <mergeCell ref="B52:F52"/>
    <mergeCell ref="B53:F53"/>
    <mergeCell ref="A57:F57"/>
    <mergeCell ref="A62:F62"/>
    <mergeCell ref="A25:F25"/>
    <mergeCell ref="B46:E46"/>
    <mergeCell ref="A131:F131"/>
    <mergeCell ref="A141:F141"/>
    <mergeCell ref="A163:F163"/>
    <mergeCell ref="A169:F169"/>
    <mergeCell ref="A24:F24"/>
    <mergeCell ref="A82:F82"/>
    <mergeCell ref="A93:F93"/>
    <mergeCell ref="A118:F118"/>
    <mergeCell ref="A99:F99"/>
    <mergeCell ref="A100:F100"/>
    <mergeCell ref="A101:F101"/>
    <mergeCell ref="A102:F102"/>
    <mergeCell ref="A103:F103"/>
    <mergeCell ref="A98:F98"/>
    <mergeCell ref="A97:F97"/>
    <mergeCell ref="A96:F96"/>
  </mergeCells>
  <pageMargins left="0.7" right="0.7" top="0.75" bottom="0.75" header="0.3" footer="0.3"/>
  <pageSetup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9E65444-6D77-42DC-A626-F148252C4814}">
  <dimension ref="A1:F105"/>
  <sheetViews>
    <sheetView topLeftCell="A80" zoomScaleNormal="100" workbookViewId="0">
      <selection activeCell="E16" sqref="E16"/>
    </sheetView>
  </sheetViews>
  <sheetFormatPr defaultRowHeight="15" x14ac:dyDescent="0.25"/>
  <cols>
    <col min="1" max="1" width="7.28515625" style="105" customWidth="1"/>
    <col min="2" max="2" width="49" style="105" customWidth="1"/>
    <col min="3" max="3" width="7" style="105" customWidth="1"/>
    <col min="4" max="4" width="9.7109375" style="105" customWidth="1"/>
    <col min="5" max="5" width="10.28515625" style="105" customWidth="1"/>
    <col min="6" max="6" width="10.85546875" style="105" customWidth="1"/>
    <col min="7" max="16384" width="9.140625" style="105"/>
  </cols>
  <sheetData>
    <row r="1" spans="1:6" ht="39.75" customHeight="1" x14ac:dyDescent="0.25">
      <c r="A1" s="240" t="s">
        <v>0</v>
      </c>
      <c r="B1" s="241"/>
      <c r="C1" s="241"/>
      <c r="D1" s="241"/>
      <c r="E1" s="241"/>
      <c r="F1" s="242"/>
    </row>
    <row r="2" spans="1:6" ht="271.5" customHeight="1" x14ac:dyDescent="0.25">
      <c r="A2" s="243" t="s">
        <v>1</v>
      </c>
      <c r="B2" s="244"/>
      <c r="C2" s="244"/>
      <c r="D2" s="244"/>
      <c r="E2" s="244"/>
      <c r="F2" s="245"/>
    </row>
    <row r="3" spans="1:6" x14ac:dyDescent="0.25">
      <c r="A3" s="246" t="s">
        <v>275</v>
      </c>
      <c r="B3" s="247"/>
      <c r="C3" s="247"/>
      <c r="D3" s="247"/>
      <c r="E3" s="247"/>
      <c r="F3" s="248"/>
    </row>
    <row r="4" spans="1:6" x14ac:dyDescent="0.25">
      <c r="A4" s="246"/>
      <c r="B4" s="247"/>
      <c r="C4" s="247"/>
      <c r="D4" s="247"/>
      <c r="E4" s="247"/>
      <c r="F4" s="248"/>
    </row>
    <row r="5" spans="1:6" x14ac:dyDescent="0.25">
      <c r="A5" s="249" t="s">
        <v>323</v>
      </c>
      <c r="B5" s="250"/>
      <c r="C5" s="250"/>
      <c r="D5" s="250"/>
      <c r="E5" s="250"/>
      <c r="F5" s="251"/>
    </row>
    <row r="6" spans="1:6" ht="15" customHeight="1" x14ac:dyDescent="0.25">
      <c r="A6" s="249"/>
      <c r="B6" s="250"/>
      <c r="C6" s="250"/>
      <c r="D6" s="250"/>
      <c r="E6" s="250"/>
      <c r="F6" s="251"/>
    </row>
    <row r="7" spans="1:6" ht="53.25" customHeight="1" thickBot="1" x14ac:dyDescent="0.3">
      <c r="A7" s="252"/>
      <c r="B7" s="253"/>
      <c r="C7" s="253"/>
      <c r="D7" s="253"/>
      <c r="E7" s="253"/>
      <c r="F7" s="254"/>
    </row>
    <row r="8" spans="1:6" ht="15.75" thickBot="1" x14ac:dyDescent="0.3">
      <c r="A8" s="255" t="s">
        <v>2</v>
      </c>
      <c r="B8" s="256" t="s">
        <v>3</v>
      </c>
      <c r="C8" s="257" t="s">
        <v>4</v>
      </c>
      <c r="D8" s="258" t="s">
        <v>5</v>
      </c>
      <c r="E8" s="257" t="s">
        <v>6</v>
      </c>
      <c r="F8" s="256" t="s">
        <v>7</v>
      </c>
    </row>
    <row r="9" spans="1:6" ht="15.75" thickBot="1" x14ac:dyDescent="0.3">
      <c r="A9" s="259" t="s">
        <v>9</v>
      </c>
      <c r="B9" s="260" t="s">
        <v>207</v>
      </c>
      <c r="C9" s="261"/>
      <c r="D9" s="261"/>
      <c r="E9" s="261"/>
      <c r="F9" s="262"/>
    </row>
    <row r="10" spans="1:6" ht="99.75" x14ac:dyDescent="0.25">
      <c r="A10" s="67" t="s">
        <v>9</v>
      </c>
      <c r="B10" s="263" t="s">
        <v>208</v>
      </c>
      <c r="C10" s="264"/>
      <c r="D10" s="194"/>
      <c r="E10" s="365"/>
      <c r="F10" s="14"/>
    </row>
    <row r="11" spans="1:6" ht="30" x14ac:dyDescent="0.25">
      <c r="A11" s="81"/>
      <c r="B11" s="72" t="s">
        <v>209</v>
      </c>
      <c r="C11" s="73" t="s">
        <v>169</v>
      </c>
      <c r="D11" s="74">
        <v>1200</v>
      </c>
      <c r="E11" s="363"/>
      <c r="F11" s="16">
        <f>D11*E11</f>
        <v>0</v>
      </c>
    </row>
    <row r="12" spans="1:6" ht="210" x14ac:dyDescent="0.25">
      <c r="A12" s="75" t="s">
        <v>11</v>
      </c>
      <c r="B12" s="72" t="s">
        <v>210</v>
      </c>
      <c r="C12" s="97" t="s">
        <v>53</v>
      </c>
      <c r="D12" s="74">
        <v>1</v>
      </c>
      <c r="E12" s="357"/>
      <c r="F12" s="16">
        <f>D12*E12</f>
        <v>0</v>
      </c>
    </row>
    <row r="13" spans="1:6" ht="99" customHeight="1" x14ac:dyDescent="0.25">
      <c r="A13" s="75">
        <v>3</v>
      </c>
      <c r="B13" s="265" t="s">
        <v>211</v>
      </c>
      <c r="C13" s="97" t="s">
        <v>25</v>
      </c>
      <c r="D13" s="74">
        <v>25</v>
      </c>
      <c r="E13" s="356"/>
      <c r="F13" s="16">
        <f>D13*E13</f>
        <v>0</v>
      </c>
    </row>
    <row r="14" spans="1:6" ht="135" x14ac:dyDescent="0.25">
      <c r="A14" s="75">
        <v>4</v>
      </c>
      <c r="B14" s="72" t="s">
        <v>212</v>
      </c>
      <c r="C14" s="97"/>
      <c r="D14" s="74"/>
      <c r="E14" s="356"/>
      <c r="F14" s="16"/>
    </row>
    <row r="15" spans="1:6" x14ac:dyDescent="0.25">
      <c r="A15" s="96">
        <v>5</v>
      </c>
      <c r="B15" s="191"/>
      <c r="C15" s="73" t="s">
        <v>53</v>
      </c>
      <c r="D15" s="74">
        <v>1</v>
      </c>
      <c r="E15" s="356"/>
      <c r="F15" s="16">
        <f>D15*E15</f>
        <v>0</v>
      </c>
    </row>
    <row r="16" spans="1:6" ht="66" customHeight="1" x14ac:dyDescent="0.25">
      <c r="A16" s="75" t="s">
        <v>17</v>
      </c>
      <c r="B16" s="145" t="s">
        <v>213</v>
      </c>
      <c r="C16" s="76"/>
      <c r="D16" s="74"/>
      <c r="E16" s="356"/>
      <c r="F16" s="16"/>
    </row>
    <row r="17" spans="1:6" ht="45" x14ac:dyDescent="0.25">
      <c r="A17" s="266"/>
      <c r="B17" s="267" t="s">
        <v>214</v>
      </c>
      <c r="C17" s="268"/>
      <c r="D17" s="268"/>
      <c r="E17" s="366"/>
      <c r="F17" s="367"/>
    </row>
    <row r="18" spans="1:6" ht="15.75" thickBot="1" x14ac:dyDescent="0.3">
      <c r="A18" s="269"/>
      <c r="B18" s="101" t="s">
        <v>215</v>
      </c>
      <c r="C18" s="102" t="s">
        <v>60</v>
      </c>
      <c r="D18" s="270">
        <v>10</v>
      </c>
      <c r="E18" s="360"/>
      <c r="F18" s="26">
        <f>D18*E18</f>
        <v>0</v>
      </c>
    </row>
    <row r="19" spans="1:6" ht="15.75" thickBot="1" x14ac:dyDescent="0.3">
      <c r="A19" s="271" t="s">
        <v>9</v>
      </c>
      <c r="B19" s="272" t="s">
        <v>216</v>
      </c>
      <c r="C19" s="273"/>
      <c r="D19" s="273"/>
      <c r="E19" s="274"/>
      <c r="F19" s="275">
        <f>SUM(F10:F18)</f>
        <v>0</v>
      </c>
    </row>
    <row r="20" spans="1:6" ht="15.75" thickBot="1" x14ac:dyDescent="0.3">
      <c r="A20" s="276"/>
      <c r="B20" s="277"/>
      <c r="C20" s="277"/>
      <c r="D20" s="277"/>
      <c r="E20" s="277"/>
      <c r="F20" s="278"/>
    </row>
    <row r="21" spans="1:6" ht="15.75" thickBot="1" x14ac:dyDescent="0.3">
      <c r="A21" s="279" t="s">
        <v>11</v>
      </c>
      <c r="B21" s="280" t="s">
        <v>217</v>
      </c>
      <c r="C21" s="281"/>
      <c r="D21" s="281"/>
      <c r="E21" s="281"/>
      <c r="F21" s="282"/>
    </row>
    <row r="22" spans="1:6" ht="105" x14ac:dyDescent="0.25">
      <c r="A22" s="95" t="s">
        <v>9</v>
      </c>
      <c r="B22" s="68" t="s">
        <v>281</v>
      </c>
      <c r="C22" s="264" t="s">
        <v>170</v>
      </c>
      <c r="D22" s="194">
        <v>280</v>
      </c>
      <c r="E22" s="361"/>
      <c r="F22" s="14">
        <f>D22*E22</f>
        <v>0</v>
      </c>
    </row>
    <row r="23" spans="1:6" ht="180" x14ac:dyDescent="0.25">
      <c r="A23" s="75" t="s">
        <v>11</v>
      </c>
      <c r="B23" s="72" t="s">
        <v>282</v>
      </c>
      <c r="C23" s="76" t="s">
        <v>170</v>
      </c>
      <c r="D23" s="74">
        <v>2445</v>
      </c>
      <c r="E23" s="363"/>
      <c r="F23" s="16">
        <f>D23*E23</f>
        <v>0</v>
      </c>
    </row>
    <row r="24" spans="1:6" ht="60" x14ac:dyDescent="0.25">
      <c r="A24" s="75" t="s">
        <v>12</v>
      </c>
      <c r="B24" s="72" t="s">
        <v>218</v>
      </c>
      <c r="C24" s="73"/>
      <c r="D24" s="99"/>
      <c r="E24" s="363"/>
      <c r="F24" s="23"/>
    </row>
    <row r="25" spans="1:6" ht="105" x14ac:dyDescent="0.25">
      <c r="A25" s="96"/>
      <c r="B25" s="72" t="s">
        <v>219</v>
      </c>
      <c r="C25" s="73" t="s">
        <v>169</v>
      </c>
      <c r="D25" s="74">
        <v>1040</v>
      </c>
      <c r="E25" s="357"/>
      <c r="F25" s="16">
        <f>D25*E25</f>
        <v>0</v>
      </c>
    </row>
    <row r="26" spans="1:6" ht="75" x14ac:dyDescent="0.25">
      <c r="A26" s="96"/>
      <c r="B26" s="283" t="s">
        <v>220</v>
      </c>
      <c r="C26" s="73"/>
      <c r="D26" s="74"/>
      <c r="E26" s="357"/>
      <c r="F26" s="16"/>
    </row>
    <row r="27" spans="1:6" x14ac:dyDescent="0.25">
      <c r="A27" s="75" t="s">
        <v>13</v>
      </c>
      <c r="B27" s="72" t="s">
        <v>221</v>
      </c>
      <c r="C27" s="73"/>
      <c r="D27" s="74"/>
      <c r="E27" s="357"/>
      <c r="F27" s="16"/>
    </row>
    <row r="28" spans="1:6" ht="33" customHeight="1" x14ac:dyDescent="0.25">
      <c r="A28" s="75"/>
      <c r="B28" s="72" t="s">
        <v>222</v>
      </c>
      <c r="C28" s="73"/>
      <c r="D28" s="74"/>
      <c r="E28" s="356"/>
      <c r="F28" s="16"/>
    </row>
    <row r="29" spans="1:6" ht="18" x14ac:dyDescent="0.25">
      <c r="A29" s="96"/>
      <c r="B29" s="72" t="s">
        <v>223</v>
      </c>
      <c r="C29" s="73" t="s">
        <v>169</v>
      </c>
      <c r="D29" s="74">
        <v>1040</v>
      </c>
      <c r="E29" s="357"/>
      <c r="F29" s="16">
        <f>D29*E29</f>
        <v>0</v>
      </c>
    </row>
    <row r="30" spans="1:6" ht="135.75" thickBot="1" x14ac:dyDescent="0.3">
      <c r="A30" s="100" t="s">
        <v>14</v>
      </c>
      <c r="B30" s="101" t="s">
        <v>224</v>
      </c>
      <c r="C30" s="84" t="s">
        <v>170</v>
      </c>
      <c r="D30" s="284">
        <v>350</v>
      </c>
      <c r="E30" s="360"/>
      <c r="F30" s="26">
        <f>D30*E30</f>
        <v>0</v>
      </c>
    </row>
    <row r="31" spans="1:6" ht="15.75" thickBot="1" x14ac:dyDescent="0.3">
      <c r="A31" s="285" t="s">
        <v>11</v>
      </c>
      <c r="B31" s="272" t="s">
        <v>225</v>
      </c>
      <c r="C31" s="286"/>
      <c r="D31" s="286"/>
      <c r="E31" s="287"/>
      <c r="F31" s="288">
        <f>SUM(F22:F30)</f>
        <v>0</v>
      </c>
    </row>
    <row r="32" spans="1:6" ht="15.75" thickBot="1" x14ac:dyDescent="0.3">
      <c r="A32" s="276"/>
      <c r="B32" s="277"/>
      <c r="C32" s="277"/>
      <c r="D32" s="277"/>
      <c r="E32" s="277"/>
      <c r="F32" s="278"/>
    </row>
    <row r="33" spans="1:6" ht="33.75" customHeight="1" thickBot="1" x14ac:dyDescent="0.3">
      <c r="A33" s="289" t="s">
        <v>12</v>
      </c>
      <c r="B33" s="290" t="s">
        <v>324</v>
      </c>
      <c r="C33" s="291"/>
      <c r="D33" s="291"/>
      <c r="E33" s="291"/>
      <c r="F33" s="292"/>
    </row>
    <row r="34" spans="1:6" ht="102.75" x14ac:dyDescent="0.25">
      <c r="A34" s="95" t="s">
        <v>9</v>
      </c>
      <c r="B34" s="293" t="s">
        <v>276</v>
      </c>
      <c r="C34" s="69"/>
      <c r="D34" s="194"/>
      <c r="E34" s="359"/>
      <c r="F34" s="14"/>
    </row>
    <row r="35" spans="1:6" ht="222.75" thickBot="1" x14ac:dyDescent="0.3">
      <c r="A35" s="82"/>
      <c r="B35" s="294" t="s">
        <v>277</v>
      </c>
      <c r="C35" s="84" t="s">
        <v>170</v>
      </c>
      <c r="D35" s="295">
        <v>598</v>
      </c>
      <c r="E35" s="364"/>
      <c r="F35" s="26">
        <f>D35*E35</f>
        <v>0</v>
      </c>
    </row>
    <row r="36" spans="1:6" x14ac:dyDescent="0.25">
      <c r="A36" s="296" t="s">
        <v>226</v>
      </c>
      <c r="B36" s="297"/>
      <c r="C36" s="297"/>
      <c r="D36" s="297"/>
      <c r="E36" s="297"/>
      <c r="F36" s="298"/>
    </row>
    <row r="37" spans="1:6" x14ac:dyDescent="0.25">
      <c r="A37" s="299"/>
      <c r="B37" s="300" t="s">
        <v>278</v>
      </c>
      <c r="C37" s="301"/>
      <c r="D37" s="302"/>
      <c r="E37" s="302"/>
      <c r="F37" s="303"/>
    </row>
    <row r="38" spans="1:6" x14ac:dyDescent="0.25">
      <c r="A38" s="299"/>
      <c r="B38" s="300" t="s">
        <v>227</v>
      </c>
      <c r="C38" s="300"/>
      <c r="D38" s="304"/>
      <c r="E38" s="305"/>
      <c r="F38" s="306"/>
    </row>
    <row r="39" spans="1:6" x14ac:dyDescent="0.25">
      <c r="A39" s="299"/>
      <c r="B39" s="307" t="s">
        <v>228</v>
      </c>
      <c r="C39" s="300"/>
      <c r="D39" s="304"/>
      <c r="E39" s="305"/>
      <c r="F39" s="306"/>
    </row>
    <row r="40" spans="1:6" x14ac:dyDescent="0.25">
      <c r="A40" s="299"/>
      <c r="B40" s="307" t="s">
        <v>229</v>
      </c>
      <c r="C40" s="300"/>
      <c r="D40" s="304"/>
      <c r="E40" s="308"/>
      <c r="F40" s="306"/>
    </row>
    <row r="41" spans="1:6" x14ac:dyDescent="0.25">
      <c r="A41" s="299"/>
      <c r="B41" s="309" t="s">
        <v>230</v>
      </c>
      <c r="C41" s="301"/>
      <c r="D41" s="304"/>
      <c r="E41" s="310"/>
      <c r="F41" s="311"/>
    </row>
    <row r="42" spans="1:6" x14ac:dyDescent="0.25">
      <c r="A42" s="299"/>
      <c r="B42" s="312" t="s">
        <v>231</v>
      </c>
      <c r="C42" s="300"/>
      <c r="D42" s="304"/>
      <c r="E42" s="310"/>
      <c r="F42" s="311"/>
    </row>
    <row r="43" spans="1:6" x14ac:dyDescent="0.25">
      <c r="A43" s="299"/>
      <c r="B43" s="312" t="s">
        <v>232</v>
      </c>
      <c r="C43" s="300"/>
      <c r="D43" s="304"/>
      <c r="E43" s="310"/>
      <c r="F43" s="311"/>
    </row>
    <row r="44" spans="1:6" x14ac:dyDescent="0.25">
      <c r="A44" s="299"/>
      <c r="B44" s="309" t="s">
        <v>233</v>
      </c>
      <c r="C44" s="300"/>
      <c r="D44" s="304"/>
      <c r="E44" s="310"/>
      <c r="F44" s="311"/>
    </row>
    <row r="45" spans="1:6" x14ac:dyDescent="0.25">
      <c r="A45" s="299"/>
      <c r="B45" s="309" t="s">
        <v>234</v>
      </c>
      <c r="C45" s="301"/>
      <c r="D45" s="304"/>
      <c r="E45" s="310"/>
      <c r="F45" s="311"/>
    </row>
    <row r="46" spans="1:6" x14ac:dyDescent="0.25">
      <c r="A46" s="299"/>
      <c r="B46" s="309" t="s">
        <v>235</v>
      </c>
      <c r="C46" s="301"/>
      <c r="D46" s="304"/>
      <c r="E46" s="310"/>
      <c r="F46" s="311"/>
    </row>
    <row r="47" spans="1:6" x14ac:dyDescent="0.25">
      <c r="A47" s="299"/>
      <c r="B47" s="309" t="s">
        <v>236</v>
      </c>
      <c r="C47" s="301"/>
      <c r="D47" s="304"/>
      <c r="E47" s="310"/>
      <c r="F47" s="311"/>
    </row>
    <row r="48" spans="1:6" ht="36.75" customHeight="1" thickBot="1" x14ac:dyDescent="0.3">
      <c r="A48" s="313" t="s">
        <v>237</v>
      </c>
      <c r="B48" s="314"/>
      <c r="C48" s="314"/>
      <c r="D48" s="314"/>
      <c r="E48" s="314"/>
      <c r="F48" s="315"/>
    </row>
    <row r="49" spans="1:6" ht="124.5" customHeight="1" x14ac:dyDescent="0.25">
      <c r="A49" s="95" t="s">
        <v>11</v>
      </c>
      <c r="B49" s="213" t="s">
        <v>283</v>
      </c>
      <c r="C49" s="316" t="s">
        <v>60</v>
      </c>
      <c r="D49" s="194">
        <v>120</v>
      </c>
      <c r="E49" s="361"/>
      <c r="F49" s="14">
        <f>D49*E49</f>
        <v>0</v>
      </c>
    </row>
    <row r="50" spans="1:6" ht="105" x14ac:dyDescent="0.25">
      <c r="A50" s="75" t="s">
        <v>12</v>
      </c>
      <c r="B50" s="78" t="s">
        <v>238</v>
      </c>
      <c r="C50" s="73"/>
      <c r="D50" s="99"/>
      <c r="E50" s="362"/>
      <c r="F50" s="16"/>
    </row>
    <row r="51" spans="1:6" ht="18" x14ac:dyDescent="0.25">
      <c r="A51" s="96"/>
      <c r="B51" s="78" t="s">
        <v>239</v>
      </c>
      <c r="C51" s="73" t="s">
        <v>169</v>
      </c>
      <c r="D51" s="99">
        <v>995</v>
      </c>
      <c r="E51" s="363"/>
      <c r="F51" s="16">
        <f>D51*E51</f>
        <v>0</v>
      </c>
    </row>
    <row r="52" spans="1:6" ht="60" x14ac:dyDescent="0.25">
      <c r="A52" s="75" t="s">
        <v>13</v>
      </c>
      <c r="B52" s="78" t="s">
        <v>240</v>
      </c>
      <c r="C52" s="97"/>
      <c r="D52" s="99"/>
      <c r="E52" s="357"/>
      <c r="F52" s="16"/>
    </row>
    <row r="53" spans="1:6" ht="18" x14ac:dyDescent="0.25">
      <c r="A53" s="81"/>
      <c r="B53" s="78" t="s">
        <v>239</v>
      </c>
      <c r="C53" s="73" t="s">
        <v>169</v>
      </c>
      <c r="D53" s="99">
        <v>995</v>
      </c>
      <c r="E53" s="357"/>
      <c r="F53" s="16">
        <f>D53*E53</f>
        <v>0</v>
      </c>
    </row>
    <row r="54" spans="1:6" ht="165" x14ac:dyDescent="0.25">
      <c r="A54" s="75" t="s">
        <v>14</v>
      </c>
      <c r="B54" s="317" t="s">
        <v>273</v>
      </c>
      <c r="C54" s="97" t="s">
        <v>60</v>
      </c>
      <c r="D54" s="99">
        <v>17</v>
      </c>
      <c r="E54" s="357"/>
      <c r="F54" s="16">
        <f>D54*E54</f>
        <v>0</v>
      </c>
    </row>
    <row r="55" spans="1:6" ht="80.25" customHeight="1" x14ac:dyDescent="0.25">
      <c r="A55" s="75" t="s">
        <v>15</v>
      </c>
      <c r="B55" s="317" t="s">
        <v>241</v>
      </c>
      <c r="C55" s="97"/>
      <c r="D55" s="99"/>
      <c r="E55" s="362"/>
      <c r="F55" s="16"/>
    </row>
    <row r="56" spans="1:6" ht="14.25" customHeight="1" x14ac:dyDescent="0.25">
      <c r="A56" s="96"/>
      <c r="B56" s="318" t="s">
        <v>279</v>
      </c>
      <c r="C56" s="76" t="s">
        <v>170</v>
      </c>
      <c r="D56" s="99">
        <v>29</v>
      </c>
      <c r="E56" s="363"/>
      <c r="F56" s="16">
        <f>D56*E56</f>
        <v>0</v>
      </c>
    </row>
    <row r="57" spans="1:6" ht="60" x14ac:dyDescent="0.25">
      <c r="A57" s="75" t="s">
        <v>16</v>
      </c>
      <c r="B57" s="317" t="s">
        <v>242</v>
      </c>
      <c r="C57" s="97"/>
      <c r="D57" s="99"/>
      <c r="E57" s="362"/>
      <c r="F57" s="16"/>
    </row>
    <row r="58" spans="1:6" ht="18" x14ac:dyDescent="0.25">
      <c r="A58" s="96"/>
      <c r="B58" s="318" t="s">
        <v>280</v>
      </c>
      <c r="C58" s="73" t="s">
        <v>169</v>
      </c>
      <c r="D58" s="99">
        <v>12</v>
      </c>
      <c r="E58" s="356"/>
      <c r="F58" s="16">
        <f>D58*E58</f>
        <v>0</v>
      </c>
    </row>
    <row r="59" spans="1:6" ht="135" x14ac:dyDescent="0.25">
      <c r="A59" s="96"/>
      <c r="B59" s="317" t="s">
        <v>243</v>
      </c>
      <c r="C59" s="76" t="s">
        <v>170</v>
      </c>
      <c r="D59" s="99">
        <v>5</v>
      </c>
      <c r="E59" s="356"/>
      <c r="F59" s="16">
        <f>D59*E59</f>
        <v>0</v>
      </c>
    </row>
    <row r="60" spans="1:6" ht="195" x14ac:dyDescent="0.25">
      <c r="A60" s="75" t="s">
        <v>17</v>
      </c>
      <c r="B60" s="317" t="s">
        <v>244</v>
      </c>
      <c r="C60" s="73"/>
      <c r="D60" s="99"/>
      <c r="E60" s="356"/>
      <c r="F60" s="16"/>
    </row>
    <row r="61" spans="1:6" x14ac:dyDescent="0.25">
      <c r="A61" s="96"/>
      <c r="B61" s="174" t="s">
        <v>245</v>
      </c>
      <c r="C61" s="97" t="s">
        <v>60</v>
      </c>
      <c r="D61" s="99">
        <v>12</v>
      </c>
      <c r="E61" s="356"/>
      <c r="F61" s="16">
        <f>D61*E61</f>
        <v>0</v>
      </c>
    </row>
    <row r="62" spans="1:6" ht="165" x14ac:dyDescent="0.25">
      <c r="A62" s="75" t="s">
        <v>18</v>
      </c>
      <c r="B62" s="317" t="s">
        <v>246</v>
      </c>
      <c r="C62" s="73"/>
      <c r="D62" s="99"/>
      <c r="E62" s="356"/>
      <c r="F62" s="16"/>
    </row>
    <row r="63" spans="1:6" x14ac:dyDescent="0.25">
      <c r="A63" s="96"/>
      <c r="B63" s="97"/>
      <c r="C63" s="97" t="s">
        <v>53</v>
      </c>
      <c r="D63" s="99">
        <v>1</v>
      </c>
      <c r="E63" s="357"/>
      <c r="F63" s="16">
        <f>D63*E63</f>
        <v>0</v>
      </c>
    </row>
    <row r="64" spans="1:6" ht="90.75" thickBot="1" x14ac:dyDescent="0.3">
      <c r="A64" s="100" t="s">
        <v>20</v>
      </c>
      <c r="B64" s="319" t="s">
        <v>247</v>
      </c>
      <c r="C64" s="84" t="s">
        <v>170</v>
      </c>
      <c r="D64" s="85">
        <v>18</v>
      </c>
      <c r="E64" s="358"/>
      <c r="F64" s="26">
        <f>D64*E64</f>
        <v>0</v>
      </c>
    </row>
    <row r="65" spans="1:6" ht="30" customHeight="1" thickBot="1" x14ac:dyDescent="0.3">
      <c r="A65" s="320" t="s">
        <v>12</v>
      </c>
      <c r="B65" s="321" t="s">
        <v>248</v>
      </c>
      <c r="C65" s="322"/>
      <c r="D65" s="322"/>
      <c r="E65" s="323"/>
      <c r="F65" s="324">
        <f>SUM(F49:F64)+F35</f>
        <v>0</v>
      </c>
    </row>
    <row r="66" spans="1:6" ht="15.75" thickBot="1" x14ac:dyDescent="0.3">
      <c r="A66" s="276"/>
      <c r="B66" s="277"/>
      <c r="C66" s="277"/>
      <c r="D66" s="277"/>
      <c r="E66" s="277"/>
      <c r="F66" s="278"/>
    </row>
    <row r="67" spans="1:6" ht="15.75" thickBot="1" x14ac:dyDescent="0.3">
      <c r="A67" s="325" t="s">
        <v>13</v>
      </c>
      <c r="B67" s="326" t="s">
        <v>249</v>
      </c>
      <c r="C67" s="327"/>
      <c r="D67" s="327"/>
      <c r="E67" s="327"/>
      <c r="F67" s="327"/>
    </row>
    <row r="68" spans="1:6" ht="91.5" customHeight="1" x14ac:dyDescent="0.25">
      <c r="A68" s="95" t="s">
        <v>9</v>
      </c>
      <c r="B68" s="68" t="s">
        <v>250</v>
      </c>
      <c r="C68" s="69"/>
      <c r="D68" s="194"/>
      <c r="E68" s="359"/>
      <c r="F68" s="14"/>
    </row>
    <row r="69" spans="1:6" x14ac:dyDescent="0.25">
      <c r="A69" s="96"/>
      <c r="B69" s="78" t="s">
        <v>251</v>
      </c>
      <c r="C69" s="97" t="s">
        <v>38</v>
      </c>
      <c r="D69" s="74">
        <v>1</v>
      </c>
      <c r="E69" s="357"/>
      <c r="F69" s="16">
        <f t="shared" ref="F69:F70" si="0">D69*E69</f>
        <v>0</v>
      </c>
    </row>
    <row r="70" spans="1:6" x14ac:dyDescent="0.25">
      <c r="A70" s="96"/>
      <c r="B70" s="328" t="s">
        <v>252</v>
      </c>
      <c r="C70" s="97" t="s">
        <v>60</v>
      </c>
      <c r="D70" s="74">
        <v>25</v>
      </c>
      <c r="E70" s="356"/>
      <c r="F70" s="16">
        <f t="shared" si="0"/>
        <v>0</v>
      </c>
    </row>
    <row r="71" spans="1:6" ht="183.75" customHeight="1" x14ac:dyDescent="0.25">
      <c r="A71" s="96">
        <v>2</v>
      </c>
      <c r="B71" s="78" t="s">
        <v>284</v>
      </c>
      <c r="C71" s="73"/>
      <c r="D71" s="74"/>
      <c r="E71" s="356"/>
      <c r="F71" s="16"/>
    </row>
    <row r="72" spans="1:6" ht="15.75" thickBot="1" x14ac:dyDescent="0.3">
      <c r="A72" s="82"/>
      <c r="B72" s="329" t="s">
        <v>253</v>
      </c>
      <c r="C72" s="102" t="s">
        <v>53</v>
      </c>
      <c r="D72" s="85">
        <v>1</v>
      </c>
      <c r="E72" s="360"/>
      <c r="F72" s="26">
        <f>D72*E72</f>
        <v>0</v>
      </c>
    </row>
    <row r="73" spans="1:6" ht="15.75" thickBot="1" x14ac:dyDescent="0.3">
      <c r="A73" s="271" t="s">
        <v>13</v>
      </c>
      <c r="B73" s="330" t="s">
        <v>254</v>
      </c>
      <c r="C73" s="331"/>
      <c r="D73" s="331"/>
      <c r="E73" s="332"/>
      <c r="F73" s="333">
        <f>SUM(F68:F72)</f>
        <v>0</v>
      </c>
    </row>
    <row r="74" spans="1:6" ht="15.75" thickBot="1" x14ac:dyDescent="0.3">
      <c r="A74" s="219"/>
      <c r="B74" s="104"/>
      <c r="C74" s="104"/>
      <c r="D74" s="220"/>
      <c r="E74" s="334"/>
      <c r="F74" s="104"/>
    </row>
    <row r="75" spans="1:6" ht="15.75" thickBot="1" x14ac:dyDescent="0.3">
      <c r="A75" s="335" t="s">
        <v>14</v>
      </c>
      <c r="B75" s="336" t="s">
        <v>255</v>
      </c>
      <c r="C75" s="337"/>
      <c r="D75" s="337"/>
      <c r="E75" s="337"/>
      <c r="F75" s="338"/>
    </row>
    <row r="76" spans="1:6" ht="51" customHeight="1" thickBot="1" x14ac:dyDescent="0.3">
      <c r="A76" s="339" t="s">
        <v>256</v>
      </c>
      <c r="B76" s="339"/>
      <c r="C76" s="339"/>
      <c r="D76" s="339"/>
      <c r="E76" s="339"/>
      <c r="F76" s="339"/>
    </row>
    <row r="77" spans="1:6" ht="75" x14ac:dyDescent="0.25">
      <c r="A77" s="95" t="s">
        <v>9</v>
      </c>
      <c r="B77" s="213" t="s">
        <v>257</v>
      </c>
      <c r="C77" s="264" t="s">
        <v>170</v>
      </c>
      <c r="D77" s="194">
        <v>91.6</v>
      </c>
      <c r="E77" s="355"/>
      <c r="F77" s="14">
        <f t="shared" ref="F77:F78" si="1">D77*E77</f>
        <v>0</v>
      </c>
    </row>
    <row r="78" spans="1:6" ht="90" x14ac:dyDescent="0.25">
      <c r="A78" s="75" t="s">
        <v>11</v>
      </c>
      <c r="B78" s="78" t="s">
        <v>258</v>
      </c>
      <c r="C78" s="76" t="s">
        <v>170</v>
      </c>
      <c r="D78" s="99">
        <v>48.6</v>
      </c>
      <c r="E78" s="356"/>
      <c r="F78" s="16">
        <f t="shared" si="1"/>
        <v>0</v>
      </c>
    </row>
    <row r="79" spans="1:6" ht="195" x14ac:dyDescent="0.25">
      <c r="A79" s="75" t="s">
        <v>12</v>
      </c>
      <c r="B79" s="72" t="s">
        <v>285</v>
      </c>
      <c r="C79" s="73"/>
      <c r="D79" s="74"/>
      <c r="E79" s="356"/>
      <c r="F79" s="16"/>
    </row>
    <row r="80" spans="1:6" x14ac:dyDescent="0.25">
      <c r="A80" s="75"/>
      <c r="B80" s="72" t="s">
        <v>32</v>
      </c>
      <c r="C80" s="73" t="s">
        <v>33</v>
      </c>
      <c r="D80" s="74">
        <v>152.4</v>
      </c>
      <c r="E80" s="356"/>
      <c r="F80" s="16">
        <f t="shared" ref="F80:F83" si="2">D80*E80</f>
        <v>0</v>
      </c>
    </row>
    <row r="81" spans="1:6" x14ac:dyDescent="0.25">
      <c r="A81" s="96"/>
      <c r="B81" s="72" t="s">
        <v>259</v>
      </c>
      <c r="C81" s="76" t="s">
        <v>45</v>
      </c>
      <c r="D81" s="74">
        <v>6100</v>
      </c>
      <c r="E81" s="357"/>
      <c r="F81" s="16">
        <f t="shared" si="2"/>
        <v>0</v>
      </c>
    </row>
    <row r="82" spans="1:6" x14ac:dyDescent="0.25">
      <c r="A82" s="96"/>
      <c r="B82" s="72" t="s">
        <v>44</v>
      </c>
      <c r="C82" s="76" t="s">
        <v>36</v>
      </c>
      <c r="D82" s="99">
        <v>560</v>
      </c>
      <c r="E82" s="356"/>
      <c r="F82" s="16">
        <f t="shared" si="2"/>
        <v>0</v>
      </c>
    </row>
    <row r="83" spans="1:6" x14ac:dyDescent="0.25">
      <c r="A83" s="96"/>
      <c r="B83" s="72" t="s">
        <v>274</v>
      </c>
      <c r="C83" s="79" t="s">
        <v>25</v>
      </c>
      <c r="D83" s="99">
        <v>5</v>
      </c>
      <c r="E83" s="356"/>
      <c r="F83" s="16">
        <f t="shared" si="2"/>
        <v>0</v>
      </c>
    </row>
    <row r="84" spans="1:6" ht="210" x14ac:dyDescent="0.25">
      <c r="A84" s="75" t="s">
        <v>13</v>
      </c>
      <c r="B84" s="72" t="s">
        <v>286</v>
      </c>
      <c r="C84" s="97"/>
      <c r="D84" s="74"/>
      <c r="E84" s="356"/>
      <c r="F84" s="16"/>
    </row>
    <row r="85" spans="1:6" x14ac:dyDescent="0.25">
      <c r="A85" s="96"/>
      <c r="B85" s="72" t="s">
        <v>32</v>
      </c>
      <c r="C85" s="97" t="s">
        <v>33</v>
      </c>
      <c r="D85" s="74">
        <v>69.3</v>
      </c>
      <c r="E85" s="356"/>
      <c r="F85" s="16">
        <f>D85*E85</f>
        <v>0</v>
      </c>
    </row>
    <row r="86" spans="1:6" x14ac:dyDescent="0.25">
      <c r="A86" s="96"/>
      <c r="B86" s="72" t="s">
        <v>259</v>
      </c>
      <c r="C86" s="97" t="s">
        <v>45</v>
      </c>
      <c r="D86" s="74">
        <v>1950</v>
      </c>
      <c r="E86" s="357"/>
      <c r="F86" s="16">
        <f t="shared" ref="F86:F88" si="3">D86*E86</f>
        <v>0</v>
      </c>
    </row>
    <row r="87" spans="1:6" x14ac:dyDescent="0.25">
      <c r="A87" s="75"/>
      <c r="B87" s="340" t="s">
        <v>260</v>
      </c>
      <c r="C87" s="97" t="s">
        <v>36</v>
      </c>
      <c r="D87" s="74">
        <v>590</v>
      </c>
      <c r="E87" s="357"/>
      <c r="F87" s="16">
        <f t="shared" si="3"/>
        <v>0</v>
      </c>
    </row>
    <row r="88" spans="1:6" x14ac:dyDescent="0.25">
      <c r="A88" s="75"/>
      <c r="B88" s="340" t="s">
        <v>261</v>
      </c>
      <c r="C88" s="97" t="s">
        <v>25</v>
      </c>
      <c r="D88" s="74">
        <v>22</v>
      </c>
      <c r="E88" s="356"/>
      <c r="F88" s="16">
        <f t="shared" si="3"/>
        <v>0</v>
      </c>
    </row>
    <row r="89" spans="1:6" ht="285" x14ac:dyDescent="0.25">
      <c r="A89" s="75" t="s">
        <v>14</v>
      </c>
      <c r="B89" s="78" t="s">
        <v>262</v>
      </c>
      <c r="C89" s="97" t="s">
        <v>25</v>
      </c>
      <c r="D89" s="99">
        <v>160</v>
      </c>
      <c r="E89" s="356"/>
      <c r="F89" s="16">
        <f>D89*E89</f>
        <v>0</v>
      </c>
    </row>
    <row r="90" spans="1:6" ht="75.75" thickBot="1" x14ac:dyDescent="0.3">
      <c r="A90" s="82" t="s">
        <v>15</v>
      </c>
      <c r="B90" s="101" t="s">
        <v>28</v>
      </c>
      <c r="C90" s="102" t="s">
        <v>33</v>
      </c>
      <c r="D90" s="103">
        <v>2498</v>
      </c>
      <c r="E90" s="358"/>
      <c r="F90" s="26">
        <f>D90*E90</f>
        <v>0</v>
      </c>
    </row>
    <row r="91" spans="1:6" ht="15.75" thickBot="1" x14ac:dyDescent="0.3">
      <c r="A91" s="271" t="s">
        <v>263</v>
      </c>
      <c r="B91" s="330" t="s">
        <v>264</v>
      </c>
      <c r="C91" s="331"/>
      <c r="D91" s="331"/>
      <c r="E91" s="332"/>
      <c r="F91" s="333">
        <f>SUM(F77:F90)</f>
        <v>0</v>
      </c>
    </row>
    <row r="92" spans="1:6" x14ac:dyDescent="0.25">
      <c r="A92" s="219"/>
      <c r="B92" s="104"/>
      <c r="C92" s="104"/>
      <c r="D92" s="220"/>
      <c r="E92" s="221"/>
      <c r="F92" s="104"/>
    </row>
    <row r="93" spans="1:6" ht="15.75" thickBot="1" x14ac:dyDescent="0.3">
      <c r="A93" s="104"/>
      <c r="B93" s="104"/>
      <c r="C93" s="104"/>
      <c r="D93" s="220"/>
      <c r="E93" s="104"/>
      <c r="F93" s="104"/>
    </row>
    <row r="94" spans="1:6" x14ac:dyDescent="0.25">
      <c r="A94" s="341" t="s">
        <v>142</v>
      </c>
      <c r="B94" s="342"/>
      <c r="C94" s="342"/>
      <c r="D94" s="342"/>
      <c r="E94" s="342"/>
      <c r="F94" s="343"/>
    </row>
    <row r="95" spans="1:6" x14ac:dyDescent="0.25">
      <c r="A95" s="344" t="s">
        <v>9</v>
      </c>
      <c r="B95" s="345" t="s">
        <v>265</v>
      </c>
      <c r="C95" s="345"/>
      <c r="D95" s="345"/>
      <c r="E95" s="345"/>
      <c r="F95" s="346">
        <f>F19</f>
        <v>0</v>
      </c>
    </row>
    <row r="96" spans="1:6" x14ac:dyDescent="0.25">
      <c r="A96" s="344" t="s">
        <v>11</v>
      </c>
      <c r="B96" s="345" t="s">
        <v>266</v>
      </c>
      <c r="C96" s="345"/>
      <c r="D96" s="345"/>
      <c r="E96" s="345"/>
      <c r="F96" s="346">
        <f>F31</f>
        <v>0</v>
      </c>
    </row>
    <row r="97" spans="1:6" x14ac:dyDescent="0.25">
      <c r="A97" s="344" t="s">
        <v>12</v>
      </c>
      <c r="B97" s="345" t="s">
        <v>267</v>
      </c>
      <c r="C97" s="345"/>
      <c r="D97" s="345"/>
      <c r="E97" s="345"/>
      <c r="F97" s="346">
        <f>F65</f>
        <v>0</v>
      </c>
    </row>
    <row r="98" spans="1:6" x14ac:dyDescent="0.25">
      <c r="A98" s="344" t="s">
        <v>13</v>
      </c>
      <c r="B98" s="345" t="s">
        <v>268</v>
      </c>
      <c r="C98" s="345"/>
      <c r="D98" s="345"/>
      <c r="E98" s="345"/>
      <c r="F98" s="346">
        <f>F73</f>
        <v>0</v>
      </c>
    </row>
    <row r="99" spans="1:6" x14ac:dyDescent="0.25">
      <c r="A99" s="344" t="s">
        <v>14</v>
      </c>
      <c r="B99" s="345" t="s">
        <v>269</v>
      </c>
      <c r="C99" s="345"/>
      <c r="D99" s="345"/>
      <c r="E99" s="345"/>
      <c r="F99" s="346">
        <f>F91</f>
        <v>0</v>
      </c>
    </row>
    <row r="100" spans="1:6" x14ac:dyDescent="0.25">
      <c r="A100" s="347"/>
      <c r="B100" s="348"/>
      <c r="C100" s="348"/>
      <c r="D100" s="348"/>
      <c r="E100" s="348"/>
      <c r="F100" s="349"/>
    </row>
    <row r="101" spans="1:6" ht="15.75" thickBot="1" x14ac:dyDescent="0.3">
      <c r="A101" s="350" t="s">
        <v>270</v>
      </c>
      <c r="B101" s="351"/>
      <c r="C101" s="351"/>
      <c r="D101" s="351"/>
      <c r="E101" s="352"/>
      <c r="F101" s="353">
        <f>SUM(F95:F99)</f>
        <v>0</v>
      </c>
    </row>
    <row r="102" spans="1:6" x14ac:dyDescent="0.25">
      <c r="A102" s="221"/>
      <c r="B102" s="104"/>
      <c r="C102" s="104"/>
      <c r="D102" s="220"/>
      <c r="E102" s="104"/>
      <c r="F102" s="104"/>
    </row>
    <row r="103" spans="1:6" ht="90" x14ac:dyDescent="0.25">
      <c r="A103" s="221"/>
      <c r="B103" s="238" t="s">
        <v>154</v>
      </c>
      <c r="C103" s="104"/>
      <c r="D103" s="220"/>
      <c r="E103" s="104"/>
      <c r="F103" s="104"/>
    </row>
    <row r="104" spans="1:6" ht="75" x14ac:dyDescent="0.25">
      <c r="A104" s="221"/>
      <c r="B104" s="239" t="s">
        <v>272</v>
      </c>
      <c r="C104" s="104"/>
      <c r="D104" s="220"/>
      <c r="E104" s="104"/>
      <c r="F104" s="104"/>
    </row>
    <row r="105" spans="1:6" x14ac:dyDescent="0.25">
      <c r="A105" s="354"/>
      <c r="B105" s="354"/>
      <c r="C105" s="354"/>
      <c r="D105" s="354"/>
      <c r="E105" s="354"/>
      <c r="F105" s="354"/>
    </row>
  </sheetData>
  <sheetProtection algorithmName="SHA-512" hashValue="hiswXJPJXVLxD9YqsROCfrCjGc1VN1NAqfg4/Gof5ixtmcm5onpQR/dhzU9pNGQOEln/mH5JmX2BA9gSHqExxQ==" saltValue="amWE1e+my0wKtO0UBdyYrA==" spinCount="100000" sheet="1" objects="1" scenarios="1" formatCells="0" formatColumns="0" formatRows="0" selectLockedCells="1" sort="0" autoFilter="0" pivotTables="0"/>
  <mergeCells count="28">
    <mergeCell ref="A1:F1"/>
    <mergeCell ref="A2:F2"/>
    <mergeCell ref="A3:F4"/>
    <mergeCell ref="A36:F36"/>
    <mergeCell ref="B91:E91"/>
    <mergeCell ref="A100:F100"/>
    <mergeCell ref="B19:E19"/>
    <mergeCell ref="B31:E31"/>
    <mergeCell ref="B33:F33"/>
    <mergeCell ref="B65:E65"/>
    <mergeCell ref="B73:E73"/>
    <mergeCell ref="B75:F75"/>
    <mergeCell ref="A48:F48"/>
    <mergeCell ref="A66:F66"/>
    <mergeCell ref="A5:F7"/>
    <mergeCell ref="B9:F9"/>
    <mergeCell ref="B21:F21"/>
    <mergeCell ref="A20:F20"/>
    <mergeCell ref="A32:F32"/>
    <mergeCell ref="A101:E101"/>
    <mergeCell ref="B67:F67"/>
    <mergeCell ref="A76:F76"/>
    <mergeCell ref="B99:E99"/>
    <mergeCell ref="B98:E98"/>
    <mergeCell ref="B97:E97"/>
    <mergeCell ref="B96:E96"/>
    <mergeCell ref="B95:E95"/>
    <mergeCell ref="A94:F94"/>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0481408-C159-4C8D-92BD-28055C34C289}">
  <dimension ref="A1:F107"/>
  <sheetViews>
    <sheetView topLeftCell="A14" workbookViewId="0">
      <selection activeCell="E21" sqref="E21"/>
    </sheetView>
  </sheetViews>
  <sheetFormatPr defaultRowHeight="15" x14ac:dyDescent="0.25"/>
  <cols>
    <col min="1" max="1" width="3.7109375" style="105" customWidth="1"/>
    <col min="2" max="2" width="56.7109375" style="105" customWidth="1"/>
    <col min="3" max="3" width="6.5703125" style="105" bestFit="1" customWidth="1"/>
    <col min="4" max="4" width="8.140625" style="105" bestFit="1" customWidth="1"/>
    <col min="5" max="5" width="9.140625" style="105"/>
    <col min="6" max="6" width="10.140625" style="105" bestFit="1" customWidth="1"/>
    <col min="7" max="16384" width="9.140625" style="105"/>
  </cols>
  <sheetData>
    <row r="1" spans="1:6" ht="42.75" customHeight="1" x14ac:dyDescent="0.25">
      <c r="A1" s="240" t="s">
        <v>0</v>
      </c>
      <c r="B1" s="241"/>
      <c r="C1" s="241"/>
      <c r="D1" s="241"/>
      <c r="E1" s="241"/>
      <c r="F1" s="242"/>
    </row>
    <row r="2" spans="1:6" ht="269.25" customHeight="1" x14ac:dyDescent="0.25">
      <c r="A2" s="243" t="s">
        <v>1</v>
      </c>
      <c r="B2" s="244"/>
      <c r="C2" s="244"/>
      <c r="D2" s="244"/>
      <c r="E2" s="244"/>
      <c r="F2" s="245"/>
    </row>
    <row r="3" spans="1:6" x14ac:dyDescent="0.25">
      <c r="A3" s="246" t="s">
        <v>314</v>
      </c>
      <c r="B3" s="247"/>
      <c r="C3" s="247"/>
      <c r="D3" s="247"/>
      <c r="E3" s="247"/>
      <c r="F3" s="248"/>
    </row>
    <row r="4" spans="1:6" ht="15.75" thickBot="1" x14ac:dyDescent="0.3">
      <c r="A4" s="246"/>
      <c r="B4" s="247"/>
      <c r="C4" s="247"/>
      <c r="D4" s="247"/>
      <c r="E4" s="247"/>
      <c r="F4" s="248"/>
    </row>
    <row r="5" spans="1:6" ht="15.75" thickBot="1" x14ac:dyDescent="0.3">
      <c r="A5" s="368" t="s">
        <v>305</v>
      </c>
      <c r="B5" s="369"/>
      <c r="C5" s="369"/>
      <c r="D5" s="369"/>
      <c r="E5" s="369"/>
      <c r="F5" s="369"/>
    </row>
    <row r="6" spans="1:6" ht="15" customHeight="1" x14ac:dyDescent="0.25">
      <c r="A6" s="370" t="s">
        <v>287</v>
      </c>
      <c r="B6" s="370"/>
      <c r="C6" s="370"/>
      <c r="D6" s="370"/>
      <c r="E6" s="370"/>
      <c r="F6" s="370"/>
    </row>
    <row r="7" spans="1:6" ht="31.5" customHeight="1" x14ac:dyDescent="0.25">
      <c r="A7" s="371"/>
      <c r="B7" s="371"/>
      <c r="C7" s="371"/>
      <c r="D7" s="371"/>
      <c r="E7" s="371"/>
      <c r="F7" s="371"/>
    </row>
    <row r="8" spans="1:6" ht="30" thickBot="1" x14ac:dyDescent="0.3">
      <c r="A8" s="372" t="s">
        <v>2</v>
      </c>
      <c r="B8" s="373" t="s">
        <v>3</v>
      </c>
      <c r="C8" s="374" t="s">
        <v>4</v>
      </c>
      <c r="D8" s="375" t="s">
        <v>5</v>
      </c>
      <c r="E8" s="374" t="s">
        <v>6</v>
      </c>
      <c r="F8" s="373" t="s">
        <v>7</v>
      </c>
    </row>
    <row r="9" spans="1:6" ht="15.75" thickBot="1" x14ac:dyDescent="0.3">
      <c r="A9" s="376" t="s">
        <v>9</v>
      </c>
      <c r="B9" s="326" t="s">
        <v>207</v>
      </c>
      <c r="C9" s="327"/>
      <c r="D9" s="327"/>
      <c r="E9" s="327"/>
      <c r="F9" s="377"/>
    </row>
    <row r="10" spans="1:6" ht="81" customHeight="1" x14ac:dyDescent="0.25">
      <c r="A10" s="67" t="s">
        <v>9</v>
      </c>
      <c r="B10" s="68" t="s">
        <v>208</v>
      </c>
      <c r="C10" s="264"/>
      <c r="D10" s="194"/>
      <c r="E10" s="365"/>
      <c r="F10" s="14"/>
    </row>
    <row r="11" spans="1:6" ht="30" x14ac:dyDescent="0.25">
      <c r="A11" s="81"/>
      <c r="B11" s="72" t="s">
        <v>209</v>
      </c>
      <c r="C11" s="73" t="s">
        <v>169</v>
      </c>
      <c r="D11" s="74">
        <v>400</v>
      </c>
      <c r="E11" s="363"/>
      <c r="F11" s="16">
        <f>D11*E11</f>
        <v>0</v>
      </c>
    </row>
    <row r="12" spans="1:6" ht="195" x14ac:dyDescent="0.25">
      <c r="A12" s="75" t="s">
        <v>11</v>
      </c>
      <c r="B12" s="72" t="s">
        <v>210</v>
      </c>
      <c r="C12" s="97" t="s">
        <v>53</v>
      </c>
      <c r="D12" s="74">
        <v>1</v>
      </c>
      <c r="E12" s="357"/>
      <c r="F12" s="16">
        <f t="shared" ref="F12:F13" si="0">D12*E12</f>
        <v>0</v>
      </c>
    </row>
    <row r="13" spans="1:6" ht="110.25" customHeight="1" x14ac:dyDescent="0.25">
      <c r="A13" s="75" t="s">
        <v>12</v>
      </c>
      <c r="B13" s="72" t="s">
        <v>212</v>
      </c>
      <c r="C13" s="73" t="s">
        <v>53</v>
      </c>
      <c r="D13" s="74">
        <v>1</v>
      </c>
      <c r="E13" s="356"/>
      <c r="F13" s="16">
        <f t="shared" si="0"/>
        <v>0</v>
      </c>
    </row>
    <row r="14" spans="1:6" ht="60" x14ac:dyDescent="0.25">
      <c r="A14" s="75" t="s">
        <v>13</v>
      </c>
      <c r="B14" s="145" t="s">
        <v>213</v>
      </c>
      <c r="C14" s="76"/>
      <c r="D14" s="74"/>
      <c r="E14" s="356"/>
      <c r="F14" s="16"/>
    </row>
    <row r="15" spans="1:6" ht="45" x14ac:dyDescent="0.25">
      <c r="A15" s="266"/>
      <c r="B15" s="72" t="s">
        <v>214</v>
      </c>
      <c r="C15" s="268"/>
      <c r="D15" s="268"/>
      <c r="E15" s="366"/>
      <c r="F15" s="367"/>
    </row>
    <row r="16" spans="1:6" ht="15.75" thickBot="1" x14ac:dyDescent="0.3">
      <c r="A16" s="269"/>
      <c r="B16" s="101" t="s">
        <v>215</v>
      </c>
      <c r="C16" s="102" t="s">
        <v>60</v>
      </c>
      <c r="D16" s="270">
        <v>10</v>
      </c>
      <c r="E16" s="360"/>
      <c r="F16" s="26">
        <f>D16*E16</f>
        <v>0</v>
      </c>
    </row>
    <row r="17" spans="1:6" ht="15.75" thickBot="1" x14ac:dyDescent="0.3">
      <c r="A17" s="271" t="s">
        <v>9</v>
      </c>
      <c r="B17" s="321" t="s">
        <v>216</v>
      </c>
      <c r="C17" s="322"/>
      <c r="D17" s="322"/>
      <c r="E17" s="323"/>
      <c r="F17" s="333">
        <f>SUM(F10:F16)</f>
        <v>0</v>
      </c>
    </row>
    <row r="18" spans="1:6" ht="15.75" thickBot="1" x14ac:dyDescent="0.3">
      <c r="A18" s="276"/>
      <c r="B18" s="277"/>
      <c r="C18" s="277"/>
      <c r="D18" s="277"/>
      <c r="E18" s="277"/>
      <c r="F18" s="278"/>
    </row>
    <row r="19" spans="1:6" ht="15.75" thickBot="1" x14ac:dyDescent="0.3">
      <c r="A19" s="378" t="s">
        <v>11</v>
      </c>
      <c r="B19" s="379" t="s">
        <v>217</v>
      </c>
      <c r="C19" s="380"/>
      <c r="D19" s="380"/>
      <c r="E19" s="380"/>
      <c r="F19" s="381"/>
    </row>
    <row r="20" spans="1:6" ht="75" x14ac:dyDescent="0.25">
      <c r="A20" s="95" t="s">
        <v>9</v>
      </c>
      <c r="B20" s="68" t="s">
        <v>306</v>
      </c>
      <c r="C20" s="264" t="s">
        <v>170</v>
      </c>
      <c r="D20" s="194">
        <v>79.2</v>
      </c>
      <c r="E20" s="361"/>
      <c r="F20" s="14">
        <f t="shared" ref="F20:F21" si="1">D20*E20</f>
        <v>0</v>
      </c>
    </row>
    <row r="21" spans="1:6" ht="150" x14ac:dyDescent="0.25">
      <c r="A21" s="75" t="s">
        <v>11</v>
      </c>
      <c r="B21" s="72" t="s">
        <v>307</v>
      </c>
      <c r="C21" s="76" t="s">
        <v>170</v>
      </c>
      <c r="D21" s="74">
        <v>180</v>
      </c>
      <c r="E21" s="363"/>
      <c r="F21" s="16">
        <f t="shared" si="1"/>
        <v>0</v>
      </c>
    </row>
    <row r="22" spans="1:6" ht="45" x14ac:dyDescent="0.25">
      <c r="A22" s="75" t="s">
        <v>12</v>
      </c>
      <c r="B22" s="72" t="s">
        <v>218</v>
      </c>
      <c r="C22" s="73"/>
      <c r="D22" s="99"/>
      <c r="E22" s="363"/>
      <c r="F22" s="23"/>
    </row>
    <row r="23" spans="1:6" ht="90" x14ac:dyDescent="0.25">
      <c r="A23" s="96"/>
      <c r="B23" s="72" t="s">
        <v>219</v>
      </c>
      <c r="C23" s="73"/>
      <c r="D23" s="99"/>
      <c r="E23" s="363"/>
      <c r="F23" s="23"/>
    </row>
    <row r="24" spans="1:6" ht="75" x14ac:dyDescent="0.25">
      <c r="A24" s="96"/>
      <c r="B24" s="72" t="s">
        <v>220</v>
      </c>
      <c r="C24" s="73" t="s">
        <v>169</v>
      </c>
      <c r="D24" s="99">
        <v>360</v>
      </c>
      <c r="E24" s="357"/>
      <c r="F24" s="16">
        <f>D24*E24</f>
        <v>0</v>
      </c>
    </row>
    <row r="25" spans="1:6" x14ac:dyDescent="0.25">
      <c r="A25" s="75" t="s">
        <v>13</v>
      </c>
      <c r="B25" s="72" t="s">
        <v>221</v>
      </c>
      <c r="C25" s="73"/>
      <c r="D25" s="99"/>
      <c r="E25" s="357"/>
      <c r="F25" s="16"/>
    </row>
    <row r="26" spans="1:6" ht="30" x14ac:dyDescent="0.25">
      <c r="A26" s="75"/>
      <c r="B26" s="72" t="s">
        <v>222</v>
      </c>
      <c r="C26" s="73"/>
      <c r="D26" s="99"/>
      <c r="E26" s="356"/>
      <c r="F26" s="16"/>
    </row>
    <row r="27" spans="1:6" ht="18" x14ac:dyDescent="0.25">
      <c r="A27" s="96"/>
      <c r="B27" s="72" t="s">
        <v>223</v>
      </c>
      <c r="C27" s="73" t="s">
        <v>169</v>
      </c>
      <c r="D27" s="99">
        <v>360</v>
      </c>
      <c r="E27" s="357"/>
      <c r="F27" s="16">
        <f>D27*E27</f>
        <v>0</v>
      </c>
    </row>
    <row r="28" spans="1:6" ht="120" x14ac:dyDescent="0.25">
      <c r="A28" s="75" t="s">
        <v>14</v>
      </c>
      <c r="B28" s="72" t="s">
        <v>224</v>
      </c>
      <c r="C28" s="76" t="s">
        <v>170</v>
      </c>
      <c r="D28" s="382">
        <v>50</v>
      </c>
      <c r="E28" s="357"/>
      <c r="F28" s="16">
        <f>D28*E28</f>
        <v>0</v>
      </c>
    </row>
    <row r="29" spans="1:6" ht="135" x14ac:dyDescent="0.25">
      <c r="A29" s="96" t="s">
        <v>15</v>
      </c>
      <c r="B29" s="72" t="s">
        <v>308</v>
      </c>
      <c r="C29" s="76"/>
      <c r="D29" s="383"/>
      <c r="E29" s="357"/>
      <c r="F29" s="405"/>
    </row>
    <row r="30" spans="1:6" ht="18" x14ac:dyDescent="0.25">
      <c r="A30" s="96"/>
      <c r="B30" s="190" t="s">
        <v>288</v>
      </c>
      <c r="C30" s="76" t="s">
        <v>170</v>
      </c>
      <c r="D30" s="382">
        <v>10</v>
      </c>
      <c r="E30" s="357"/>
      <c r="F30" s="16">
        <f t="shared" ref="F30:F32" si="2">D30*E30</f>
        <v>0</v>
      </c>
    </row>
    <row r="31" spans="1:6" x14ac:dyDescent="0.25">
      <c r="A31" s="96"/>
      <c r="B31" s="190" t="s">
        <v>289</v>
      </c>
      <c r="C31" s="97" t="s">
        <v>60</v>
      </c>
      <c r="D31" s="382">
        <v>25</v>
      </c>
      <c r="E31" s="357"/>
      <c r="F31" s="16">
        <f t="shared" si="2"/>
        <v>0</v>
      </c>
    </row>
    <row r="32" spans="1:6" ht="60.75" thickBot="1" x14ac:dyDescent="0.3">
      <c r="A32" s="82" t="s">
        <v>16</v>
      </c>
      <c r="B32" s="101" t="s">
        <v>28</v>
      </c>
      <c r="C32" s="84" t="s">
        <v>170</v>
      </c>
      <c r="D32" s="284">
        <v>220</v>
      </c>
      <c r="E32" s="360"/>
      <c r="F32" s="26">
        <f t="shared" si="2"/>
        <v>0</v>
      </c>
    </row>
    <row r="33" spans="1:6" ht="15.75" thickBot="1" x14ac:dyDescent="0.3">
      <c r="A33" s="271" t="s">
        <v>11</v>
      </c>
      <c r="B33" s="384" t="s">
        <v>225</v>
      </c>
      <c r="C33" s="385"/>
      <c r="D33" s="385"/>
      <c r="E33" s="386"/>
      <c r="F33" s="333">
        <f>SUM(F20:F32)</f>
        <v>0</v>
      </c>
    </row>
    <row r="34" spans="1:6" ht="15.75" thickBot="1" x14ac:dyDescent="0.3">
      <c r="A34" s="276"/>
      <c r="B34" s="277"/>
      <c r="C34" s="277"/>
      <c r="D34" s="277"/>
      <c r="E34" s="277"/>
      <c r="F34" s="278"/>
    </row>
    <row r="35" spans="1:6" ht="15.75" thickBot="1" x14ac:dyDescent="0.3">
      <c r="A35" s="378" t="s">
        <v>12</v>
      </c>
      <c r="B35" s="387" t="s">
        <v>290</v>
      </c>
      <c r="C35" s="388"/>
      <c r="D35" s="388"/>
      <c r="E35" s="388"/>
      <c r="F35" s="389"/>
    </row>
    <row r="36" spans="1:6" ht="90" x14ac:dyDescent="0.25">
      <c r="A36" s="95" t="s">
        <v>9</v>
      </c>
      <c r="B36" s="213" t="s">
        <v>310</v>
      </c>
      <c r="C36" s="69"/>
      <c r="D36" s="194"/>
      <c r="E36" s="359"/>
      <c r="F36" s="14"/>
    </row>
    <row r="37" spans="1:6" ht="210.75" thickBot="1" x14ac:dyDescent="0.3">
      <c r="A37" s="82"/>
      <c r="B37" s="329" t="s">
        <v>309</v>
      </c>
      <c r="C37" s="84" t="s">
        <v>170</v>
      </c>
      <c r="D37" s="295">
        <v>210</v>
      </c>
      <c r="E37" s="364"/>
      <c r="F37" s="26">
        <f t="shared" ref="F37" si="3">D37*E37</f>
        <v>0</v>
      </c>
    </row>
    <row r="38" spans="1:6" ht="32.25" customHeight="1" x14ac:dyDescent="0.25">
      <c r="A38" s="296" t="s">
        <v>226</v>
      </c>
      <c r="B38" s="297"/>
      <c r="C38" s="297"/>
      <c r="D38" s="297"/>
      <c r="E38" s="297"/>
      <c r="F38" s="298"/>
    </row>
    <row r="39" spans="1:6" x14ac:dyDescent="0.25">
      <c r="A39" s="299"/>
      <c r="B39" s="300" t="s">
        <v>278</v>
      </c>
      <c r="C39" s="301"/>
      <c r="D39" s="302"/>
      <c r="E39" s="302"/>
      <c r="F39" s="303"/>
    </row>
    <row r="40" spans="1:6" x14ac:dyDescent="0.25">
      <c r="A40" s="299"/>
      <c r="B40" s="300" t="s">
        <v>227</v>
      </c>
      <c r="C40" s="300"/>
      <c r="D40" s="304"/>
      <c r="E40" s="305"/>
      <c r="F40" s="306"/>
    </row>
    <row r="41" spans="1:6" x14ac:dyDescent="0.25">
      <c r="A41" s="299"/>
      <c r="B41" s="307" t="s">
        <v>228</v>
      </c>
      <c r="C41" s="300"/>
      <c r="D41" s="304"/>
      <c r="E41" s="305"/>
      <c r="F41" s="306"/>
    </row>
    <row r="42" spans="1:6" x14ac:dyDescent="0.25">
      <c r="A42" s="299"/>
      <c r="B42" s="307" t="s">
        <v>229</v>
      </c>
      <c r="C42" s="300"/>
      <c r="D42" s="304"/>
      <c r="E42" s="308"/>
      <c r="F42" s="306"/>
    </row>
    <row r="43" spans="1:6" x14ac:dyDescent="0.25">
      <c r="A43" s="299"/>
      <c r="B43" s="309" t="s">
        <v>230</v>
      </c>
      <c r="C43" s="301"/>
      <c r="D43" s="304"/>
      <c r="E43" s="310"/>
      <c r="F43" s="311"/>
    </row>
    <row r="44" spans="1:6" x14ac:dyDescent="0.25">
      <c r="A44" s="299"/>
      <c r="B44" s="312" t="s">
        <v>231</v>
      </c>
      <c r="C44" s="300"/>
      <c r="D44" s="304"/>
      <c r="E44" s="310"/>
      <c r="F44" s="311"/>
    </row>
    <row r="45" spans="1:6" x14ac:dyDescent="0.25">
      <c r="A45" s="299"/>
      <c r="B45" s="312" t="s">
        <v>232</v>
      </c>
      <c r="C45" s="300"/>
      <c r="D45" s="304"/>
      <c r="E45" s="310"/>
      <c r="F45" s="311"/>
    </row>
    <row r="46" spans="1:6" x14ac:dyDescent="0.25">
      <c r="A46" s="299"/>
      <c r="B46" s="309" t="s">
        <v>233</v>
      </c>
      <c r="C46" s="300"/>
      <c r="D46" s="304"/>
      <c r="E46" s="310"/>
      <c r="F46" s="311"/>
    </row>
    <row r="47" spans="1:6" x14ac:dyDescent="0.25">
      <c r="A47" s="299"/>
      <c r="B47" s="309" t="s">
        <v>234</v>
      </c>
      <c r="C47" s="301"/>
      <c r="D47" s="304"/>
      <c r="E47" s="310"/>
      <c r="F47" s="311"/>
    </row>
    <row r="48" spans="1:6" x14ac:dyDescent="0.25">
      <c r="A48" s="299"/>
      <c r="B48" s="309" t="s">
        <v>235</v>
      </c>
      <c r="C48" s="301"/>
      <c r="D48" s="304"/>
      <c r="E48" s="310"/>
      <c r="F48" s="311"/>
    </row>
    <row r="49" spans="1:6" x14ac:dyDescent="0.25">
      <c r="A49" s="299"/>
      <c r="B49" s="309" t="s">
        <v>236</v>
      </c>
      <c r="C49" s="301"/>
      <c r="D49" s="304"/>
      <c r="E49" s="310"/>
      <c r="F49" s="311"/>
    </row>
    <row r="50" spans="1:6" ht="34.5" customHeight="1" thickBot="1" x14ac:dyDescent="0.3">
      <c r="A50" s="299"/>
      <c r="B50" s="314" t="s">
        <v>237</v>
      </c>
      <c r="C50" s="314"/>
      <c r="D50" s="314"/>
      <c r="E50" s="314"/>
      <c r="F50" s="315"/>
    </row>
    <row r="51" spans="1:6" ht="120" x14ac:dyDescent="0.25">
      <c r="A51" s="95" t="s">
        <v>11</v>
      </c>
      <c r="B51" s="213" t="s">
        <v>283</v>
      </c>
      <c r="C51" s="316" t="s">
        <v>60</v>
      </c>
      <c r="D51" s="194">
        <v>10</v>
      </c>
      <c r="E51" s="361"/>
      <c r="F51" s="14">
        <f t="shared" ref="F51:F70" si="4">D51*E51</f>
        <v>0</v>
      </c>
    </row>
    <row r="52" spans="1:6" ht="90" x14ac:dyDescent="0.25">
      <c r="A52" s="96" t="s">
        <v>12</v>
      </c>
      <c r="B52" s="72" t="s">
        <v>303</v>
      </c>
      <c r="C52" s="97" t="s">
        <v>60</v>
      </c>
      <c r="D52" s="99">
        <v>8</v>
      </c>
      <c r="E52" s="363"/>
      <c r="F52" s="16">
        <f t="shared" si="4"/>
        <v>0</v>
      </c>
    </row>
    <row r="53" spans="1:6" ht="150" x14ac:dyDescent="0.25">
      <c r="A53" s="96" t="s">
        <v>13</v>
      </c>
      <c r="B53" s="72" t="s">
        <v>304</v>
      </c>
      <c r="C53" s="73"/>
      <c r="D53" s="99"/>
      <c r="E53" s="363"/>
      <c r="F53" s="16"/>
    </row>
    <row r="54" spans="1:6" x14ac:dyDescent="0.25">
      <c r="A54" s="96"/>
      <c r="B54" s="72" t="s">
        <v>291</v>
      </c>
      <c r="C54" s="73" t="s">
        <v>292</v>
      </c>
      <c r="D54" s="99">
        <v>7</v>
      </c>
      <c r="E54" s="363"/>
      <c r="F54" s="16">
        <f t="shared" si="4"/>
        <v>0</v>
      </c>
    </row>
    <row r="55" spans="1:6" x14ac:dyDescent="0.25">
      <c r="A55" s="96"/>
      <c r="B55" s="72" t="s">
        <v>293</v>
      </c>
      <c r="C55" s="73" t="s">
        <v>294</v>
      </c>
      <c r="D55" s="99">
        <v>8</v>
      </c>
      <c r="E55" s="363"/>
      <c r="F55" s="16">
        <f t="shared" si="4"/>
        <v>0</v>
      </c>
    </row>
    <row r="56" spans="1:6" x14ac:dyDescent="0.25">
      <c r="A56" s="96"/>
      <c r="B56" s="72" t="s">
        <v>295</v>
      </c>
      <c r="C56" s="73" t="s">
        <v>45</v>
      </c>
      <c r="D56" s="99">
        <v>450</v>
      </c>
      <c r="E56" s="363"/>
      <c r="F56" s="16">
        <f t="shared" si="4"/>
        <v>0</v>
      </c>
    </row>
    <row r="57" spans="1:6" ht="75" x14ac:dyDescent="0.25">
      <c r="A57" s="75" t="s">
        <v>14</v>
      </c>
      <c r="B57" s="78" t="s">
        <v>238</v>
      </c>
      <c r="C57" s="73"/>
      <c r="D57" s="99"/>
      <c r="E57" s="362"/>
      <c r="F57" s="16"/>
    </row>
    <row r="58" spans="1:6" ht="18" x14ac:dyDescent="0.25">
      <c r="A58" s="96"/>
      <c r="B58" s="78" t="s">
        <v>239</v>
      </c>
      <c r="C58" s="73" t="s">
        <v>169</v>
      </c>
      <c r="D58" s="99">
        <v>350</v>
      </c>
      <c r="E58" s="363"/>
      <c r="F58" s="16">
        <f t="shared" si="4"/>
        <v>0</v>
      </c>
    </row>
    <row r="59" spans="1:6" ht="45" x14ac:dyDescent="0.25">
      <c r="A59" s="75" t="s">
        <v>15</v>
      </c>
      <c r="B59" s="78" t="s">
        <v>240</v>
      </c>
      <c r="C59" s="97"/>
      <c r="D59" s="99"/>
      <c r="E59" s="357"/>
      <c r="F59" s="16">
        <f t="shared" si="4"/>
        <v>0</v>
      </c>
    </row>
    <row r="60" spans="1:6" ht="18" x14ac:dyDescent="0.25">
      <c r="A60" s="81"/>
      <c r="B60" s="78" t="s">
        <v>239</v>
      </c>
      <c r="C60" s="73" t="s">
        <v>169</v>
      </c>
      <c r="D60" s="99">
        <v>350</v>
      </c>
      <c r="E60" s="357"/>
      <c r="F60" s="16">
        <f t="shared" si="4"/>
        <v>0</v>
      </c>
    </row>
    <row r="61" spans="1:6" ht="150" x14ac:dyDescent="0.25">
      <c r="A61" s="75" t="s">
        <v>16</v>
      </c>
      <c r="B61" s="317" t="s">
        <v>273</v>
      </c>
      <c r="C61" s="97" t="s">
        <v>60</v>
      </c>
      <c r="D61" s="99">
        <v>11</v>
      </c>
      <c r="E61" s="357"/>
      <c r="F61" s="16">
        <f t="shared" si="4"/>
        <v>0</v>
      </c>
    </row>
    <row r="62" spans="1:6" ht="75" x14ac:dyDescent="0.25">
      <c r="A62" s="75" t="s">
        <v>17</v>
      </c>
      <c r="B62" s="317" t="s">
        <v>241</v>
      </c>
      <c r="C62" s="97"/>
      <c r="D62" s="99"/>
      <c r="E62" s="362"/>
      <c r="F62" s="16"/>
    </row>
    <row r="63" spans="1:6" ht="18" x14ac:dyDescent="0.25">
      <c r="A63" s="96"/>
      <c r="B63" s="318" t="s">
        <v>279</v>
      </c>
      <c r="C63" s="76" t="s">
        <v>170</v>
      </c>
      <c r="D63" s="99">
        <v>10</v>
      </c>
      <c r="E63" s="363"/>
      <c r="F63" s="16">
        <f t="shared" si="4"/>
        <v>0</v>
      </c>
    </row>
    <row r="64" spans="1:6" ht="60" x14ac:dyDescent="0.25">
      <c r="A64" s="75" t="s">
        <v>18</v>
      </c>
      <c r="B64" s="317" t="s">
        <v>242</v>
      </c>
      <c r="C64" s="97"/>
      <c r="D64" s="99"/>
      <c r="E64" s="362"/>
      <c r="F64" s="16"/>
    </row>
    <row r="65" spans="1:6" ht="18" x14ac:dyDescent="0.25">
      <c r="A65" s="96"/>
      <c r="B65" s="318" t="s">
        <v>280</v>
      </c>
      <c r="C65" s="73" t="s">
        <v>169</v>
      </c>
      <c r="D65" s="99">
        <v>8</v>
      </c>
      <c r="E65" s="356"/>
      <c r="F65" s="16">
        <f t="shared" si="4"/>
        <v>0</v>
      </c>
    </row>
    <row r="66" spans="1:6" ht="120" x14ac:dyDescent="0.25">
      <c r="A66" s="96" t="s">
        <v>20</v>
      </c>
      <c r="B66" s="317" t="s">
        <v>243</v>
      </c>
      <c r="C66" s="76" t="s">
        <v>170</v>
      </c>
      <c r="D66" s="99">
        <v>3</v>
      </c>
      <c r="E66" s="356"/>
      <c r="F66" s="16">
        <f t="shared" si="4"/>
        <v>0</v>
      </c>
    </row>
    <row r="67" spans="1:6" ht="165" x14ac:dyDescent="0.25">
      <c r="A67" s="75" t="s">
        <v>22</v>
      </c>
      <c r="B67" s="317" t="s">
        <v>244</v>
      </c>
      <c r="C67" s="73"/>
      <c r="D67" s="99"/>
      <c r="E67" s="356"/>
      <c r="F67" s="16"/>
    </row>
    <row r="68" spans="1:6" x14ac:dyDescent="0.25">
      <c r="A68" s="96"/>
      <c r="B68" s="174" t="s">
        <v>296</v>
      </c>
      <c r="C68" s="97" t="s">
        <v>60</v>
      </c>
      <c r="D68" s="99">
        <v>9</v>
      </c>
      <c r="E68" s="357"/>
      <c r="F68" s="16">
        <f t="shared" si="4"/>
        <v>0</v>
      </c>
    </row>
    <row r="69" spans="1:6" ht="150" x14ac:dyDescent="0.25">
      <c r="A69" s="75" t="s">
        <v>27</v>
      </c>
      <c r="B69" s="317" t="s">
        <v>246</v>
      </c>
      <c r="C69" s="97" t="s">
        <v>53</v>
      </c>
      <c r="D69" s="99">
        <v>1</v>
      </c>
      <c r="E69" s="357"/>
      <c r="F69" s="16">
        <f t="shared" si="4"/>
        <v>0</v>
      </c>
    </row>
    <row r="70" spans="1:6" ht="75.75" thickBot="1" x14ac:dyDescent="0.3">
      <c r="A70" s="100" t="s">
        <v>29</v>
      </c>
      <c r="B70" s="319" t="s">
        <v>247</v>
      </c>
      <c r="C70" s="84" t="s">
        <v>170</v>
      </c>
      <c r="D70" s="85">
        <v>12</v>
      </c>
      <c r="E70" s="358"/>
      <c r="F70" s="26">
        <f t="shared" si="4"/>
        <v>0</v>
      </c>
    </row>
    <row r="71" spans="1:6" ht="15.75" thickBot="1" x14ac:dyDescent="0.3">
      <c r="A71" s="320" t="s">
        <v>12</v>
      </c>
      <c r="B71" s="321" t="s">
        <v>297</v>
      </c>
      <c r="C71" s="322"/>
      <c r="D71" s="322"/>
      <c r="E71" s="323"/>
      <c r="F71" s="324">
        <f>SUM(F51:F70)+F37</f>
        <v>0</v>
      </c>
    </row>
    <row r="72" spans="1:6" ht="15.75" thickBot="1" x14ac:dyDescent="0.3">
      <c r="A72" s="276"/>
      <c r="B72" s="277"/>
      <c r="C72" s="277"/>
      <c r="D72" s="277"/>
      <c r="E72" s="277"/>
      <c r="F72" s="278"/>
    </row>
    <row r="73" spans="1:6" ht="15.75" thickBot="1" x14ac:dyDescent="0.3">
      <c r="A73" s="325" t="s">
        <v>13</v>
      </c>
      <c r="B73" s="390" t="s">
        <v>249</v>
      </c>
      <c r="C73" s="391"/>
      <c r="D73" s="391"/>
      <c r="E73" s="391"/>
      <c r="F73" s="392"/>
    </row>
    <row r="74" spans="1:6" ht="90" x14ac:dyDescent="0.25">
      <c r="A74" s="95" t="s">
        <v>9</v>
      </c>
      <c r="B74" s="68" t="s">
        <v>250</v>
      </c>
      <c r="C74" s="69"/>
      <c r="D74" s="194"/>
      <c r="E74" s="359"/>
      <c r="F74" s="14"/>
    </row>
    <row r="75" spans="1:6" x14ac:dyDescent="0.25">
      <c r="A75" s="96"/>
      <c r="B75" s="78" t="s">
        <v>251</v>
      </c>
      <c r="C75" s="97" t="s">
        <v>38</v>
      </c>
      <c r="D75" s="74">
        <v>1</v>
      </c>
      <c r="E75" s="357"/>
      <c r="F75" s="16">
        <f t="shared" ref="F75:F77" si="5">D75*E75</f>
        <v>0</v>
      </c>
    </row>
    <row r="76" spans="1:6" ht="165" x14ac:dyDescent="0.25">
      <c r="A76" s="96" t="s">
        <v>11</v>
      </c>
      <c r="B76" s="78" t="s">
        <v>284</v>
      </c>
      <c r="C76" s="73"/>
      <c r="D76" s="74"/>
      <c r="E76" s="356"/>
      <c r="F76" s="16"/>
    </row>
    <row r="77" spans="1:6" ht="15.75" thickBot="1" x14ac:dyDescent="0.3">
      <c r="A77" s="82"/>
      <c r="B77" s="294" t="s">
        <v>253</v>
      </c>
      <c r="C77" s="102" t="s">
        <v>53</v>
      </c>
      <c r="D77" s="85">
        <v>1</v>
      </c>
      <c r="E77" s="360"/>
      <c r="F77" s="26">
        <f t="shared" si="5"/>
        <v>0</v>
      </c>
    </row>
    <row r="78" spans="1:6" ht="15.75" thickBot="1" x14ac:dyDescent="0.3">
      <c r="A78" s="271" t="s">
        <v>13</v>
      </c>
      <c r="B78" s="330" t="s">
        <v>254</v>
      </c>
      <c r="C78" s="331"/>
      <c r="D78" s="331"/>
      <c r="E78" s="332"/>
      <c r="F78" s="333">
        <f>SUM(F74:F77)</f>
        <v>0</v>
      </c>
    </row>
    <row r="79" spans="1:6" ht="15.75" thickBot="1" x14ac:dyDescent="0.3">
      <c r="A79" s="276"/>
      <c r="B79" s="277"/>
      <c r="C79" s="277"/>
      <c r="D79" s="277"/>
      <c r="E79" s="277"/>
      <c r="F79" s="278"/>
    </row>
    <row r="80" spans="1:6" s="396" customFormat="1" ht="29.25" customHeight="1" thickBot="1" x14ac:dyDescent="0.3">
      <c r="A80" s="393" t="s">
        <v>14</v>
      </c>
      <c r="B80" s="394" t="s">
        <v>298</v>
      </c>
      <c r="C80" s="395"/>
      <c r="D80" s="395"/>
      <c r="E80" s="395"/>
      <c r="F80" s="395"/>
    </row>
    <row r="81" spans="1:6" ht="62.25" customHeight="1" thickBot="1" x14ac:dyDescent="0.3">
      <c r="A81" s="397" t="s">
        <v>299</v>
      </c>
      <c r="B81" s="370"/>
      <c r="C81" s="370"/>
      <c r="D81" s="370"/>
      <c r="E81" s="370"/>
      <c r="F81" s="398"/>
    </row>
    <row r="82" spans="1:6" ht="75" x14ac:dyDescent="0.25">
      <c r="A82" s="95" t="s">
        <v>9</v>
      </c>
      <c r="B82" s="213" t="s">
        <v>300</v>
      </c>
      <c r="C82" s="264" t="s">
        <v>170</v>
      </c>
      <c r="D82" s="194">
        <v>15.4</v>
      </c>
      <c r="E82" s="355"/>
      <c r="F82" s="14">
        <f t="shared" ref="F82:F92" si="6">D82*E82</f>
        <v>0</v>
      </c>
    </row>
    <row r="83" spans="1:6" ht="75" x14ac:dyDescent="0.25">
      <c r="A83" s="96"/>
      <c r="B83" s="78" t="s">
        <v>258</v>
      </c>
      <c r="C83" s="76" t="s">
        <v>170</v>
      </c>
      <c r="D83" s="99">
        <v>4.8</v>
      </c>
      <c r="E83" s="356"/>
      <c r="F83" s="16">
        <f t="shared" si="6"/>
        <v>0</v>
      </c>
    </row>
    <row r="84" spans="1:6" ht="120" x14ac:dyDescent="0.25">
      <c r="A84" s="75" t="s">
        <v>11</v>
      </c>
      <c r="B84" s="72" t="s">
        <v>311</v>
      </c>
      <c r="C84" s="73"/>
      <c r="D84" s="74"/>
      <c r="E84" s="356"/>
      <c r="F84" s="16"/>
    </row>
    <row r="85" spans="1:6" x14ac:dyDescent="0.25">
      <c r="A85" s="75"/>
      <c r="B85" s="72" t="s">
        <v>32</v>
      </c>
      <c r="C85" s="73" t="s">
        <v>33</v>
      </c>
      <c r="D85" s="74">
        <v>33</v>
      </c>
      <c r="E85" s="356"/>
      <c r="F85" s="16">
        <f t="shared" si="6"/>
        <v>0</v>
      </c>
    </row>
    <row r="86" spans="1:6" x14ac:dyDescent="0.25">
      <c r="A86" s="96"/>
      <c r="B86" s="72" t="s">
        <v>259</v>
      </c>
      <c r="C86" s="76" t="s">
        <v>45</v>
      </c>
      <c r="D86" s="74">
        <v>2100</v>
      </c>
      <c r="E86" s="356"/>
      <c r="F86" s="16">
        <f t="shared" si="6"/>
        <v>0</v>
      </c>
    </row>
    <row r="87" spans="1:6" x14ac:dyDescent="0.25">
      <c r="A87" s="96"/>
      <c r="B87" s="72" t="s">
        <v>44</v>
      </c>
      <c r="C87" s="76" t="s">
        <v>36</v>
      </c>
      <c r="D87" s="99">
        <v>98</v>
      </c>
      <c r="E87" s="356"/>
      <c r="F87" s="16">
        <f t="shared" si="6"/>
        <v>0</v>
      </c>
    </row>
    <row r="88" spans="1:6" ht="165" x14ac:dyDescent="0.25">
      <c r="A88" s="75" t="s">
        <v>12</v>
      </c>
      <c r="B88" s="72" t="s">
        <v>286</v>
      </c>
      <c r="C88" s="97"/>
      <c r="D88" s="99"/>
      <c r="E88" s="356"/>
      <c r="F88" s="16"/>
    </row>
    <row r="89" spans="1:6" x14ac:dyDescent="0.25">
      <c r="A89" s="96"/>
      <c r="B89" s="72" t="s">
        <v>32</v>
      </c>
      <c r="C89" s="97" t="s">
        <v>33</v>
      </c>
      <c r="D89" s="99">
        <v>7.4</v>
      </c>
      <c r="E89" s="356"/>
      <c r="F89" s="16">
        <f t="shared" si="6"/>
        <v>0</v>
      </c>
    </row>
    <row r="90" spans="1:6" x14ac:dyDescent="0.25">
      <c r="A90" s="96"/>
      <c r="B90" s="72" t="s">
        <v>259</v>
      </c>
      <c r="C90" s="97" t="s">
        <v>45</v>
      </c>
      <c r="D90" s="99">
        <v>600</v>
      </c>
      <c r="E90" s="357"/>
      <c r="F90" s="16">
        <f t="shared" si="6"/>
        <v>0</v>
      </c>
    </row>
    <row r="91" spans="1:6" x14ac:dyDescent="0.25">
      <c r="A91" s="75"/>
      <c r="B91" s="340" t="s">
        <v>260</v>
      </c>
      <c r="C91" s="97" t="s">
        <v>36</v>
      </c>
      <c r="D91" s="99">
        <v>30</v>
      </c>
      <c r="E91" s="357"/>
      <c r="F91" s="16">
        <f t="shared" si="6"/>
        <v>0</v>
      </c>
    </row>
    <row r="92" spans="1:6" ht="15.75" thickBot="1" x14ac:dyDescent="0.3">
      <c r="A92" s="100"/>
      <c r="B92" s="399" t="s">
        <v>261</v>
      </c>
      <c r="C92" s="102" t="s">
        <v>25</v>
      </c>
      <c r="D92" s="85">
        <v>4</v>
      </c>
      <c r="E92" s="358"/>
      <c r="F92" s="26">
        <f t="shared" si="6"/>
        <v>0</v>
      </c>
    </row>
    <row r="93" spans="1:6" ht="15.75" thickBot="1" x14ac:dyDescent="0.3">
      <c r="A93" s="271" t="s">
        <v>263</v>
      </c>
      <c r="B93" s="330" t="s">
        <v>264</v>
      </c>
      <c r="C93" s="331"/>
      <c r="D93" s="331"/>
      <c r="E93" s="332"/>
      <c r="F93" s="324">
        <f>SUM(F82:F92)</f>
        <v>0</v>
      </c>
    </row>
    <row r="94" spans="1:6" x14ac:dyDescent="0.25">
      <c r="A94" s="219"/>
      <c r="B94" s="104"/>
      <c r="C94" s="104"/>
      <c r="D94" s="220"/>
      <c r="E94" s="221"/>
      <c r="F94" s="104"/>
    </row>
    <row r="95" spans="1:6" ht="15.75" thickBot="1" x14ac:dyDescent="0.3">
      <c r="A95" s="219"/>
      <c r="B95" s="104"/>
      <c r="C95" s="104"/>
      <c r="D95" s="220"/>
      <c r="E95" s="221"/>
      <c r="F95" s="104"/>
    </row>
    <row r="96" spans="1:6" x14ac:dyDescent="0.25">
      <c r="A96" s="400" t="s">
        <v>142</v>
      </c>
      <c r="B96" s="401"/>
      <c r="C96" s="401"/>
      <c r="D96" s="401"/>
      <c r="E96" s="401"/>
      <c r="F96" s="402"/>
    </row>
    <row r="97" spans="1:6" x14ac:dyDescent="0.25">
      <c r="A97" s="344" t="s">
        <v>9</v>
      </c>
      <c r="B97" s="345" t="s">
        <v>265</v>
      </c>
      <c r="C97" s="345"/>
      <c r="D97" s="345"/>
      <c r="E97" s="345"/>
      <c r="F97" s="346">
        <f>F17</f>
        <v>0</v>
      </c>
    </row>
    <row r="98" spans="1:6" x14ac:dyDescent="0.25">
      <c r="A98" s="344" t="s">
        <v>11</v>
      </c>
      <c r="B98" s="345" t="s">
        <v>266</v>
      </c>
      <c r="C98" s="345"/>
      <c r="D98" s="345"/>
      <c r="E98" s="345"/>
      <c r="F98" s="346">
        <f>F33</f>
        <v>0</v>
      </c>
    </row>
    <row r="99" spans="1:6" x14ac:dyDescent="0.25">
      <c r="A99" s="344" t="s">
        <v>12</v>
      </c>
      <c r="B99" s="345" t="s">
        <v>301</v>
      </c>
      <c r="C99" s="345"/>
      <c r="D99" s="345"/>
      <c r="E99" s="345"/>
      <c r="F99" s="346">
        <f>F71</f>
        <v>0</v>
      </c>
    </row>
    <row r="100" spans="1:6" x14ac:dyDescent="0.25">
      <c r="A100" s="344" t="s">
        <v>13</v>
      </c>
      <c r="B100" s="345" t="s">
        <v>268</v>
      </c>
      <c r="C100" s="345"/>
      <c r="D100" s="345"/>
      <c r="E100" s="345"/>
      <c r="F100" s="346">
        <f>F78</f>
        <v>0</v>
      </c>
    </row>
    <row r="101" spans="1:6" x14ac:dyDescent="0.25">
      <c r="A101" s="344" t="s">
        <v>14</v>
      </c>
      <c r="B101" s="345" t="s">
        <v>302</v>
      </c>
      <c r="C101" s="345"/>
      <c r="D101" s="345"/>
      <c r="E101" s="345"/>
      <c r="F101" s="346">
        <f>F93</f>
        <v>0</v>
      </c>
    </row>
    <row r="102" spans="1:6" x14ac:dyDescent="0.25">
      <c r="A102" s="347"/>
      <c r="B102" s="348"/>
      <c r="C102" s="348"/>
      <c r="D102" s="348"/>
      <c r="E102" s="348"/>
      <c r="F102" s="349"/>
    </row>
    <row r="103" spans="1:6" ht="15.75" thickBot="1" x14ac:dyDescent="0.3">
      <c r="A103" s="403" t="s">
        <v>270</v>
      </c>
      <c r="B103" s="404"/>
      <c r="C103" s="404"/>
      <c r="D103" s="404"/>
      <c r="E103" s="404"/>
      <c r="F103" s="353">
        <f>SUM(F97:F101)</f>
        <v>0</v>
      </c>
    </row>
    <row r="104" spans="1:6" x14ac:dyDescent="0.25">
      <c r="A104" s="221"/>
      <c r="B104" s="104"/>
      <c r="C104" s="104"/>
      <c r="D104" s="220"/>
      <c r="E104" s="104"/>
      <c r="F104" s="104"/>
    </row>
    <row r="105" spans="1:6" ht="75" x14ac:dyDescent="0.25">
      <c r="A105" s="221"/>
      <c r="B105" s="238" t="s">
        <v>154</v>
      </c>
      <c r="C105" s="104"/>
      <c r="D105" s="220"/>
      <c r="E105" s="104"/>
      <c r="F105" s="104"/>
    </row>
    <row r="106" spans="1:6" ht="60" x14ac:dyDescent="0.25">
      <c r="A106" s="221"/>
      <c r="B106" s="239" t="s">
        <v>272</v>
      </c>
      <c r="C106" s="104"/>
      <c r="D106" s="220"/>
      <c r="E106" s="104"/>
      <c r="F106" s="104"/>
    </row>
    <row r="107" spans="1:6" x14ac:dyDescent="0.25">
      <c r="A107" s="104"/>
      <c r="B107" s="104"/>
      <c r="C107" s="104"/>
      <c r="D107" s="104"/>
      <c r="E107" s="104"/>
      <c r="F107" s="104"/>
    </row>
  </sheetData>
  <sheetProtection algorithmName="SHA-512" hashValue="UllzFSOAMcoQAPWyfrHmF+vEt7HOlpSFJ0cYIITqKeQEVLZO01bmrv1P4VCj/cspdHDK6XFdiyXDVcVzsGRuWw==" saltValue="QAUyj9+7iaawMXPnG02XGQ==" spinCount="100000" sheet="1" objects="1" scenarios="1" formatCells="0" formatColumns="0" formatRows="0" selectLockedCells="1" sort="0" autoFilter="0" pivotTables="0"/>
  <mergeCells count="30">
    <mergeCell ref="A1:F1"/>
    <mergeCell ref="A2:F2"/>
    <mergeCell ref="A3:F4"/>
    <mergeCell ref="A5:F5"/>
    <mergeCell ref="B17:E17"/>
    <mergeCell ref="B33:E33"/>
    <mergeCell ref="B35:F35"/>
    <mergeCell ref="B50:F50"/>
    <mergeCell ref="A38:F38"/>
    <mergeCell ref="B71:E71"/>
    <mergeCell ref="B78:E78"/>
    <mergeCell ref="B80:F80"/>
    <mergeCell ref="B93:E93"/>
    <mergeCell ref="A102:F102"/>
    <mergeCell ref="A72:F72"/>
    <mergeCell ref="B73:F73"/>
    <mergeCell ref="A79:F79"/>
    <mergeCell ref="A6:F7"/>
    <mergeCell ref="B9:F9"/>
    <mergeCell ref="B19:F19"/>
    <mergeCell ref="A18:F18"/>
    <mergeCell ref="A34:F34"/>
    <mergeCell ref="A81:F81"/>
    <mergeCell ref="A96:F96"/>
    <mergeCell ref="A103:E103"/>
    <mergeCell ref="B97:E97"/>
    <mergeCell ref="B98:E98"/>
    <mergeCell ref="B99:E99"/>
    <mergeCell ref="B100:E100"/>
    <mergeCell ref="B101:E101"/>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1E40B0C-F71D-44CB-99C3-41113B35E324}">
  <dimension ref="A1:I22"/>
  <sheetViews>
    <sheetView tabSelected="1" workbookViewId="0">
      <selection activeCell="B18" sqref="B18:I18"/>
    </sheetView>
  </sheetViews>
  <sheetFormatPr defaultRowHeight="15" x14ac:dyDescent="0.25"/>
  <cols>
    <col min="1" max="1" width="2.5703125" style="105" bestFit="1" customWidth="1"/>
    <col min="2" max="2" width="51.85546875" style="105" customWidth="1"/>
    <col min="3" max="3" width="63" style="105" customWidth="1"/>
    <col min="4" max="4" width="9.140625" style="105" customWidth="1"/>
    <col min="5" max="5" width="19" style="105" hidden="1" customWidth="1"/>
    <col min="6" max="8" width="9.140625" style="105" hidden="1" customWidth="1"/>
    <col min="9" max="9" width="9.140625" style="105" customWidth="1"/>
    <col min="10" max="16384" width="9.140625" style="105"/>
  </cols>
  <sheetData>
    <row r="1" spans="1:9" ht="15.75" x14ac:dyDescent="0.25">
      <c r="A1" s="406" t="s">
        <v>315</v>
      </c>
      <c r="B1" s="407"/>
      <c r="C1" s="408"/>
    </row>
    <row r="2" spans="1:9" ht="39" customHeight="1" x14ac:dyDescent="0.25">
      <c r="A2" s="409" t="s">
        <v>0</v>
      </c>
      <c r="B2" s="410"/>
      <c r="C2" s="411"/>
    </row>
    <row r="3" spans="1:9" x14ac:dyDescent="0.25">
      <c r="A3" s="412" t="s">
        <v>9</v>
      </c>
      <c r="B3" s="413" t="s">
        <v>316</v>
      </c>
      <c r="C3" s="414">
        <f>'GRUPA 1'!F192</f>
        <v>0</v>
      </c>
    </row>
    <row r="4" spans="1:9" x14ac:dyDescent="0.25">
      <c r="A4" s="412" t="s">
        <v>11</v>
      </c>
      <c r="B4" s="413" t="s">
        <v>317</v>
      </c>
      <c r="C4" s="414">
        <f>'GRUPA 2'!F101</f>
        <v>0</v>
      </c>
    </row>
    <row r="5" spans="1:9" x14ac:dyDescent="0.25">
      <c r="A5" s="412" t="s">
        <v>12</v>
      </c>
      <c r="B5" s="413" t="s">
        <v>318</v>
      </c>
      <c r="C5" s="414">
        <f>'GRUPA 3'!F103</f>
        <v>0</v>
      </c>
    </row>
    <row r="6" spans="1:9" x14ac:dyDescent="0.25">
      <c r="A6" s="415"/>
      <c r="B6" s="416"/>
      <c r="C6" s="417"/>
    </row>
    <row r="7" spans="1:9" x14ac:dyDescent="0.25">
      <c r="A7" s="418" t="s">
        <v>312</v>
      </c>
      <c r="B7" s="419"/>
      <c r="C7" s="420">
        <f>SUM(C3:C5)</f>
        <v>0</v>
      </c>
    </row>
    <row r="8" spans="1:9" x14ac:dyDescent="0.25">
      <c r="A8" s="418" t="s">
        <v>313</v>
      </c>
      <c r="B8" s="419"/>
      <c r="C8" s="420">
        <f>C7*0.25</f>
        <v>0</v>
      </c>
    </row>
    <row r="9" spans="1:9" ht="16.5" thickBot="1" x14ac:dyDescent="0.3">
      <c r="A9" s="421" t="s">
        <v>271</v>
      </c>
      <c r="B9" s="422"/>
      <c r="C9" s="423">
        <f>SUM(C7:C8)</f>
        <v>0</v>
      </c>
    </row>
    <row r="11" spans="1:9" ht="15.75" thickBot="1" x14ac:dyDescent="0.3"/>
    <row r="12" spans="1:9" x14ac:dyDescent="0.25">
      <c r="B12" s="424"/>
      <c r="C12" s="425"/>
      <c r="D12" s="425"/>
      <c r="E12" s="425"/>
      <c r="F12" s="425"/>
      <c r="G12" s="425"/>
      <c r="H12" s="425"/>
      <c r="I12" s="426"/>
    </row>
    <row r="13" spans="1:9" x14ac:dyDescent="0.25">
      <c r="B13" s="427"/>
      <c r="C13" s="428"/>
      <c r="D13" s="428"/>
      <c r="E13" s="428"/>
      <c r="F13" s="428"/>
      <c r="G13" s="428"/>
      <c r="H13" s="428"/>
      <c r="I13" s="429"/>
    </row>
    <row r="14" spans="1:9" x14ac:dyDescent="0.25">
      <c r="B14" s="427"/>
      <c r="C14" s="428"/>
      <c r="D14" s="428"/>
      <c r="E14" s="428"/>
      <c r="F14" s="428"/>
      <c r="G14" s="428"/>
      <c r="H14" s="428"/>
      <c r="I14" s="429"/>
    </row>
    <row r="15" spans="1:9" x14ac:dyDescent="0.25">
      <c r="B15" s="430" t="s">
        <v>157</v>
      </c>
      <c r="C15" s="431"/>
      <c r="D15" s="431"/>
      <c r="E15" s="431"/>
      <c r="F15" s="431"/>
      <c r="G15" s="431"/>
      <c r="H15" s="431"/>
      <c r="I15" s="432"/>
    </row>
    <row r="16" spans="1:9" x14ac:dyDescent="0.25">
      <c r="B16" s="430" t="s">
        <v>158</v>
      </c>
      <c r="C16" s="431"/>
      <c r="D16" s="431"/>
      <c r="E16" s="431"/>
      <c r="F16" s="431"/>
      <c r="G16" s="431"/>
      <c r="H16" s="431"/>
      <c r="I16" s="432"/>
    </row>
    <row r="17" spans="2:9" x14ac:dyDescent="0.25">
      <c r="B17" s="427"/>
      <c r="C17" s="428"/>
      <c r="D17" s="428"/>
      <c r="E17" s="428"/>
      <c r="F17" s="428"/>
      <c r="G17" s="428"/>
      <c r="H17" s="428"/>
      <c r="I17" s="429"/>
    </row>
    <row r="18" spans="2:9" x14ac:dyDescent="0.25">
      <c r="B18" s="427"/>
      <c r="C18" s="428"/>
      <c r="D18" s="428"/>
      <c r="E18" s="428"/>
      <c r="F18" s="428"/>
      <c r="G18" s="428"/>
      <c r="H18" s="428"/>
      <c r="I18" s="429"/>
    </row>
    <row r="19" spans="2:9" x14ac:dyDescent="0.25">
      <c r="B19" s="430" t="s">
        <v>159</v>
      </c>
      <c r="C19" s="431"/>
      <c r="D19" s="431"/>
      <c r="E19" s="431"/>
      <c r="F19" s="431"/>
      <c r="G19" s="431"/>
      <c r="H19" s="431"/>
      <c r="I19" s="432"/>
    </row>
    <row r="20" spans="2:9" x14ac:dyDescent="0.25">
      <c r="B20" s="430" t="s">
        <v>160</v>
      </c>
      <c r="C20" s="431"/>
      <c r="D20" s="431"/>
      <c r="E20" s="431"/>
      <c r="F20" s="431"/>
      <c r="G20" s="431"/>
      <c r="H20" s="431"/>
      <c r="I20" s="432"/>
    </row>
    <row r="21" spans="2:9" x14ac:dyDescent="0.25">
      <c r="B21" s="430" t="s">
        <v>161</v>
      </c>
      <c r="C21" s="431"/>
      <c r="D21" s="431"/>
      <c r="E21" s="431"/>
      <c r="F21" s="431"/>
      <c r="G21" s="431"/>
      <c r="H21" s="431"/>
      <c r="I21" s="432"/>
    </row>
    <row r="22" spans="2:9" ht="15.75" thickBot="1" x14ac:dyDescent="0.3">
      <c r="B22" s="433"/>
      <c r="C22" s="434"/>
      <c r="D22" s="434"/>
      <c r="E22" s="435"/>
      <c r="F22" s="436"/>
      <c r="G22" s="436"/>
      <c r="H22" s="434"/>
      <c r="I22" s="437"/>
    </row>
  </sheetData>
  <sheetProtection algorithmName="SHA-512" hashValue="oyAVzCYjD8UHZ6VO7hX4cLhYxTZwWXaIPUbyBF9vxJRW9qKtoXKRwbW9Jzcy5levmKryQx7qKALfr4jQd3z47w==" saltValue="102MWLKBfUqHXMjH6MbdPg==" spinCount="100000" sheet="1" objects="1" scenarios="1" formatCells="0" formatColumns="0" formatRows="0" selectLockedCells="1" sort="0" autoFilter="0" pivotTables="0"/>
  <mergeCells count="16">
    <mergeCell ref="A1:C1"/>
    <mergeCell ref="A2:C2"/>
    <mergeCell ref="A6:C6"/>
    <mergeCell ref="B12:I12"/>
    <mergeCell ref="B13:I13"/>
    <mergeCell ref="B21:I21"/>
    <mergeCell ref="A7:B7"/>
    <mergeCell ref="A8:B8"/>
    <mergeCell ref="A9:B9"/>
    <mergeCell ref="B15:I15"/>
    <mergeCell ref="B16:I16"/>
    <mergeCell ref="B17:I17"/>
    <mergeCell ref="B18:I18"/>
    <mergeCell ref="B19:I19"/>
    <mergeCell ref="B20:I20"/>
    <mergeCell ref="B14:I14"/>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Radni listovi</vt:lpstr>
      </vt:variant>
      <vt:variant>
        <vt:i4>4</vt:i4>
      </vt:variant>
    </vt:vector>
  </HeadingPairs>
  <TitlesOfParts>
    <vt:vector size="4" baseType="lpstr">
      <vt:lpstr>GRUPA 1</vt:lpstr>
      <vt:lpstr>GRUPA 2</vt:lpstr>
      <vt:lpstr>GRUPA 3</vt:lpstr>
      <vt:lpstr>REKAPITULACIJA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Ines</dc:creator>
  <cp:lastModifiedBy>Ines</cp:lastModifiedBy>
  <dcterms:created xsi:type="dcterms:W3CDTF">2021-12-07T13:40:10Z</dcterms:created>
  <dcterms:modified xsi:type="dcterms:W3CDTF">2022-01-26T16:24:31Z</dcterms:modified>
</cp:coreProperties>
</file>