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Aleksandar\Desktop\IZGRADNJA I OPREMNJE 2021\IZGRADNJA I OPREMANJE 2021\STROJOMEHANIKA ŠKLEDAR\PROVEDBA\GRAĐEVINSKO- OBRTNIČKI RADOVI\OBJAVA\"/>
    </mc:Choice>
  </mc:AlternateContent>
  <xr:revisionPtr revIDLastSave="0" documentId="13_ncr:1_{FF2A8CC2-7CE7-4255-AB61-B91FC6A47BBC}" xr6:coauthVersionLast="47" xr6:coauthVersionMax="47" xr10:uidLastSave="{00000000-0000-0000-0000-000000000000}"/>
  <bookViews>
    <workbookView xWindow="-120" yWindow="-120" windowWidth="29040" windowHeight="15840" activeTab="6" xr2:uid="{3F6FF755-BC31-4134-8636-13503C78B6A5}"/>
  </bookViews>
  <sheets>
    <sheet name="GRUPA 1" sheetId="1" r:id="rId1"/>
    <sheet name="GRUPA 2" sheetId="5" r:id="rId2"/>
    <sheet name="GRUPA 3" sheetId="2" r:id="rId3"/>
    <sheet name="GRUPA 4" sheetId="6" r:id="rId4"/>
    <sheet name="GRUPA 5" sheetId="7" r:id="rId5"/>
    <sheet name="GRUPA 6" sheetId="8" r:id="rId6"/>
    <sheet name="REKAPITULACIJA" sheetId="4" r:id="rId7"/>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4" l="1"/>
  <c r="C7" i="4"/>
  <c r="F58" i="6"/>
  <c r="F59" i="6"/>
  <c r="F60" i="6"/>
  <c r="F66" i="6"/>
  <c r="F68" i="6"/>
  <c r="C6" i="4"/>
  <c r="F92" i="2"/>
  <c r="F111" i="2"/>
  <c r="F120" i="2"/>
  <c r="F122" i="2"/>
  <c r="C5" i="4"/>
  <c r="F72" i="5"/>
  <c r="F73" i="5"/>
  <c r="F83" i="5"/>
  <c r="F85" i="5"/>
  <c r="C4" i="4"/>
  <c r="F7" i="1"/>
  <c r="F8" i="1"/>
  <c r="F19" i="1"/>
  <c r="F140" i="1"/>
  <c r="F149" i="1"/>
  <c r="C3" i="4"/>
  <c r="F122" i="8"/>
  <c r="F123" i="8"/>
  <c r="F124" i="8"/>
  <c r="F125" i="8"/>
  <c r="F126" i="8"/>
  <c r="F108" i="8"/>
  <c r="F109" i="8"/>
  <c r="F111" i="8"/>
  <c r="F112" i="8"/>
  <c r="F113" i="8"/>
  <c r="F114" i="8"/>
  <c r="F115" i="8"/>
  <c r="F116" i="8"/>
  <c r="F117" i="8"/>
  <c r="F118" i="8"/>
  <c r="F100" i="8"/>
  <c r="F101" i="8"/>
  <c r="F102" i="8"/>
  <c r="F103" i="8"/>
  <c r="F104" i="8"/>
  <c r="F105" i="8"/>
  <c r="F91" i="8"/>
  <c r="F92" i="8"/>
  <c r="F93" i="8"/>
  <c r="F94" i="8"/>
  <c r="F95" i="8"/>
  <c r="F96" i="8"/>
  <c r="F97" i="8"/>
  <c r="F21" i="8"/>
  <c r="F22" i="8"/>
  <c r="F23" i="8"/>
  <c r="F24" i="8"/>
  <c r="F25" i="8"/>
  <c r="F26" i="8"/>
  <c r="F27" i="8"/>
  <c r="F28" i="8"/>
  <c r="F29" i="8"/>
  <c r="F30" i="8"/>
  <c r="F32" i="8"/>
  <c r="F34" i="8"/>
  <c r="F35" i="8"/>
  <c r="F36" i="8"/>
  <c r="F37" i="8"/>
  <c r="F39" i="8"/>
  <c r="F40" i="8"/>
  <c r="F41" i="8"/>
  <c r="F42" i="8"/>
  <c r="F43" i="8"/>
  <c r="F44" i="8"/>
  <c r="F45" i="8"/>
  <c r="F46" i="8"/>
  <c r="F48" i="8"/>
  <c r="F50" i="8"/>
  <c r="F51" i="8"/>
  <c r="F52" i="8"/>
  <c r="F53" i="8"/>
  <c r="F54" i="8"/>
  <c r="F55" i="8"/>
  <c r="F56" i="8"/>
  <c r="F57" i="8"/>
  <c r="F58" i="8"/>
  <c r="F59" i="8"/>
  <c r="F60" i="8"/>
  <c r="F61" i="8"/>
  <c r="F62" i="8"/>
  <c r="F63" i="8"/>
  <c r="F64" i="8"/>
  <c r="F65" i="8"/>
  <c r="F67" i="8"/>
  <c r="F68" i="8"/>
  <c r="F69" i="8"/>
  <c r="F70" i="8"/>
  <c r="F71" i="8"/>
  <c r="F72" i="8"/>
  <c r="F73" i="8"/>
  <c r="F75" i="8"/>
  <c r="F76" i="8"/>
  <c r="F77" i="8"/>
  <c r="F78" i="8"/>
  <c r="F79" i="8"/>
  <c r="F80" i="8"/>
  <c r="F81" i="8"/>
  <c r="F82" i="8"/>
  <c r="F83" i="8"/>
  <c r="F84" i="8"/>
  <c r="F85" i="8"/>
  <c r="F86" i="8"/>
  <c r="F87" i="8"/>
  <c r="F88" i="8"/>
  <c r="F10" i="8"/>
  <c r="F11" i="8"/>
  <c r="F12" i="8"/>
  <c r="F13" i="8"/>
  <c r="F14" i="8"/>
  <c r="F15" i="8"/>
  <c r="F16" i="8"/>
  <c r="F17" i="8"/>
  <c r="F85" i="7"/>
  <c r="F86" i="7"/>
  <c r="F87" i="7"/>
  <c r="F88" i="7"/>
  <c r="F63" i="7"/>
  <c r="F64" i="7"/>
  <c r="F65" i="7"/>
  <c r="F66" i="7"/>
  <c r="F69" i="7"/>
  <c r="F72" i="7"/>
  <c r="F75" i="7"/>
  <c r="F78" i="7"/>
  <c r="F81" i="7"/>
  <c r="F58" i="7"/>
  <c r="F55" i="7"/>
  <c r="F59" i="7"/>
  <c r="F47" i="7"/>
  <c r="F50" i="7"/>
  <c r="F51" i="7"/>
  <c r="F11" i="7"/>
  <c r="F12" i="7"/>
  <c r="F15" i="7"/>
  <c r="F18" i="7"/>
  <c r="F21" i="7"/>
  <c r="F24" i="7"/>
  <c r="F27" i="7"/>
  <c r="D30" i="7"/>
  <c r="F30" i="7"/>
  <c r="F33" i="7"/>
  <c r="F36" i="7"/>
  <c r="F39" i="7"/>
  <c r="F42" i="7"/>
  <c r="F43" i="7"/>
  <c r="F128" i="8"/>
  <c r="F64" i="6"/>
  <c r="F65" i="6"/>
  <c r="F37" i="6"/>
  <c r="F38" i="6"/>
  <c r="F39" i="6"/>
  <c r="F40" i="6"/>
  <c r="F41" i="6"/>
  <c r="F42" i="6"/>
  <c r="F43" i="6"/>
  <c r="F44" i="6"/>
  <c r="F45" i="6"/>
  <c r="F46" i="6"/>
  <c r="F49" i="6"/>
  <c r="F52" i="6"/>
  <c r="F53" i="6"/>
  <c r="F54" i="6"/>
  <c r="F11" i="6"/>
  <c r="F14" i="6"/>
  <c r="F17" i="6"/>
  <c r="F20" i="6"/>
  <c r="F23" i="6"/>
  <c r="F26" i="6"/>
  <c r="F29" i="6"/>
  <c r="F32" i="6"/>
  <c r="F33" i="6"/>
  <c r="F90" i="7"/>
  <c r="F115" i="2"/>
  <c r="F116" i="2"/>
  <c r="F117" i="2"/>
  <c r="F118" i="2"/>
  <c r="F119" i="2"/>
  <c r="F95" i="2"/>
  <c r="F98" i="2"/>
  <c r="F101" i="2"/>
  <c r="F102" i="2"/>
  <c r="F103" i="2"/>
  <c r="D104" i="2"/>
  <c r="F104" i="2"/>
  <c r="F107" i="2"/>
  <c r="F110" i="2"/>
  <c r="F84" i="2"/>
  <c r="F87" i="2"/>
  <c r="F88" i="2"/>
  <c r="F79" i="2"/>
  <c r="F80" i="2"/>
  <c r="F71" i="2"/>
  <c r="F74" i="2"/>
  <c r="F75" i="2"/>
  <c r="F41" i="2"/>
  <c r="F42" i="2"/>
  <c r="F45" i="2"/>
  <c r="F46" i="2"/>
  <c r="F49" i="2"/>
  <c r="F50" i="2"/>
  <c r="F53" i="2"/>
  <c r="F54" i="2"/>
  <c r="F57" i="2"/>
  <c r="F58" i="2"/>
  <c r="F59" i="2"/>
  <c r="F60" i="2"/>
  <c r="F61" i="2"/>
  <c r="F62" i="2"/>
  <c r="F65" i="2"/>
  <c r="F66" i="2"/>
  <c r="F67" i="2"/>
  <c r="F11" i="2"/>
  <c r="F12" i="2"/>
  <c r="F15" i="2"/>
  <c r="F18" i="2"/>
  <c r="F21" i="2"/>
  <c r="F24" i="2"/>
  <c r="F27" i="2"/>
  <c r="F30" i="2"/>
  <c r="D33" i="2"/>
  <c r="F33" i="2"/>
  <c r="F36" i="2"/>
  <c r="F37" i="2"/>
  <c r="F77" i="5"/>
  <c r="F78" i="5"/>
  <c r="F79" i="5"/>
  <c r="F80" i="5"/>
  <c r="F81" i="5"/>
  <c r="F82" i="5"/>
  <c r="F66" i="5"/>
  <c r="F81" i="1"/>
  <c r="F67" i="5"/>
  <c r="F63" i="5"/>
  <c r="F64" i="5"/>
  <c r="F65" i="5"/>
  <c r="F68" i="5"/>
  <c r="F53" i="5"/>
  <c r="F57" i="5"/>
  <c r="F58" i="5"/>
  <c r="F59" i="5"/>
  <c r="F39" i="5"/>
  <c r="F40" i="5"/>
  <c r="F41" i="5"/>
  <c r="F42" i="5"/>
  <c r="F46" i="5"/>
  <c r="F47" i="5"/>
  <c r="F23" i="5"/>
  <c r="F24" i="5"/>
  <c r="F27" i="5"/>
  <c r="F28" i="5"/>
  <c r="F29" i="5"/>
  <c r="F30" i="5"/>
  <c r="F31" i="5"/>
  <c r="F32" i="5"/>
  <c r="F33" i="5"/>
  <c r="F34" i="5"/>
  <c r="F35" i="5"/>
  <c r="F16" i="5"/>
  <c r="F17" i="5"/>
  <c r="F8" i="5"/>
  <c r="F11" i="5"/>
  <c r="F12" i="5"/>
  <c r="F82" i="1"/>
  <c r="F144" i="1"/>
  <c r="F141" i="1"/>
  <c r="F142" i="1"/>
  <c r="F143" i="1"/>
  <c r="F145" i="1"/>
  <c r="F146" i="1"/>
  <c r="F147" i="1"/>
  <c r="F9" i="1"/>
  <c r="F10" i="1"/>
  <c r="F11" i="1"/>
  <c r="F12" i="1"/>
  <c r="F13" i="1"/>
  <c r="F14" i="1"/>
  <c r="F15" i="1"/>
  <c r="D16" i="1"/>
  <c r="F16" i="1"/>
  <c r="F17" i="1"/>
  <c r="F18" i="1"/>
  <c r="F42" i="1"/>
  <c r="F57" i="1"/>
  <c r="F120" i="1"/>
  <c r="F108" i="1"/>
  <c r="F62" i="1"/>
  <c r="F133" i="1"/>
  <c r="F134" i="1"/>
  <c r="F135" i="1"/>
  <c r="F136" i="1"/>
  <c r="F119" i="1"/>
  <c r="D121" i="1"/>
  <c r="F121" i="1"/>
  <c r="F124" i="1"/>
  <c r="D125" i="1"/>
  <c r="F125" i="1"/>
  <c r="F128" i="1"/>
  <c r="F129" i="1"/>
  <c r="F86" i="1"/>
  <c r="D87" i="1"/>
  <c r="F87" i="1"/>
  <c r="F90" i="1"/>
  <c r="F93" i="1"/>
  <c r="F96" i="1"/>
  <c r="F99" i="1"/>
  <c r="F100" i="1"/>
  <c r="F103" i="1"/>
  <c r="D104" i="1"/>
  <c r="F104" i="1"/>
  <c r="F105" i="1"/>
  <c r="F111" i="1"/>
  <c r="F114" i="1"/>
  <c r="F115" i="1"/>
  <c r="F77" i="1"/>
  <c r="F76" i="1"/>
  <c r="D74" i="1"/>
  <c r="F74" i="1"/>
  <c r="F72" i="1"/>
  <c r="F71" i="1"/>
  <c r="F69" i="1"/>
  <c r="F68" i="1"/>
  <c r="F67" i="1"/>
  <c r="F78" i="1"/>
  <c r="F61" i="1"/>
  <c r="F63" i="1"/>
  <c r="F56" i="1"/>
  <c r="F55" i="1"/>
  <c r="F53" i="1"/>
  <c r="F52" i="1"/>
  <c r="F50" i="1"/>
  <c r="F49" i="1"/>
  <c r="F48" i="1"/>
  <c r="F46" i="1"/>
  <c r="F45" i="1"/>
  <c r="F43" i="1"/>
  <c r="F40" i="1"/>
  <c r="F39" i="1"/>
  <c r="F37" i="1"/>
  <c r="F36" i="1"/>
  <c r="D34" i="1"/>
  <c r="F34" i="1"/>
  <c r="D33" i="1"/>
  <c r="F33" i="1"/>
  <c r="F32" i="1"/>
  <c r="F31" i="1"/>
  <c r="F30" i="1"/>
  <c r="F28" i="1"/>
  <c r="F27" i="1"/>
  <c r="F26" i="1"/>
  <c r="F25" i="1"/>
  <c r="F24" i="1"/>
  <c r="F58" i="1"/>
  <c r="F22" i="1"/>
  <c r="C10" i="4"/>
  <c r="C11" i="4"/>
  <c r="C12" i="4"/>
</calcChain>
</file>

<file path=xl/sharedStrings.xml><?xml version="1.0" encoding="utf-8"?>
<sst xmlns="http://schemas.openxmlformats.org/spreadsheetml/2006/main" count="1122" uniqueCount="562">
  <si>
    <t xml:space="preserve">"Za sve stavke navedene u tehničkim specifikacijama u kojima se možebitno traži ili navodi marka, norma te standardi, patent, tip ili određeno podrijetlo ponuditelj može ponuditi „jednakovrijedno“ svemu traženom ili navedenom.
Kako bi se ponuda smatrala valjanom, predmet nabave mora odgovarati svemu što je traženo u Prilogu II – Troškovnik i Projektnoj dokumentaciji - Prilog VI Poziva na dostavu ponuda. 
Sukladno članku 4. Pravilnika o dokumentaciji o nabavi te ponudi u postupcima javne nabave (NN 65/2017) količina predmeta nabave je predviđena (okvirna). 
Stvarno nabavljena količina predmeta nabave može biti veća ili manja od predviđene količine.
Ponuđene jedinične cijene primjenjivat će se na izvedene količine.
Ponuditelji su dužni navedenu Projektnu dokumentaciju i Troškovnik detaljno proučiti i upoznati se sa svim zahtjevima iz iste te sukladno navedenom izraditi i dostaviti svoju ponudu.
Ponuda koja ne obuhvaća sve stavke Troškovnika ili traženog opsega radova za predmet nabave za koju se podnosi ponuda u pregledu i ocjeni ponuda odbit će se kao nepravilna."					</t>
  </si>
  <si>
    <t>red.br.</t>
  </si>
  <si>
    <t>opis  radova</t>
  </si>
  <si>
    <t>jed.mj.</t>
  </si>
  <si>
    <t>količina</t>
  </si>
  <si>
    <t>jed.cijena</t>
  </si>
  <si>
    <t>iznos</t>
  </si>
  <si>
    <t>1.</t>
  </si>
  <si>
    <t>2.</t>
  </si>
  <si>
    <t>3.</t>
  </si>
  <si>
    <t>4.</t>
  </si>
  <si>
    <t>5.</t>
  </si>
  <si>
    <t>6.</t>
  </si>
  <si>
    <t>7.</t>
  </si>
  <si>
    <t>8.</t>
  </si>
  <si>
    <t>m2</t>
  </si>
  <si>
    <t>kom</t>
  </si>
  <si>
    <t>kg</t>
  </si>
  <si>
    <t>BETONSKI I ARMIRANO-BETONSKI RADOVI UKUPNO:</t>
  </si>
  <si>
    <t>6.1.</t>
  </si>
  <si>
    <t>6.2.</t>
  </si>
  <si>
    <t>NAPOMENA: Sve stavke radova uključuju nabavu i dopremu materijala na gradilište, ugradnju sa potrebnom završnom obradom, uključujući i sav potreban materijal za montažu, te zbrinjavanje preostalog i demontiranog materijala na način predviđen zakonom.</t>
  </si>
  <si>
    <t>Prije izvođenja bilo koje stavke radova izvršiti točnu izmjeru na licu mjesta, odnosno izvršiti konzulatancije sa projektantom ili  nadzorom. Svi radovi izvode se prema projektnoj dokumentaciji u prilogu.</t>
  </si>
  <si>
    <t xml:space="preserve">U __________________, ______________________                                                                                           </t>
  </si>
  <si>
    <t xml:space="preserve">            ( mjesto )                     (  datum )</t>
  </si>
  <si>
    <t xml:space="preserve"> ____________________________________________                                M.P.                                                          </t>
  </si>
  <si>
    <t xml:space="preserve">(ime i prezime te potpis osobe ovlaštene po zakonu                               </t>
  </si>
  <si>
    <t xml:space="preserve">           za zastupanje gospodarskog subjekta)</t>
  </si>
  <si>
    <t>2. BETONSKI I ARMIRANO-BETONSKI RADOVI</t>
  </si>
  <si>
    <r>
      <t>m</t>
    </r>
    <r>
      <rPr>
        <vertAlign val="superscript"/>
        <sz val="11"/>
        <rFont val="Times New Roman"/>
        <family val="1"/>
        <charset val="238"/>
      </rPr>
      <t>2</t>
    </r>
  </si>
  <si>
    <t>ZEMLJANI RADOVI</t>
  </si>
  <si>
    <t>ZEMLJANI RADOVI UKUPNO</t>
  </si>
  <si>
    <t>SVEUKUPNO:</t>
  </si>
  <si>
    <t xml:space="preserve">                   Prije izvođenja bilo koje stavke radova izvršiti točnu izmjeru na licu mjesta, odnosno izvršiti konzulatancije sa projektantom ili  nadzorom. Svi radovi izvode se prema projektnoj dokumentaciji u prilogu.</t>
  </si>
  <si>
    <t>UKUPNO RADOVI:</t>
  </si>
  <si>
    <t>PDV 25%:</t>
  </si>
  <si>
    <t>Građevinsko- obrtnički radovi izgradnje upravne zgrade i hale za proizvodnjom bravarske galanterije obrta STROJOMEHANIKA ŠKLEDAR</t>
  </si>
  <si>
    <t xml:space="preserve">GRUPA 1. Građevinski radovi - upravna zgrada </t>
  </si>
  <si>
    <t>1. ZEMLJANI RADOVI I RUŠENJA</t>
  </si>
  <si>
    <t>1.1.</t>
  </si>
  <si>
    <t xml:space="preserve">Strojni široki iskop humusnog sloja 20 cm ispod  parkirališnog i manipulativnog prostora  ulaza i  na mjestu izgradnje građevina i njihovog okoliša. Dio zemlje gura se 20 m  na hrpe radi povrata planiranja terena nakon gradnje, a ostalo se utovara u kamione uz odvoz na planirku do 1 km. Obračun u zbijenom stanju. </t>
  </si>
  <si>
    <t>1.1.1.</t>
  </si>
  <si>
    <t>a) iskop</t>
  </si>
  <si>
    <t>1.1.2.</t>
  </si>
  <si>
    <t>b) utovar i odvoz</t>
  </si>
  <si>
    <t>1.2.</t>
  </si>
  <si>
    <t>Pripremni radovi, izrada nanosne skele, ograda gradilišta, pristupni putevi, deponije materijala ….</t>
  </si>
  <si>
    <t>paušal</t>
  </si>
  <si>
    <t>1.3.</t>
  </si>
  <si>
    <t>Strojni široki iskop građevne jame.</t>
  </si>
  <si>
    <t>1.4.</t>
  </si>
  <si>
    <t>Strojni  iskop zemlje III kat. za trakaste temelje građevine, širine rova  40 - 70 cm  s utovarom u kamione i odvozom. Obračun u zbijenom stanju.</t>
  </si>
  <si>
    <t>1.5.</t>
  </si>
  <si>
    <t>Ručno planiranje stjenki i dna iskopa  za trakaste temelje na zadanu dimenziju.</t>
  </si>
  <si>
    <t>1.6.</t>
  </si>
  <si>
    <t>Dobava i razastiranje  batude  16-32 mm unutar temelja građevine  u sloju 20 cm, sve ispod betonske podloge, s nabijanjem vibro pločom. Obračun u zbijenom stanju.</t>
  </si>
  <si>
    <t>1.7.</t>
  </si>
  <si>
    <t>Zatrpavanje viška iskopane građevne jame zemljom od iskopa s nabijanjem. Obračun u zbijenom stanju.</t>
  </si>
  <si>
    <t>1.8.</t>
  </si>
  <si>
    <t>Strojni utovar viška iskopane zemlje u kamione i odvoz na planirku . Obračun u rastresitom stanju.</t>
  </si>
  <si>
    <t>1.9.</t>
  </si>
  <si>
    <t>Utovar u kamione i odvoz otpadnog materijala i šute na gradsku deponiju udaljenu do 6 km.</t>
  </si>
  <si>
    <t>1.10.</t>
  </si>
  <si>
    <t>Ručni iskop rova temeljne kanalizacije 40 / 80 i zatrpavanje, pijeskom i zemljom od iskopa</t>
  </si>
  <si>
    <r>
      <t>m</t>
    </r>
    <r>
      <rPr>
        <vertAlign val="superscript"/>
        <sz val="11"/>
        <rFont val="Times New Roman"/>
        <family val="1"/>
      </rPr>
      <t>3</t>
    </r>
  </si>
  <si>
    <r>
      <t>m</t>
    </r>
    <r>
      <rPr>
        <vertAlign val="superscript"/>
        <sz val="11"/>
        <rFont val="Times New Roman"/>
        <family val="1"/>
      </rPr>
      <t>2</t>
    </r>
  </si>
  <si>
    <t xml:space="preserve"> ZEMLJANI RADOVI I RUŠENJA UKUPNO</t>
  </si>
  <si>
    <t>2.1.</t>
  </si>
  <si>
    <t>Betoniranje armirano-betonskih trakastih temelja d = 30, 40, 50 i 70 cm, h=60 cm, betonom, C/25-30 na šljunčanu podlogu u pripremljeni zemljani iskop.</t>
  </si>
  <si>
    <t>2.2.</t>
  </si>
  <si>
    <t>Betoniranje armirano-betonskih temeljnih stopa 100 x 100 cm, h=60 cm, betonom, C/25-30 na šljunčanu podlogu u četverostranoj oplati.</t>
  </si>
  <si>
    <t>a) beton</t>
  </si>
  <si>
    <t>b) oplata četverostrana</t>
  </si>
  <si>
    <t>2.3.</t>
  </si>
  <si>
    <t>Betoniranje armirano-betonskih nadtemeljnih zidova, C/25-30, u običnoj oplati</t>
  </si>
  <si>
    <t>a) beton - spravljanje na gradilištu-ručna ugradnja</t>
  </si>
  <si>
    <t xml:space="preserve">b) oplata dvostrana </t>
  </si>
  <si>
    <t>2.4.</t>
  </si>
  <si>
    <t>Betoniranje  armirano-betonske podne ploče iznad trakastih temelja, debljine 15 cm betonom, C/25-30,  sa zaglađivanjem.</t>
  </si>
  <si>
    <t>2.4.1.</t>
  </si>
  <si>
    <t>beton - ugradnja pumpom</t>
  </si>
  <si>
    <t>2.4.2.</t>
  </si>
  <si>
    <t>oplata jednostrana</t>
  </si>
  <si>
    <t>2.4.3.</t>
  </si>
  <si>
    <t>XPS 10 cm</t>
  </si>
  <si>
    <t>2.4.4.</t>
  </si>
  <si>
    <t>geotekstil 250 g</t>
  </si>
  <si>
    <t>2.4.5.</t>
  </si>
  <si>
    <t>čepasta folija</t>
  </si>
  <si>
    <t>2.5.</t>
  </si>
  <si>
    <t>Betoniranje armirano-betonske ploče iznad prizemlja debljine 14 cm betonom, C25/30.</t>
  </si>
  <si>
    <t>2.5.1</t>
  </si>
  <si>
    <t>2.5.2.</t>
  </si>
  <si>
    <t>2.6.</t>
  </si>
  <si>
    <t>Betoniranje armirano-betonske ploče iznad kata debljine 16 cm betonom, C25/30.</t>
  </si>
  <si>
    <t>2.6.1</t>
  </si>
  <si>
    <t>2.6.2.</t>
  </si>
  <si>
    <t>2.7.</t>
  </si>
  <si>
    <t>Betoniranje greda pozicija 204 i 205 u glatkoj oplati, širine 30 cm prema detalju iz projekta konstrukcije, sa betonom C25/30.</t>
  </si>
  <si>
    <t>2.7.1.</t>
  </si>
  <si>
    <t>beton - spravljanje na gradilištu-ručna ugradnja</t>
  </si>
  <si>
    <t>2.7.2.</t>
  </si>
  <si>
    <t>oplata trostrana</t>
  </si>
  <si>
    <t>2.8.</t>
  </si>
  <si>
    <t>Betoniranje  nadvoja u glatkoj oplati, širine 25 cm, sa betonom C25/30.</t>
  </si>
  <si>
    <t>2.8.1.</t>
  </si>
  <si>
    <t>2.8.2.</t>
  </si>
  <si>
    <t>2.9.</t>
  </si>
  <si>
    <t>Betoniranje vertikalnih serklaža debljine 25/25 cm i stupova pozicije 206 Ø 20 cm u glatkoj oplati, sa betonom C25/30.</t>
  </si>
  <si>
    <t>2.9.1.</t>
  </si>
  <si>
    <t>2.9.2.</t>
  </si>
  <si>
    <t>oplata dvostrana</t>
  </si>
  <si>
    <t>2.9.3.</t>
  </si>
  <si>
    <t>oplata stupa kružnog presjeka</t>
  </si>
  <si>
    <t>2.10.</t>
  </si>
  <si>
    <t>Betoniranje horizontalnog serklaža atike u glatkoj oplati, 25/20 cm, sa betonom C25/30.</t>
  </si>
  <si>
    <t>2.10.1.</t>
  </si>
  <si>
    <t>2.10.2.</t>
  </si>
  <si>
    <t>2.11.</t>
  </si>
  <si>
    <t>Betoniranje dvokrakog stubišta u glatkoj oplati, debljine  16,7/30 i 14 cm kose ploče, sa betonom C/25-30.</t>
  </si>
  <si>
    <t>2.11.1.</t>
  </si>
  <si>
    <t>beton -spravljanje na gradilištu-ručna ugradnja</t>
  </si>
  <si>
    <t>2.11.2.</t>
  </si>
  <si>
    <t>oplata složena</t>
  </si>
  <si>
    <t>2.12.</t>
  </si>
  <si>
    <t>Izvedba objekta sanitarne kanalizacije. Izrada tipskih revizionih okana sa poklopcem prema detalju u projektu- Iskop jame dubine do 2,0 m. Vertikalno odsjecanje bočnih strana, te utovar i odvoz na udaljenost do 1500 m. Izrada i postava dvostrane oplate, te betoniranje okna od betona C16/20. Stavka obuhvaća i izvedbu kinete prema odgovarajućim uljevima i izljevima profila cijevi. Unutrašnje površine izvesti u vodonepropusnoj cementnoj žbuci debljine 2 cm. Ugradba četvrtastih poklopaca 600x600 mm za srednje teški promet i stupaljki od betonskog željeza.</t>
  </si>
  <si>
    <r>
      <t>m</t>
    </r>
    <r>
      <rPr>
        <vertAlign val="superscript"/>
        <sz val="11"/>
        <rFont val="Times New Roman"/>
        <family val="1"/>
      </rPr>
      <t>3</t>
    </r>
    <r>
      <rPr>
        <b/>
        <sz val="9"/>
        <rFont val="Geneva"/>
        <family val="2"/>
      </rPr>
      <t/>
    </r>
  </si>
  <si>
    <t>3.  ARMIRAČKI RADOVI</t>
  </si>
  <si>
    <t>3.1.</t>
  </si>
  <si>
    <t>Dobava, izrada i postava rebraste armature B500B. Količine su okvirne.</t>
  </si>
  <si>
    <t>3.2.</t>
  </si>
  <si>
    <t>Dobava i postava mrežaste armature B500B. Količine su okvirne.</t>
  </si>
  <si>
    <t xml:space="preserve">ARMIRAČKI RADOVI UKUPNO  </t>
  </si>
  <si>
    <t>4.  ZIDARSKI RADOVI</t>
  </si>
  <si>
    <t>4.1.</t>
  </si>
  <si>
    <t>Zidanje nosivih zidova šupljom blok opekom 19/19/29 u zidu d=29 cm sa PCM.</t>
  </si>
  <si>
    <t>4.1.1.</t>
  </si>
  <si>
    <t>19/19/29 cigleni blok</t>
  </si>
  <si>
    <t>4.2.</t>
  </si>
  <si>
    <t>Zidarsko zatvaranje proboja u stropnim pločama, zidovima i gredama nakon montaže instalacija.</t>
  </si>
  <si>
    <t>4.3.</t>
  </si>
  <si>
    <t>Ručno žbukanje šliceva u zidovima nakon montaže instalacija sa ugradnjom pvc mrežice, a prije strojnog žbukanja zidova.</t>
  </si>
  <si>
    <t>m</t>
  </si>
  <si>
    <t>4.4.</t>
  </si>
  <si>
    <t>4.4.1</t>
  </si>
  <si>
    <t>EPS 5 cm - prizemlje</t>
  </si>
  <si>
    <t>4.4.3</t>
  </si>
  <si>
    <t>traka  1 cm/10 cm</t>
  </si>
  <si>
    <t>4.5.</t>
  </si>
  <si>
    <t>Dobava i ugradnja cementnog estriha za izvedbu plivajućeg poda između etaža, armiran mrežom 4 mm, okna 10 x 10 cm. Mješavina kamenog agregata 0-8 mm (frakcija 0 – 4 mm ne više od 60 %) sa količinom cementa do 380 kg/m3. Obračun po izvedenoj površini m2. Na površinama većim od 25 m2 treba dilatirati estrih do armature sa usječenim fugama širine 3 – 5 mm.</t>
  </si>
  <si>
    <t>4.5.1.</t>
  </si>
  <si>
    <t>• debljina je estriha 5 cm za završni sloj od keramike, kamena ili parketa - prizemlje i kat</t>
  </si>
  <si>
    <t>4.6.</t>
  </si>
  <si>
    <t>Žbukanje unutarnjih zidova vapneno cementnom strojnom žbukom sa svim potrebnim predranjama prema specifikaciji proizvođača.</t>
  </si>
  <si>
    <t>4.6.1</t>
  </si>
  <si>
    <t>Zidovi</t>
  </si>
  <si>
    <t>4.7.</t>
  </si>
  <si>
    <t>Žbukanje unutarnjih stropova vapneno cementnom strojnom žbukom sa svim potrebnim predranjama prema specifikaciji proizvođača.</t>
  </si>
  <si>
    <t xml:space="preserve">ZIDARSKI RADOVI UKUPNO  </t>
  </si>
  <si>
    <t>5.  TESARSKI RADOVI</t>
  </si>
  <si>
    <t xml:space="preserve">TESARSKI RADOVI UKUPNO  </t>
  </si>
  <si>
    <t>5.4.</t>
  </si>
  <si>
    <t>Dobava i montaža cijevne fasadne skele</t>
  </si>
  <si>
    <t>IZOLATERSKI  RADOVI</t>
  </si>
  <si>
    <t>7.1.</t>
  </si>
  <si>
    <t xml:space="preserve">Dobava i ugradnja horizontalne hidroizolacije izvedene preko svih donjih  AB ploča sa hladnim premazom resitola i dva sloja varene ljepenke  V4 + GV4. </t>
  </si>
  <si>
    <t>hidroizolacija</t>
  </si>
  <si>
    <t>7.2.</t>
  </si>
  <si>
    <t>7.3.</t>
  </si>
  <si>
    <t>Dobava i ugradnja tekućeg hidroizolacijskog premaza na bazi kaučuka i polimera na podovima sanitarnih čvorova, WC - ima i kupaonicama u prizemlju. Izrada holkera i premaz  zida h=15 cm.</t>
  </si>
  <si>
    <t>Dobava i ugradnja toplinskog izolacijskog sloja stropa ravnog krova od XPS-a, d=25 cm</t>
  </si>
  <si>
    <t>XPS d=25 cm</t>
  </si>
  <si>
    <t>Dobava i ugradnja toplinske izolacije poda XPS 10 cm  + geotekstil</t>
  </si>
  <si>
    <t>XPS 15 (10+5) cm - pozicija P1</t>
  </si>
  <si>
    <t>geotekstil</t>
  </si>
  <si>
    <t>folija</t>
  </si>
  <si>
    <t>geoteksil 2 x</t>
  </si>
  <si>
    <t>prani šljunak</t>
  </si>
  <si>
    <t>Dobava i ugradnja paronepropusne folije iznad betona za pad, a ispod termoizolacije od XPS-a na ravnom krovu.</t>
  </si>
  <si>
    <t>Dobava i ugradnja dvoetažnog podnog sifona sa šeširićem za spoj na hidroizolaciju HL 83, komplet  sa spojem na odvod vertikale ø 75 cca 2 m.</t>
  </si>
  <si>
    <t>Dobava i ugradnja toplinskog izolacijskog sloja zida atike od XPS-a, d=5 cm</t>
  </si>
  <si>
    <t>XPS d=5 cm</t>
  </si>
  <si>
    <t>IZOLATERSKI RADOVI UKUPNO</t>
  </si>
  <si>
    <t>FASADERSKI RADOVI</t>
  </si>
  <si>
    <t>5.1.</t>
  </si>
  <si>
    <t>5.2.</t>
  </si>
  <si>
    <t>5.3.</t>
  </si>
  <si>
    <t>5.5.</t>
  </si>
  <si>
    <t>8.1.</t>
  </si>
  <si>
    <t xml:space="preserve">Dobava i ugradnja fasadnog sustava vanjskih zidova sa sljedećim slojevima:
- mort za lijepljenje i armiranje, nanos na min.40% površine, rubno-točkastom metodom.
- toplinska izolacija EPS - F debljine d=15 cm, stabilizirane, teško zapaljive i izrađene bez regenerata, prema HRN EN 13163, sa prekopom, dimenzija 100 cm x 50 cm.
- 1. sloj (3-4mm) ljepila s staklenom armaturnom mrežicom minimalne čvrstoće 1900N/5cm, odnosno težine 160gr/m2 bez PVC-a  
- 2. sloj (1-2mm) ljepila (1+2 sloj min. 5 mm)
- aktivni predpremaz 
- tankoslojna silikonska zaštitno-dekorativna žbuka - završna silikatna boja prema izboru investitora                                               </t>
  </si>
  <si>
    <t>- toplinska izolacija zidova EPS-F, d = 15 cm sa 1. i 2. slojem polimercementnog ljepila
U cijenu su uključeni svi potrebni profili za žbukanje i profili za pročelje, alu i/ili PVC kutnici (sa mrežicom), sokl profili, okapni profili na nadvojima otvora, ojačanja za rubove, otvore, uglove i sl. te dilatacijske profile i brtvljenje spojeva pročelja i vanjske stolarije i bravarije brtvom.</t>
  </si>
  <si>
    <t>- toplinska izolacija zidova EPS-F, d = 20 cm sa 1. i 2. slojem polimercementnog ljepila
U cijenu su uključeni svi potrebni profili za žbukanje i profili za pročelje, alu i/ili PVC kutnici (sa mrežicom), sokl profili, okapni profili na nadvojima otvora, ojačanja za rubove, otvore, uglove i sl. te dilatacijske profile i brtvljenje spojeva pročelja i vanjske stolarije i bravarije brtvom.</t>
  </si>
  <si>
    <t>- završno žbukanje (impregnacijski premaz, završna silikonska dekorativno-zaštitna žbuka)</t>
  </si>
  <si>
    <t>Dobava i ugradnja toplinske izolacije podnožja sa sljedećim slojevima:
- mort za lijepljenje i armiranje za podnožja vanjskih zidova, kategorija uptrebe: III prema ETAG 004, nanos na min.40% površine, rubno-točkastom metodom.
- toplinska izolacija  iz rebrastih ploča XPS-a s preklopom, debljine d=5.0 cm. Određivanje toplinskog otpora metodom sa zaštićenom vrućom pločom i tokomjernom metodom -- Proizvodi s visokim i srednjim toplinskim otporom, HRN EN 12667 ili jednakovrijedno: ≤0,036 W/mK        
- 1. sloj (2mm) ljepila s staklenom armaturnom mrežicom minimalne čvrstoće 1900N/5cm, odnosno težine 160gr/m2 bez PVC-a   
- 2. sloj (1-2mm) ljepila  (1+2 sloj min. 3 mm)
- impregnacijski predpremaz (sušenje minimalno 24h)
- vodoodbojni sloj mozaične žbuke prema izboru investitora
- između izolacije zidova i podnožja izvesti fugu s kliznem ležajem</t>
  </si>
  <si>
    <t>- toplinska izolacija sokla XPS, d = 5 cm</t>
  </si>
  <si>
    <t>- završno žbukanje podnožja građevine (armirana polimercementna žbuka, impregnacijski premaz, završna akrilatna i vodoodbojna mozaična žbuka prema izboru investitora</t>
  </si>
  <si>
    <t>Dobava i ugradnja tipskih limenih plasificiranih prozorskih klupčica sa zaštitinim bočnim PVC okapom.</t>
  </si>
  <si>
    <t>6.3.</t>
  </si>
  <si>
    <t>TEMELJNA KANALIZACIJA</t>
  </si>
  <si>
    <t>Dobava i ugradnja kanalizacijskih cijevi u kanalizacijsku mrežu. Ugradnja kanalizacijskih cijevi u temeljnu kanalizacijsku mrežu na pješčanu niveliranu zbijenu posteljicu i zatrpavanje pijeskom.</t>
  </si>
  <si>
    <t>ø 50 mm</t>
  </si>
  <si>
    <t>ø 110 mm</t>
  </si>
  <si>
    <t>ø 160 mm</t>
  </si>
  <si>
    <t>TEMELJNA KANALIZACIJA UKUPNO</t>
  </si>
  <si>
    <t xml:space="preserve">GRUPA 2. Obrtnički radovi - upravna zgrada  </t>
  </si>
  <si>
    <t xml:space="preserve">                                            REKAPITULACIJA   GRAĐEVINSKI RADOVI- UPRAVNA ZGRADA</t>
  </si>
  <si>
    <t>UKUPNO</t>
  </si>
  <si>
    <t>ZEMLJANI RADOVI I RUŠENJA</t>
  </si>
  <si>
    <t>BETONSKI I ARMIRANO-BETONSKI RADOVI</t>
  </si>
  <si>
    <t>ARMIRAČKI RADOVI</t>
  </si>
  <si>
    <t>ZIDARSKI RADOVI</t>
  </si>
  <si>
    <t>TESARSKI RADOVI</t>
  </si>
  <si>
    <t>6.4.</t>
  </si>
  <si>
    <t>6.5.</t>
  </si>
  <si>
    <t>6.5.1</t>
  </si>
  <si>
    <t>6.5.2</t>
  </si>
  <si>
    <t>6.6.</t>
  </si>
  <si>
    <t>6.6.1.</t>
  </si>
  <si>
    <t>6.6.2.</t>
  </si>
  <si>
    <t>6.6.3.</t>
  </si>
  <si>
    <t>6.7.</t>
  </si>
  <si>
    <t>6.8.</t>
  </si>
  <si>
    <t>6.9.</t>
  </si>
  <si>
    <t>FASADERSKI RADOVI UKUPNO</t>
  </si>
  <si>
    <t>8.1.1</t>
  </si>
  <si>
    <t>8.1.2</t>
  </si>
  <si>
    <t>8.1.3</t>
  </si>
  <si>
    <t>1. LIMARSKI RADOVI</t>
  </si>
  <si>
    <t>Dobava i montaža PVC horizontalnih cijevi ravnog krova i olučnih vertikala ø 10 cm u fasadnom zidu</t>
  </si>
  <si>
    <t>Dobava i montaža limene plastificirane poklopnice atike od čeličnog lima d=1,5 mm na al podkonstrukciji sa okapnicom 3 cm odvojenom od fasade visine 10 cm na fasadi 15 cm na krovu. Montažu izvršiti ljepljenjem na podkonstrukciju, spojeve brtviti trajnoelastičnim poluretanskim kitom.</t>
  </si>
  <si>
    <t>razvijena širina 75 cm</t>
  </si>
  <si>
    <t>LIMARSKI RADOVI UKUPNO</t>
  </si>
  <si>
    <t>2. GIPSERSKI  RADOVI</t>
  </si>
  <si>
    <t>GIPSERSKI RADOVI UKUPNO</t>
  </si>
  <si>
    <t>3. VANJSKA STOLARIJA</t>
  </si>
  <si>
    <t>Svi profili moraju biti izrađeni s prekinutim 5-strukim toplinskim mostovima, a zaptivanje između elemenata izvesti odgovarajućim neprekinutom 2-strukom brtvom .</t>
  </si>
  <si>
    <t>U cijenu uračunata izmjera zidarskih otvora u naravi, izrada, dobava, montaža, brtve, završna obrada,  te sav potreban okov po izboru naručitelja.</t>
  </si>
  <si>
    <t>Izrada, dobava i montaža  jednokrilnih  ulaznih vrata sa ugradbenim ostakljenjem. Suha montaža u zid  s učvrščivanjem PU pjenom. Okovi sigurnosni  za zaokretna vrata s sigurnosnom  bravom i ključem. Pokrovne lajsne su standardne. Ostalo prema projektu s tipskim odbojnicima za vratna krila. Okretanje zaokretnog krila lijevo.</t>
  </si>
  <si>
    <t xml:space="preserve">1) 180/270 cm </t>
  </si>
  <si>
    <t xml:space="preserve">6) 101/197,5 cm </t>
  </si>
  <si>
    <t>2) 166 x 240 + 20 prozor dvokrilni</t>
  </si>
  <si>
    <t>5) 120 x 140 + 20 prozor dvokrilni</t>
  </si>
  <si>
    <t>8) 166 x 166 + 20 prozor dvokrilni</t>
  </si>
  <si>
    <t>9) 120 x 166 + 20 prozor dvokrilni</t>
  </si>
  <si>
    <t>10) 190 x 197,5 vrata dvokrilna</t>
  </si>
  <si>
    <t>3.1.1.</t>
  </si>
  <si>
    <t>3.1.2.</t>
  </si>
  <si>
    <t>3.2.1</t>
  </si>
  <si>
    <t>3.2.2</t>
  </si>
  <si>
    <t>3.2.3</t>
  </si>
  <si>
    <t>3.2.4</t>
  </si>
  <si>
    <t>3.2.5</t>
  </si>
  <si>
    <t>3.2.6</t>
  </si>
  <si>
    <t>3.2.7</t>
  </si>
  <si>
    <t>3.2.8</t>
  </si>
  <si>
    <t>VANJSKA STOLARIJA UKUPNO</t>
  </si>
  <si>
    <t>4. STOLARSKI RADOVI</t>
  </si>
  <si>
    <t>Izrada, dobava i montaža  jednokrilnih unutarnjih punih furniranih vrata, furnir prema izboru naručitelja, s  furniranim futer štokom 2,5 cm, širine u debljini zida. Suha montaža u zid  s učvrščivanjem PU pjenom. Okovi su standardni za zaokretna vrata s običnom  bravom i ključem. Pokrovne  lajsne su standardne. Ostalo prema projektu s tipskim odbojnicima za vratna krila. Vratna krila na sanitarnim prostorijama sa ugrađenom ventilacijskom rozetom u dnu krila.</t>
  </si>
  <si>
    <t>1L) 61/197,5 lijeva</t>
  </si>
  <si>
    <t>1D) 61/197,5 desna</t>
  </si>
  <si>
    <t>2D) 81/197,5 desna</t>
  </si>
  <si>
    <t>3L) 81/197,5 lijeva</t>
  </si>
  <si>
    <t>Dobava i ugradba tipskih unutarnjih prozorskih klupčica od PVC profila sa ukrasnom štampom  kao mramor širine 25 cm.</t>
  </si>
  <si>
    <t>4.1.1</t>
  </si>
  <si>
    <t>4.1.2</t>
  </si>
  <si>
    <t>4.1.3</t>
  </si>
  <si>
    <t>4.1.4</t>
  </si>
  <si>
    <t>STOLARSKI RADOVI UKUPNO</t>
  </si>
  <si>
    <t>Dobava i postava zidnih keramičkih pločica visine do stropa u sanitarnim čvorovima i garderobama ili do visine gornjih elemenata u kuhinjskom dijelu na građevinsko ljepilo.</t>
  </si>
  <si>
    <t>Pločice se postavljaju  fuga na fugu  s fugiranjem masom za fugiranje, boje i dezena po izboru naručitelja.</t>
  </si>
  <si>
    <t>Cijenu formirati na bazi nabavne cijene keramičkih pločica od  50 kn/m2. Konačna cijena se utvrđuje na osnovu odabira pločica.</t>
  </si>
  <si>
    <t xml:space="preserve">Dobava i ugradnja unutarnje  podne keramike u građevinskom ljepilu sa fugama d=3 mm, fugirano vodotpornom masom za fugiranje. </t>
  </si>
  <si>
    <t>Cijenu formirati na bazi nabavne cijene keramičkih pločica od  80 kn/m2.  Konačna cijena se utvrđuje na osnovu odabira pločica.</t>
  </si>
  <si>
    <t>a) pločice</t>
  </si>
  <si>
    <t>b) sokl 10 cm</t>
  </si>
  <si>
    <t>5. KERAMIČARSKI RADOVI</t>
  </si>
  <si>
    <t>KERAMIČARSKI RADOVI UKUPNO</t>
  </si>
  <si>
    <t>Dobava i ugradnja drvene obloge stepenica, gazišta d=2,0 cm, i čela d=1,5 cm, ljepljenjem na stepenice obrađene cementnim mortom.</t>
  </si>
  <si>
    <t>gazišta prosječne dim 30/110 cm</t>
  </si>
  <si>
    <t>čela stepenica 16,7/110 cm</t>
  </si>
  <si>
    <t>podest</t>
  </si>
  <si>
    <t>obrada cementnim mortom</t>
  </si>
  <si>
    <t>drvena sokl lajsna</t>
  </si>
  <si>
    <t>6. PARKETARSKI RADOVI</t>
  </si>
  <si>
    <t>PARKETARSKI RADOVI UKUPNO</t>
  </si>
  <si>
    <t>Dvokratno gletanje  i brušenje svih unutarnjih zidova  i stropova masom za fino gletanje žbukanih i gips zidova te dvokratno bojanje perivim disperzivnim bojama za unutarnje radove.U cijenu uračunati sav potreban rad i materijal, te čišćenje raznih ugrađenih predmeta.</t>
  </si>
  <si>
    <t>unutra</t>
  </si>
  <si>
    <t>7. SOBOSLIKARSKO-LIČILAČKI   RADOVI</t>
  </si>
  <si>
    <t>7.1.1.</t>
  </si>
  <si>
    <t>SOBOSLIKARSKO-LIČILAČKI   UKUPNO</t>
  </si>
  <si>
    <t>LIMARSKI RADOVI</t>
  </si>
  <si>
    <t>GIPSERSKI RADOVI</t>
  </si>
  <si>
    <t>VANJSKA STOLARIJA</t>
  </si>
  <si>
    <t>STOLARSKI  RADOVI</t>
  </si>
  <si>
    <t>KERAMIČARSKI RADOVI</t>
  </si>
  <si>
    <t>PARKETARSKI RADOVI</t>
  </si>
  <si>
    <t>SOBOSLIKARSKO-LIČILAČKI RADOVI</t>
  </si>
  <si>
    <t xml:space="preserve">                                            REKAPITULACIJA   OBRTNIČKI RADOVI- UPRAVNA ZGRADA</t>
  </si>
  <si>
    <t xml:space="preserve">GRUPA 3. Građevinski radovi - hala </t>
  </si>
  <si>
    <t xml:space="preserve">Strojni široki iskop humusnog sloja 20 cm ispod  parkirališnog i manipulativnog prostora  ulaza i  na mjestu izgradnje građevina i njihovog okoliša. Dio zemlje gura se 20 m  na hrpe radi povrata planiranja terena nakon gradnje, a ostalo se utovara u kamione uz odvoz na planirku do 1 km.  Obračun u zbijenom stanju. </t>
  </si>
  <si>
    <t>Pripremni radovi, izrada nanosne skele, ograda gradilišta, pristupni putevi, deponije materijala.</t>
  </si>
  <si>
    <t xml:space="preserve">Strojni iskop građevinske jame, s utovarom otkopanog materijala u kamione i odvoz. Obračun u zbijenom stanju. </t>
  </si>
  <si>
    <t>Strojni  iskop zemlje III kat. za temelje samce s utovarom u kamione i odvozom. Obračun u zbijenom stanju.</t>
  </si>
  <si>
    <t>Strojni  iskop zemlje III kat. za trakaste temelje, širine rova 30 i 40 cm  s utovarom u kamione i odvozom. Obračun u zbijenom stanju.</t>
  </si>
  <si>
    <t xml:space="preserve">Ručno planiranje stjenki I dna iskopa  za trakaste temelje i temelje samce na zadanu dimenziju. </t>
  </si>
  <si>
    <t>Dobava i planiranje kamene posteljice između temeljnih stopa i trakastih temelja d= 30 cm, granulacije 0-32 mm.</t>
  </si>
  <si>
    <t>Strojni utovar viška iskopane zemlje u kamione i odvoz na planirku. Obračun u rastresitom stanju.</t>
  </si>
  <si>
    <t>ZEMLJANI RADOVI I RUŠENJA UKUPNO</t>
  </si>
  <si>
    <t>BETONSKI  I ARMIRANOBETONSKI  RADOVI</t>
  </si>
  <si>
    <t>Betoniranje armirano-betonskih temeljnih stopa 140 x 140 x 60 cm i 50 x 50 x 50 cm betonom C/25-30 na šljunčanu podlogu u pripremljeni zemljani iskop.</t>
  </si>
  <si>
    <t xml:space="preserve">a) beton C/25-30 </t>
  </si>
  <si>
    <t>Betoniranje armirano-betonskih temeljnih greda širine d=30 i 40 cm betonom, C/25-30 na šljunčanu podlogu u pripremljeni zemljani iskop, dio u dvostranoj oplati.</t>
  </si>
  <si>
    <t>b) oplata dvostrana</t>
  </si>
  <si>
    <t>Betoniranje armirano-betonskih nadtemelja 75 x 75 x 30 cm i 70 x 97,5 x 30 cm betonom, C/25-30 u trostranoj oplati.</t>
  </si>
  <si>
    <t>b) oplata trostrana</t>
  </si>
  <si>
    <t>Betoniranje gornje armirano-betonske ploče hale, debljine 10 cm, C/25-30.</t>
  </si>
  <si>
    <t>2.4.1</t>
  </si>
  <si>
    <t xml:space="preserve">beton  </t>
  </si>
  <si>
    <t>2.4.2</t>
  </si>
  <si>
    <t>Betoniranje  armirano-betonske podne ploče hale,  debljine 15 cm betonom, C/25-30, sa zaglađivanjem.</t>
  </si>
  <si>
    <t>2.5.2</t>
  </si>
  <si>
    <t>2.5.3</t>
  </si>
  <si>
    <t>2.5.4</t>
  </si>
  <si>
    <t>2.5.5</t>
  </si>
  <si>
    <t>2.5.6</t>
  </si>
  <si>
    <t>PE folija</t>
  </si>
  <si>
    <t>Betoniranje parapetnih zidova u  glatkoj oplati, debljine 10 cm, sa betonom C/25-30.</t>
  </si>
  <si>
    <t>beton</t>
  </si>
  <si>
    <t>2.6.2</t>
  </si>
  <si>
    <t>BETONSKI  I ARMIRANOBETONSKI  RADOVI UKUPNO</t>
  </si>
  <si>
    <t>Dobava, izrada i postava rebraste armature B500B. Količine su okvirne, a točan izračun biti će prema iskazu i specifikaciji armature.</t>
  </si>
  <si>
    <t>a) do profila 12 mm</t>
  </si>
  <si>
    <t>Dobava i postava mrežaste armature Q 257 i Q335. Količine su okvirne.</t>
  </si>
  <si>
    <t>ARMIRAČKI RADOVI UKUPNO</t>
  </si>
  <si>
    <t>TESARSKI RADOVI UKUPNO</t>
  </si>
  <si>
    <t>IZOLATERSKI RADOVI</t>
  </si>
  <si>
    <t>Dobava i ugradnja trapeznog čeličnog lima visine vala T35 mm, podgleda, pokrova i obloge atike nadstrešnice. Modularna širina lima iznosi 1 m.</t>
  </si>
  <si>
    <t>Dobava potrebnog materjala i izvedba fasadnog sloja XPS-a d=10,0 cm  te sloja staklene mrežice u građev. ljepilu na podnožju - soklu. Izvesti  na ugrađeni ekstrudirani polistiren,nanos građevinskog ljepila u debljini 2 mm . U svježi sloj ljepila utisnuti alkalno-otpornu staklenu mrežicu (očica 4 x 4 mm), ili za čvrstoću na udar veću od 3 J, žićanu mrežicu (5 x 5 mm izmjere očica) sa preklopima &gt; 10 cm i zagladiti metalnom gladilicom. Drugi sloj ljepila nanjeti na ugrađenu staklenu mrežicu Izvedba u svemu prema uputama proizvođača. Obračun po m2 izvedene površine.</t>
  </si>
  <si>
    <t>6.3.1.</t>
  </si>
  <si>
    <t>XPS 8 cm, parapetni zidić</t>
  </si>
  <si>
    <t>6.3.2.</t>
  </si>
  <si>
    <t>građevinsko ljepilo i mrežica</t>
  </si>
  <si>
    <t>6.3.3.</t>
  </si>
  <si>
    <t>6.3.4.</t>
  </si>
  <si>
    <t>hidroizolacijski premaz</t>
  </si>
  <si>
    <t>Dobava potrebnog materijala i izrada završnog sloja na podlogu armiranog cementnog ljepila na  podnožju  zida (iz prethodne stavke 2, fasadni radovi). Završni se sloj izvodi kao  mozaik žbuka. Obračun po m2 izvedene završne obrade.</t>
  </si>
  <si>
    <t>BETONSKI I ARMIRANOBETONSKI RADOVI</t>
  </si>
  <si>
    <t>FASADERSKI  RADOVI</t>
  </si>
  <si>
    <t xml:space="preserve">                                            REKAPITULACIJA   GRAĐEVINSKI RADOVI- HALA</t>
  </si>
  <si>
    <t>UKUPNO:</t>
  </si>
  <si>
    <t xml:space="preserve">GRUPA 4. Obrtnički radovi - hala </t>
  </si>
  <si>
    <t>razvijena širina 70 cm</t>
  </si>
  <si>
    <t>Dobava i montaža PVC olučnih vertikala.</t>
  </si>
  <si>
    <t>ø 11 cm</t>
  </si>
  <si>
    <t>Dobava i montaža okapnog lima na spoju krova nadstrešnice i zidnog panela hale, razvijene širine do 33 cm</t>
  </si>
  <si>
    <t>Dobava i montaža okapnog lima na sljemenu, razvijene širine do 33 cm</t>
  </si>
  <si>
    <t>Dobava i montaža opšava oko prozora i vrata.</t>
  </si>
  <si>
    <t>Dobava i montaža okapnih limova na završecima panela, razvijene širine do 33 cm</t>
  </si>
  <si>
    <t>Dobava i montaža okapnih limova na spjevima zidnih panela s parapetnim zidićem, razvijene širine do 45 cm</t>
  </si>
  <si>
    <t>Dobava i montaža trapeznih plastificiranih ležećih oluka razvijene širine 100 cm</t>
  </si>
  <si>
    <t>Dobava i ugradnja čelične konstrukcije hale. Podrožnice se izvode od pravokutnih cijevnih profila 100 x 80 x 4 mm. Glavni rešetkasti nosači sastoje se od cijevnih profila i to gornji pojas 60 x 60 x 4 mm, donji pojas 60 x 60 x 3 mm i ispuna 40 x 40 x 3 mm. Glavni nosači oslanjaju se na stupove koji se sastoje od 4 cijevi 50 x 50 x 3,2 mm koji su međusovno povezani rešetkastom ispunom od cijevi 25 x 25 x 2 mm. Glavni nosač nadstrešnice izvodi se od pravokutnih cijevnih profila 140 x 80 x 4 mm. Stupovi nadstrešnice izvode se od cijevi 100 x 100 x 4 mm. Nosači fasade izvode se od cijevnih profila 80 x 60 x 4 mm i 100 x 60 x 3 mm. Horizontalni i vertikalni spregovi izvode se od šipki ϕ16 te od prečki 60 x 60 x 3 mm.</t>
  </si>
  <si>
    <t>2.1.1.</t>
  </si>
  <si>
    <t>podrožnice 100 x 80 x 4 cm</t>
  </si>
  <si>
    <t>2.1.2.</t>
  </si>
  <si>
    <t>glavni rešetkasti nosač</t>
  </si>
  <si>
    <t>2.1.3.</t>
  </si>
  <si>
    <t>rešetkasti stupovi</t>
  </si>
  <si>
    <t>2.1.4.</t>
  </si>
  <si>
    <t>glavni nosač nadstrešnice 140 x 80 x 4 mm</t>
  </si>
  <si>
    <t>2.1.5.</t>
  </si>
  <si>
    <t>stup nadstrešnice 100 x 100 x 4 mm</t>
  </si>
  <si>
    <t>2.1.6.</t>
  </si>
  <si>
    <t>nosači fasade 80 x 60 x 4 mm</t>
  </si>
  <si>
    <t>2.1.7.</t>
  </si>
  <si>
    <t>nosači fasade 100 x 60 x 3 mm</t>
  </si>
  <si>
    <t>2.1.8.</t>
  </si>
  <si>
    <t>spregovi: šipke ϕ16</t>
  </si>
  <si>
    <t>2.1.9.</t>
  </si>
  <si>
    <t>spregovi: prečke 60 x 60 x 3 mm</t>
  </si>
  <si>
    <t>2.1.10.</t>
  </si>
  <si>
    <t>pomoćne cijevi za pričvršćivanje panela</t>
  </si>
  <si>
    <t>Dobava i montaža fiksne penjalice za krov s leđobranom.</t>
  </si>
  <si>
    <t>1) 304 x 410 cm</t>
  </si>
  <si>
    <t>1) 300 x 312 cm</t>
  </si>
  <si>
    <t>BRAVARSKI RADOVI</t>
  </si>
  <si>
    <t>BRAVARSKI RADOVI UKUPNO</t>
  </si>
  <si>
    <t>3.1.1</t>
  </si>
  <si>
    <t>poz 11- 100 x 158 - jednokrilni - fiksni</t>
  </si>
  <si>
    <t>3.1.2</t>
  </si>
  <si>
    <t>poz 15- 100 x 158 - jednokrilni - otklopni</t>
  </si>
  <si>
    <t>PVC STOLARIJA</t>
  </si>
  <si>
    <t>PVC STOLARIJA UKUPNO</t>
  </si>
  <si>
    <t xml:space="preserve">                                            REKAPITULACIJA   OBRTNIČKI RAOVI- HALA</t>
  </si>
  <si>
    <t>GRUPA 5. Uređenje pripadajuće parcele</t>
  </si>
  <si>
    <t>ZEMLJANI  RADOVI</t>
  </si>
  <si>
    <t xml:space="preserve">Strojni široki iskop humusnog sloja 30 cm ispod  parkirališnog i manipulativnog prostora  ulaza i  na mjestu izgradnje građevina i njihovog okoliša. Dio zemlje gura se 20 m  na hrpe radi povrata planiranja terena nakon gradnje, a ostalo se utovara u kamione uz odvoz na planirku do 1 km.  Obračun u zbijenom stanju. </t>
  </si>
  <si>
    <t>Strojni iskop zemlje III kat. za slivnike, kanale i rubnjake. U stavku uračunati proširenje i produbljenje rova iskopa za slivnička okna i 5% ručnog iskopa za izravnanje stranica i dna iskopa. Dubina iskopa do 2,0 m. Zemlju od iskopa utovariti u kamion i odvesti na planirku do 1 km. Obračun u zbijenom stanju.</t>
  </si>
  <si>
    <t>Izrada podloge od pijeska u debljini od 10 cm na dno rova za postavu kanalizacijskih cijevi. Pijesak planirati i zbijati prema projektiranim padovima. Obračun po m3 ugrađenog pijeska u zbijenom stanju.</t>
  </si>
  <si>
    <t>Zatrpavanje kanalskog rova pijeskom nakon polaganja kanalizacijskih cijevi do visine 30 cm iznad cijevi. Zbija se oprezno, ručno a posebno sa strane i iznad cijevi kako ne bi došlo do oštećenja cijevi. Obračun po m3 ugrađenog pijeska u zbijenom stanju.</t>
  </si>
  <si>
    <t>Zatrpavanje kanalskog rova materijalom iz iskopa u slojevima po 30 cm sa nabijanjem. Zbija se oprezno, ručno kako ne bi došlo do oštećenja cijevi. Dio ispune viši od 70 cm iznad tjemena cijevi zbija se strojno. U cijenu uračunati odvoz i deponiranje viška materijala iz iskopa na udaljenost do 5 km. Obračun po m3 ugrađenog i zbijenog materijala.</t>
  </si>
  <si>
    <t>Strojno i ručno poravnanje humusa i zemlje od iskopa oko građevine i parkirališta s točnošću +-5 cm, kao i poravnanje okolnog terena s guranjem do 20 m. Obračun u zbijenom stanju.</t>
  </si>
  <si>
    <t>Strojni utovar viška iskopane zemlje u kamione i odvoz na planirku do 1 km. Obračun u rastresitom stanju.</t>
  </si>
  <si>
    <t>Strojno nabijanje i valjanje zemlje ispod kamenog nasipa dvorišta parkirališta s valjanjem posteljice do zbijenosti od 70 kN, prema projektu. U cijenu uključiti izdavanje atesta zbijenosti.</t>
  </si>
  <si>
    <t xml:space="preserve">Dobava i razastiranje kamene lomljene mješavine 0-60 mm donjeg postroja ispod parkirališta, u sloju 25 cm, s nabijanjem vibro valjcima do potrebne zbijenosti. Cijena obuhvaća sav potreban rad, materijal i transport do mjesta ugradnje. Obračun u zbijenom stanju. </t>
  </si>
  <si>
    <t>Dobava i razastiranje kamene mješavine 0-32 mm za završni sloj prije asfalta ispod parkirališta, u sloju 10 cm, s nabijanjem vibro valjcima, zbijenosti od 80 kN. Cijena obuhvaća sav potreban rad, materijal i transport do mjesta ugradnje, djelomično ručno razastiranje i planiranje posteljice prije asfaltiranja, te izdavanje atesta zbijenosti. Obračun u zbijenom stanju.</t>
  </si>
  <si>
    <t>1.11.</t>
  </si>
  <si>
    <t>Utovar u kamione i odvoz otpadnog materijala i šute na gradsku deponiju udaljenu do 3 km.</t>
  </si>
  <si>
    <t>BETONSKI I ARMIRANOBETONSKI  RADOVI</t>
  </si>
  <si>
    <t>BETONSKI I ARMIRANOBETONSKI  UKUPNO</t>
  </si>
  <si>
    <t>Izrada asfaltnog sloja vanjskim površinama parkirališta i prilaza od nosivog i habajućeg sloja 0-16 mm, debljine 7 cm, sa padovima prema rešetkama, prema projektu</t>
  </si>
  <si>
    <t>Obilježavanje parkirališnih mjesta i ulaza bijelom bojom za asfalt, uključujući i oznake smjera</t>
  </si>
  <si>
    <t>ASFALTERSKI RADOVI</t>
  </si>
  <si>
    <t>ASFALTERSKI RADOVI  UKUPNO</t>
  </si>
  <si>
    <t>4.1</t>
  </si>
  <si>
    <t>Nabava, doprema i ugradnja vodonepropusnih kanalizacijskih cijevi na pješčanu podlogu te brtvljenje spojeva gumenim brtvama. U stavku uračunati i zatvaranje prodora cijevi u postojeće reviziono okno kanalizacije uporabom kitova za brtvljenje. obračun po m ugrađene cijevi.</t>
  </si>
  <si>
    <t>DN 250</t>
  </si>
  <si>
    <t>m'</t>
  </si>
  <si>
    <t>DN 200</t>
  </si>
  <si>
    <t>DN 160</t>
  </si>
  <si>
    <t>DN 110</t>
  </si>
  <si>
    <t>4.2</t>
  </si>
  <si>
    <t>Izvedba slivnika sa taložnicom od betonskih cijevi Ø 50. Slivničko okno se izvodi od vertikalno postavljene betonske cijev, promjera 50,0 cm duljine 1,0 m. Stavkom je obuhvaćena nabava i doprema betonske cijevi, lijevano-željezne kišne rešetke 40/40 cm nosivosti 250 kN sa okvirom, betona C16/20, šljunak i rad. Obračun po kom izvedenog okna.</t>
  </si>
  <si>
    <t>4.3</t>
  </si>
  <si>
    <t>Izvedba objekta kanalizacije. Izrada tipskih revizionih okana sa poklopcem prema detalju u projektu- Iskop jame dubine do 2,0 m. Vertikalno odsjecanje bočnih strana, te utovar i odvoz na udaljenost do 1 500m. Izrada i postava dvostrane oplate, te betoniranje okna u C20/25 cm. Stavka obuhvaća i izvedbu kinete prema odgovarajućim uljevima i izljevima profila cijevi. Unutrašnje površine izvesti u vodonepropusnoj cementnoj žbuci debljine 2 cm. Ugradba četvrtastih poklopaca 600x600 mm za srednje teški promet i stupaljki od betonskog željeza.</t>
  </si>
  <si>
    <t>4.4</t>
  </si>
  <si>
    <t>Dobava i ugradnja separatora masnoća prije spoja oborinske kanalizacije s prometnih površina na kontrolno mjerno okno oborinske kanalizacije.</t>
  </si>
  <si>
    <t>4.5</t>
  </si>
  <si>
    <t>Dobava i ugradnja vodomjernog okna prema projektu.</t>
  </si>
  <si>
    <t>4.6</t>
  </si>
  <si>
    <t>Isporuka i montaža polietilenskih cijevi za pitku vodu (za priključni i razvodne vodovode), izrađenih iz polietilena visoke gustoće, PE 100, za radni tlak do 10 bara (PN 10), oblika i dimenzija prema DIN 8074/8075, Ø32. U cijenu uračunati isporuku i montažu vodovodnog zasuna, te svim elementima potrebnim za spajanje priključnog vodovoda.</t>
  </si>
  <si>
    <t>ODVODNJA I VODOVOD</t>
  </si>
  <si>
    <t>ODVODNJA I VODOVOD  UKUPNO</t>
  </si>
  <si>
    <t xml:space="preserve">                                            REKAPITULACIJA    UREĐENJA PARCELE</t>
  </si>
  <si>
    <t>ODVODNJA</t>
  </si>
  <si>
    <t>GRUPA 6. Elektroinstalacije</t>
  </si>
  <si>
    <t>VANJSKE INSTALACIJE I PRIKLJUČCI</t>
  </si>
  <si>
    <t xml:space="preserve">Ugradnja SPMO i spajanje NN kabela u ormaru,sa svom potrebnom opremom </t>
  </si>
  <si>
    <t>Iskop i zatrpavanje rova 0,4*0,8 m za polaganje priključnog kabela sa sanacijom terena .</t>
  </si>
  <si>
    <t>Isporuka i polaganje plastičnih cijevi PE Φ110 mm za EKI (od priključnog zdenca do priključnog ormarića BEF)</t>
  </si>
  <si>
    <t>Isporuka i ugradnja priključnog EK ormarića (BEF), za uvod u građevinu, sa svim potrebnim priborom i pozicijom za prenaponsku zaštitu.</t>
  </si>
  <si>
    <t xml:space="preserve">Ostali nespecificirani sitni i spojni materijal, neimenovani i završni radovi. </t>
  </si>
  <si>
    <t>Montaža, ispitivanje, puštanje u rad niskonaponskog priključka građevine, izrada ispitnih protokola i dokumentacije.</t>
  </si>
  <si>
    <r>
      <t>Dobava i polaganje kabela NYY 4x16 mm</t>
    </r>
    <r>
      <rPr>
        <vertAlign val="superscript"/>
        <sz val="11"/>
        <rFont val="Times New Roman"/>
        <family val="1"/>
        <charset val="238"/>
      </rPr>
      <t>2</t>
    </r>
    <r>
      <rPr>
        <sz val="11"/>
        <rFont val="Times New Roman"/>
        <family val="1"/>
        <charset val="238"/>
      </rPr>
      <t xml:space="preserve"> , dijelom u iskopani rov (iz SPMO - 60 m), a dijelom unutar zgrade u zaštitnoj cijevi (prema RO1 i RO2 - 20 m). Spajanje kabela u razdjelnicima.</t>
    </r>
  </si>
  <si>
    <t>VANJSKE INSTALACIJE I PRIKLJUČCI UKUPNO</t>
  </si>
  <si>
    <t>ELEKTRIČNA INSTALACIJA</t>
  </si>
  <si>
    <t>Dobava i ugradnja ugradnog P/Ž metalnog zaštitno izoliranog razvodnog ormara RO1, sa cilindar bravicom i metalnim neprozirnim vratima, kompletno ožičen ugrađen u zid u zid na hodniku na katu uredskog dijela, koji se sastoji od:</t>
  </si>
  <si>
    <t>kučište, ŠxVxD: 800x1200x300 mm, IP54, zidni, metalni, s 2 vrata</t>
  </si>
  <si>
    <t>glavna sklopka 40A opremljena okidačem za daljinski isklop</t>
  </si>
  <si>
    <t>zaštitna strujna sklopka ZUDS 40/4/0,03A</t>
  </si>
  <si>
    <t>sklopnik dvopolni 20A-20 230V</t>
  </si>
  <si>
    <t>osigurač</t>
  </si>
  <si>
    <t xml:space="preserve">       3p, C16</t>
  </si>
  <si>
    <t xml:space="preserve">       1p, C16</t>
  </si>
  <si>
    <t xml:space="preserve">       1p, C10</t>
  </si>
  <si>
    <t xml:space="preserve">       1p, C6</t>
  </si>
  <si>
    <t>odvodnik prenapona klasa C 280V/20kA 3P+N</t>
  </si>
  <si>
    <t>komplet</t>
  </si>
  <si>
    <t>ožičavanje sa svim potrebnim radom i materijalom uključujući sabirnice, stezaljke, spojne kabele, spojni pribor (vijci), kabelske stopice, zaštitne izolacione pregrade, bravice i natpisne pločice te shemu izvedenog stanja.</t>
  </si>
  <si>
    <t>komplet  RO1</t>
  </si>
  <si>
    <t>Dobava i ugradnja nadgradnog N/Ž metalnog zaštitno izoliranog razvodnog ormara RO2, sa cilindar bravicom i metalnim neprozirnim vratima, kompletno ožičen ugrađen na zid proizvodne hale, koji se sastoji od:</t>
  </si>
  <si>
    <t>teretna sklopka 63A 4P</t>
  </si>
  <si>
    <t xml:space="preserve">       3p, C25</t>
  </si>
  <si>
    <t>relej za nadzor faza 3f</t>
  </si>
  <si>
    <t>grebenasta preklopka 1-0-2</t>
  </si>
  <si>
    <t>Dobava i polaganje kabela i vodiča uključujući pripadne PVC instalacijske cijevi:</t>
  </si>
  <si>
    <t>J-V(ZN)HH 12 vlakana optički</t>
  </si>
  <si>
    <t>S/FTP cat 6</t>
  </si>
  <si>
    <t>priključnica 230V, 16 A, 2P+PE p/ž</t>
  </si>
  <si>
    <t>priključnica 230V, 16 A, 2P+PE p/ž s poklopcem</t>
  </si>
  <si>
    <t>priključnica 230V, 16 A, 2P+PE p/ž dvostruka</t>
  </si>
  <si>
    <t>priključnica 400V, 16 A, 3P+PE p/ž</t>
  </si>
  <si>
    <t>industrijska priključna kutija
2 okom.priklj.blok. 2P+E 16A IP67 230V
2 okom.priklj.blok. 3P+E 16A IP67 400V
osigurači 2 x 3xC16A; ZUDS 4p 63/0.03A</t>
  </si>
  <si>
    <t>priključnica 400V, 16 A, 3P+PE industrijska</t>
  </si>
  <si>
    <t>set priključnica za uredske stolove: 
4x230V+4xRJ45</t>
  </si>
  <si>
    <t>prekidač - modul 1 x obični</t>
  </si>
  <si>
    <t>prekidač - modul 1 x serijski</t>
  </si>
  <si>
    <t>prekidač - modul 1 x izmjenični</t>
  </si>
  <si>
    <t>senzor pokreta</t>
  </si>
  <si>
    <t>prekidač OG</t>
  </si>
  <si>
    <t>Dobava, montaža i spajanje tipkala za daljinski isklop glavne sklopke.</t>
  </si>
  <si>
    <t>Dobava, ugradnja i spajanje kutije za izjednačenje potencijala.</t>
  </si>
  <si>
    <t xml:space="preserve">Izjednačenje potencijala metalnih masa na građevini pomoću vijaka i stopice </t>
  </si>
  <si>
    <t>Izjednačenje potencijala metalnih masa sanitarnih prostora pomoću vijaka i obujmica.</t>
  </si>
  <si>
    <t>Sitni, spojni, montažni i izolacijski pribor.</t>
  </si>
  <si>
    <t xml:space="preserve">Izrada prodora kroz zidove na granici požarnih sektora te protupožarno brtvljenje nakon polaganja instalacija, s pratećom dokumentacijom o izvođenju </t>
  </si>
  <si>
    <t>Montaža i spajanje upravljačkih el. razdjelnica i strujnih krugova napajanja strojarske opreme (grijanje, hlađenje, ventilacija) koju dobavlja izvođač strojarskih radova</t>
  </si>
  <si>
    <t xml:space="preserve">Ispitivanje električne instalacije te izdavanje ispitnih protokola ili atesta. U stavku je uključena i dobava dokaza kvalitete svih ugrađenih materijala i opreme od pojedinog proizvođača. </t>
  </si>
  <si>
    <r>
      <t>NYY-J 5x2,5 mm</t>
    </r>
    <r>
      <rPr>
        <vertAlign val="superscript"/>
        <sz val="11"/>
        <rFont val="Times New Roman"/>
        <family val="1"/>
        <charset val="238"/>
      </rPr>
      <t>2</t>
    </r>
  </si>
  <si>
    <r>
      <t>NYM-J 5x6 mm</t>
    </r>
    <r>
      <rPr>
        <vertAlign val="superscript"/>
        <sz val="11"/>
        <rFont val="Times New Roman"/>
        <family val="1"/>
        <charset val="238"/>
      </rPr>
      <t>2</t>
    </r>
  </si>
  <si>
    <r>
      <t>NYM-J 5x2,5 mm</t>
    </r>
    <r>
      <rPr>
        <vertAlign val="superscript"/>
        <sz val="11"/>
        <rFont val="Times New Roman"/>
        <family val="1"/>
        <charset val="238"/>
      </rPr>
      <t>2</t>
    </r>
  </si>
  <si>
    <r>
      <t>NYM-J 5x1,5 mm</t>
    </r>
    <r>
      <rPr>
        <vertAlign val="superscript"/>
        <sz val="11"/>
        <rFont val="Times New Roman"/>
        <family val="1"/>
        <charset val="238"/>
      </rPr>
      <t>2</t>
    </r>
  </si>
  <si>
    <r>
      <t>NYM-J 3x2,5 mm</t>
    </r>
    <r>
      <rPr>
        <vertAlign val="superscript"/>
        <sz val="11"/>
        <rFont val="Times New Roman"/>
        <family val="1"/>
        <charset val="238"/>
      </rPr>
      <t>2</t>
    </r>
  </si>
  <si>
    <r>
      <t>NYM-J 3x1,5 mm</t>
    </r>
    <r>
      <rPr>
        <vertAlign val="superscript"/>
        <sz val="11"/>
        <rFont val="Times New Roman"/>
        <family val="1"/>
        <charset val="238"/>
      </rPr>
      <t>2</t>
    </r>
  </si>
  <si>
    <r>
      <t>NYM-J 7x1,5 mm</t>
    </r>
    <r>
      <rPr>
        <vertAlign val="superscript"/>
        <sz val="11"/>
        <rFont val="Times New Roman"/>
        <family val="1"/>
        <charset val="238"/>
      </rPr>
      <t>2</t>
    </r>
  </si>
  <si>
    <r>
      <t>NHXH E30 3x2,5 mm</t>
    </r>
    <r>
      <rPr>
        <vertAlign val="superscript"/>
        <sz val="11"/>
        <rFont val="Times New Roman"/>
        <family val="1"/>
        <charset val="238"/>
      </rPr>
      <t>2</t>
    </r>
  </si>
  <si>
    <r>
      <t>NHXH E30 3x1,5 mm</t>
    </r>
    <r>
      <rPr>
        <vertAlign val="superscript"/>
        <sz val="11"/>
        <rFont val="Times New Roman"/>
        <family val="1"/>
        <charset val="238"/>
      </rPr>
      <t>2</t>
    </r>
  </si>
  <si>
    <r>
      <t>LiyCy 2x2x0,75 mm</t>
    </r>
    <r>
      <rPr>
        <vertAlign val="superscript"/>
        <sz val="11"/>
        <rFont val="Times New Roman"/>
        <family val="1"/>
        <charset val="238"/>
      </rPr>
      <t>2</t>
    </r>
  </si>
  <si>
    <r>
      <t>H07V-K 16 mm</t>
    </r>
    <r>
      <rPr>
        <vertAlign val="superscript"/>
        <sz val="11"/>
        <rFont val="Times New Roman"/>
        <family val="1"/>
        <charset val="238"/>
      </rPr>
      <t>2</t>
    </r>
  </si>
  <si>
    <r>
      <t>H07V-K 10 mm</t>
    </r>
    <r>
      <rPr>
        <vertAlign val="superscript"/>
        <sz val="11"/>
        <rFont val="Times New Roman"/>
        <family val="1"/>
        <charset val="238"/>
      </rPr>
      <t>2</t>
    </r>
  </si>
  <si>
    <r>
      <t>H07V-K 6 mm</t>
    </r>
    <r>
      <rPr>
        <vertAlign val="superscript"/>
        <sz val="11"/>
        <rFont val="Times New Roman"/>
        <family val="1"/>
        <charset val="238"/>
      </rPr>
      <t>2</t>
    </r>
  </si>
  <si>
    <r>
      <t>YSLY-JZ 4x0,75 mm</t>
    </r>
    <r>
      <rPr>
        <vertAlign val="superscript"/>
        <sz val="11"/>
        <rFont val="Times New Roman"/>
        <family val="1"/>
        <charset val="238"/>
      </rPr>
      <t>2</t>
    </r>
  </si>
  <si>
    <t>2.13.</t>
  </si>
  <si>
    <t>ELEKTRIČNE INSTALACIJE UKUPNO</t>
  </si>
  <si>
    <t>Dobava, montaža i spajanje:
Svjetiljka protupanična, zidna, smjer dolje,  autonomija 1h, EXIT 1W</t>
  </si>
  <si>
    <t>Dobava, montaža i spajanje:
Svjetiljka protupanična, rasvjeta evakuacijskog puta,  autonomija 1h, 3W</t>
  </si>
  <si>
    <r>
      <t xml:space="preserve">Dobava, montaža i spajanje: 
</t>
    </r>
    <r>
      <rPr>
        <b/>
        <sz val="11"/>
        <rFont val="Times New Roman"/>
        <family val="1"/>
        <charset val="238"/>
      </rPr>
      <t>svjetiljka vodotijesna (waterproof)</t>
    </r>
    <r>
      <rPr>
        <b/>
        <sz val="11"/>
        <color theme="1"/>
        <rFont val="Times New Roman"/>
        <family val="1"/>
        <charset val="238"/>
      </rPr>
      <t xml:space="preserve"> </t>
    </r>
    <r>
      <rPr>
        <sz val="11"/>
        <color theme="1"/>
        <rFont val="Times New Roman"/>
        <family val="1"/>
        <charset val="238"/>
      </rPr>
      <t xml:space="preserve">
LED izvor svjetlosti 
polikarbonatno kućište i pokrov
duljina: cca 145 cm
snaga sistema max 44W
stupanj zaštite min IP65</t>
    </r>
  </si>
  <si>
    <r>
      <t xml:space="preserve">Dobava, montaža i spajanje: 
</t>
    </r>
    <r>
      <rPr>
        <b/>
        <sz val="11"/>
        <rFont val="Times New Roman"/>
        <family val="1"/>
        <charset val="238"/>
      </rPr>
      <t>svjetiljka nadgradna (surface mounted)</t>
    </r>
    <r>
      <rPr>
        <sz val="11"/>
        <color theme="1"/>
        <rFont val="Times New Roman"/>
        <family val="1"/>
        <charset val="238"/>
      </rPr>
      <t xml:space="preserve"> 
LED izvor svjetlosti 
metalno kućište 
pravokutni oblik dimenzije 117x15 cm
snaga sistema max 31 W
efektivni svjetlosni tok min 3700 lm
temperatura boje max 4000 K
stupanj zaštite min IP40</t>
    </r>
  </si>
  <si>
    <r>
      <t xml:space="preserve">Dobava, montaža i spajanje: 
</t>
    </r>
    <r>
      <rPr>
        <b/>
        <sz val="11"/>
        <rFont val="Times New Roman"/>
        <family val="1"/>
        <charset val="238"/>
      </rPr>
      <t>svjetiljka nadgradna (ceiling-wall)</t>
    </r>
    <r>
      <rPr>
        <sz val="11"/>
        <color theme="1"/>
        <rFont val="Times New Roman"/>
        <family val="1"/>
        <charset val="238"/>
      </rPr>
      <t xml:space="preserve"> 
LED izvor svjetlosti 
kućište kompozitno ili polikarbonatno 
okrugli oblik, promjer 25-35 cm
snaga sistema max 27 W
efektivni svjetlosni tok min 2930 lm
temperatura boje max 4000 K
stupanj zaštite min IP54</t>
    </r>
  </si>
  <si>
    <r>
      <t xml:space="preserve">Dobava, montaža i spajanje: 
</t>
    </r>
    <r>
      <rPr>
        <b/>
        <sz val="11"/>
        <rFont val="Times New Roman"/>
        <family val="1"/>
        <charset val="238"/>
      </rPr>
      <t>svjetiljka nadgradna (surface mounted)</t>
    </r>
    <r>
      <rPr>
        <sz val="11"/>
        <color theme="1"/>
        <rFont val="Times New Roman"/>
        <family val="1"/>
        <charset val="238"/>
      </rPr>
      <t xml:space="preserve"> 
LED izvor svjetlosti 
metalno kućište 
pravokutni oblik dimenzije 60x15 cm
snaga sistema max 21 W
efektivni svjetlosni tok min 1900 lm
temperatura boje max 4000 K
stupanj zaštite min IP44</t>
    </r>
  </si>
  <si>
    <t>RASVJETA</t>
  </si>
  <si>
    <t>3.3.</t>
  </si>
  <si>
    <t>3.4.</t>
  </si>
  <si>
    <t>3.5.</t>
  </si>
  <si>
    <t>3.6.</t>
  </si>
  <si>
    <t>RASVJETA UKUPNO</t>
  </si>
  <si>
    <t xml:space="preserve">Dobava i ugradnja elektroničkog komunikacijskog razdjelnika BD. Kućište za montažu na zid, dim. 600x770x495, 19'', IP30, 3 x patch panel 24-port., s prenaponskom zaštitom, kabelskim uvodnicama, vratima s rešetkom za hlađenje, tipskom bravicom. </t>
  </si>
  <si>
    <t>Dobava i ugradnja bežične pristupne točke (wireless access point - WAP), montaža na strop, priključak 1 x Ethernet, brzina 100 Mbps</t>
  </si>
  <si>
    <t>Dobava i montaža krajnje EK priključnice RJ45 (TO priključak)</t>
  </si>
  <si>
    <t xml:space="preserve">Dobava i ugradnja kabela HDMI duljine 3m </t>
  </si>
  <si>
    <t>Provjera ispravnosti montaže i ispitivanje funkcionalnosti komunikacijske instalacije i priključnih kabela, izdavanje ispitnih protokola, pribavljanje atestnih i garantnih listova i izrada dokumentacije izvedenog stanja.</t>
  </si>
  <si>
    <t>ELEKTRONIČKA KOMUNIKACIJSKA MREŽA</t>
  </si>
  <si>
    <t>ELEKTRONIČKA KOMUNIKACIJSKA MREŽA UKUPNO</t>
  </si>
  <si>
    <t xml:space="preserve">Izvedba temeljnog uzemljivača polaganjem pocinčane čelične trake FeZn 30x4 mm u beton u obliku prstena, sloj betona min 10 cm oko trake, priprema izvoda za mjerne spojeve te uzemljenje metalnih dijelova građevine. </t>
  </si>
  <si>
    <t xml:space="preserve">Dobava i polaganje Al vodiča fi 8 mm za izvedbu p/ž gromobranskih odvoda i krovne hvataljke. </t>
  </si>
  <si>
    <t>Dobava i montaža pribora za montažu sustava LPS:</t>
  </si>
  <si>
    <t>stezaljka za limeni opšav Al fi 8mm</t>
  </si>
  <si>
    <t>obujmica za kišnu vertikalu</t>
  </si>
  <si>
    <t>križna spojnica za plosnati vodič</t>
  </si>
  <si>
    <t>križna spojnica za okrugli vodič fi 8mm</t>
  </si>
  <si>
    <t>krovni nosač hvataljke (betonska kocka za okrugli vodič fi 8 mm)</t>
  </si>
  <si>
    <t xml:space="preserve">Dobava i ugradnja zidnog ormarića za mjerni spoj. Sastavljen od plastične kutije otporne na atmosferske utjecaje i FeZn poklopca. Montaža u ravnini zida. Stavka obuhvaća i izradu rastavljivog mjernog spoja u ormariću. </t>
  </si>
  <si>
    <t>Ispitivanje sustava, izrada ispitnih protokola i revizijske knjige.</t>
  </si>
  <si>
    <t>SUSTAV ZAŠTITE OD MUNJE</t>
  </si>
  <si>
    <t>SUSTAV ZAŠTITE OD MUNJE UKUPNO</t>
  </si>
  <si>
    <t xml:space="preserve">ELEKTRONIČKA KOMUNIKACIJSKA MREŽA </t>
  </si>
  <si>
    <t xml:space="preserve">                                            REKAPITULACIJA  ELEKTROINSTALACIJE</t>
  </si>
  <si>
    <t>REKAPITULACIJA GRAĐEVINSKO-OBRTNIČKIH RADOVA, UREĐENJA PARCELE I ELEKTROINSTALACIJA</t>
  </si>
  <si>
    <t>GRUPA 1: GRAĐEVINSKO RADOVI- UPRAVNA ZGRADA</t>
  </si>
  <si>
    <t>GRUPA 2: OBRTNIČKI RADOVI- UPRAVNA ZGRADA</t>
  </si>
  <si>
    <t>GRPA 3: GRAĐEVINSKI RADOVI- HALA</t>
  </si>
  <si>
    <t>GRUPA 4: OBRTNIČKI RADOVI- HALA</t>
  </si>
  <si>
    <t>GRUPA 5: UREĐENJE PRIPADAJUĆE PARCELE</t>
  </si>
  <si>
    <t>GRUPA 6: ELEKTROINSTALACIJE</t>
  </si>
  <si>
    <t>Dobava i ugradnja potrebnog materjala za izvedbu  izolacije protiv udarnog zvuka (i širenja bočno i prema gore)  plivajućih  podova između etaža• Traka elastificiranoga ekspandiranog polistirena , debljine d = 10 mm, postavlja se u vertikalnom položaju uzduž svih zidova, oko instalacija, proboja, dovratnika, pragova za 2 cm do 3 cm viša od predviđene razine estriha. • Izolacijske ploče XPS  debljine ploča: 50  mm u jednom sloju ili  2 + 3 cm u dva sloja  slobodno položiti  na poravnatu i čistu podlogu sa tijesno sljubljenim  fugama.• Polietilenska folija - PE , debljine &gt; =  0.2 mm sa preklopima 20 cm polaže se na ploče STIROPOR EPS-T i podiže uz vertikalne rubove do iznad razine estriha. (1.20 m2/m2).Izvesti u svemu prema  projektu i preporuci proizvođaća. Obračun po izvedenoj površini m2</t>
  </si>
  <si>
    <t xml:space="preserve">Dobava i ugradnja tekućeg hidroizolacijskog premaza na bazi kaučuka i polimera na kontaktu vertikalnih AB serklaža i AB stupova i zidanih zidova prizemlja. </t>
  </si>
  <si>
    <t>Dobava i ugradnja hidroizolacijske folije. Slobodnopoložena preko XPS-a d=25 cm, varena po rubovima a sa podložnim filcom/geotekstilom i zaštićena sa geotekstilom i pranim šljunkom d=3-6 cm. U stavku uračunati sav potreban materijal i pribor za holkere, rubove, završetke...do potpune gotovosti hidroizolacije ravnog krova.</t>
  </si>
  <si>
    <t>zaštita Tefondom prije postave armature ili jednakovrijedno</t>
  </si>
  <si>
    <t>Izrada pregradnih zidova širine 10 cm od obostranodvostrukih postavljenih gips-kartonskih ploča, tip W-112 ili jednakovrijedno na potrebnoj metalnoj potkonstrukciji, sve prema uputama proizvođača, s obradom spojeva i sl. Između ploča se postavlja  izolacija od tervol ploča TW ili sl. debljine 5 cm, PE folije obostrano. U cijeni i posebni profili za učvršćenje dovratnika.</t>
  </si>
  <si>
    <t xml:space="preserve">Dobava i ugradnja horizontalne  hidroizolacije izvedene preko svih donjih  AB ploča, AB ploče nenatkrivene terase  sa hladnim premazom resitola i dva sloja varene ljepenke V4 + GV4 ili jednakovrijedno. </t>
  </si>
  <si>
    <t>Dobava i ugradnja horizontalne hidroizolacije izvedene ispod nosivih zidova sa hladnim premazom resitola +V4 ljepenka ili jednakovrijedno</t>
  </si>
  <si>
    <t>Dobava i ugradnja kompozitnog zidnog sandwich panela debljine 10 cm s poliuretanskom ispunom ili jednakovrijedno. Modularna širina panela iznosi 1 m.</t>
  </si>
  <si>
    <t>Dobava i ugradnja kompozitnog krovnog sandwich panela debljine 10 cm (140/100 mm) s poliuretanskom ispunom ili jednakovrijedno. Modularna širina panela iznosi 1 m.</t>
  </si>
  <si>
    <t>Dobava i ugradnja tipskih betonskih rubnjaka 15/25/100 cm u sloj betona C 16/20. Spojnice rubnjaka obraditi cementnim mortom MM-10 ili jednakovrijedno.</t>
  </si>
  <si>
    <t>Dobava i ugradnja tipskih betonskih kanalica 40/10/50 cm za oborinsku vodu s postavom u sloj betona, C16/20 i fugiranjem spojeva cementnim mortom MM-10 ili jednakovrijedno.</t>
  </si>
  <si>
    <t>Dobava i montaža priključnica, komplet:</t>
  </si>
  <si>
    <t>Dobava i montaža prekidača za rasvjetu, komplet:</t>
  </si>
  <si>
    <t>Izrada dobava i montaža jednokrilnog/dvokrilnog zaokretno-otklopnog prozora u izvedbi PVC profila sa minimalno 7 komora i 3 brtve, sa standarnim okovom i jednoručnom olivom. Prozori  se ostakljuju IZO staklom 4+18+4+18+4 mm punjeno argonom. Zaštita od insolacije izvedena rolet kutijom sa Al lamelama punjenim poliuretanom.</t>
  </si>
  <si>
    <t>3) 166 x 70 prozor dvokrilni,  bez rolete</t>
  </si>
  <si>
    <t>4) 120 x 70 prozor dvokrilni,  bez rolete</t>
  </si>
  <si>
    <t>7) 166 x 70 prozor dvokrilni,  bez rolete</t>
  </si>
  <si>
    <t xml:space="preserve">Izrada dobava i montaža jednokrilnog/dvokrilnog zaokretno-otklopnog prozora  u izvedbi višekomorni PVC, sa standarnim okovom i jednoručnom olivom. Prozori  se ostakljuju IZO staklom 4+16+4 mm punjeno argonom. </t>
  </si>
  <si>
    <t>Dobava i ugradnja industrijskih aluminijskih sekcijskih vrata punjenih poliuretanskom pjenom, u kompletu sa vodilicama.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</si>
</sst>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kn&quot;_-;\-* #,##0.00\ &quot;kn&quot;_-;_-* &quot;-&quot;??\ &quot;kn&quot;_-;_-@_-"/>
    <numFmt numFmtId="43" formatCode="_-* #,##0.00_-;\-* #,##0.00_-;_-* &quot;-&quot;??_-;_-@_-"/>
    <numFmt numFmtId="164" formatCode="_-* #,##0.00\ _k_n_-;\-* #,##0.00\ _k_n_-;_-* &quot;-&quot;??\ _k_n_-;_-@_-"/>
    <numFmt numFmtId="165" formatCode="#,##0.00\ &quot;kn&quot;"/>
    <numFmt numFmtId="166" formatCode="_-* #,##0.00_-;\-* #,##0.00_-;_-* \-??_-;_-@_-"/>
  </numFmts>
  <fonts count="30">
    <font>
      <sz val="11"/>
      <color theme="1"/>
      <name val="Calibri"/>
      <family val="2"/>
      <charset val="238"/>
      <scheme val="minor"/>
    </font>
    <font>
      <sz val="11"/>
      <color theme="1"/>
      <name val="Calibri"/>
      <family val="2"/>
      <charset val="238"/>
      <scheme val="minor"/>
    </font>
    <font>
      <sz val="10"/>
      <name val="Arial"/>
      <family val="2"/>
      <charset val="238"/>
    </font>
    <font>
      <sz val="9"/>
      <name val="Arial CE"/>
      <family val="2"/>
      <charset val="238"/>
    </font>
    <font>
      <sz val="10"/>
      <name val="Arial"/>
      <family val="2"/>
    </font>
    <font>
      <sz val="10"/>
      <color indexed="8"/>
      <name val="Arial"/>
      <family val="2"/>
      <charset val="238"/>
    </font>
    <font>
      <sz val="10"/>
      <name val="Times New Roman CE"/>
      <family val="1"/>
      <charset val="238"/>
    </font>
    <font>
      <sz val="12"/>
      <name val="Times New Roman CE"/>
      <family val="1"/>
      <charset val="238"/>
    </font>
    <font>
      <sz val="10"/>
      <name val="Helv"/>
    </font>
    <font>
      <sz val="11"/>
      <name val="Times New Roman CE"/>
      <charset val="238"/>
    </font>
    <font>
      <sz val="10"/>
      <name val="Arial CE"/>
      <charset val="238"/>
    </font>
    <font>
      <sz val="9"/>
      <color indexed="8"/>
      <name val="Tahoma"/>
      <family val="2"/>
      <charset val="238"/>
    </font>
    <font>
      <sz val="11"/>
      <color theme="1"/>
      <name val="Times New Roman"/>
      <family val="1"/>
      <charset val="238"/>
    </font>
    <font>
      <b/>
      <sz val="10"/>
      <name val="Times New Roman"/>
      <family val="1"/>
      <charset val="238"/>
    </font>
    <font>
      <b/>
      <sz val="11"/>
      <color theme="1"/>
      <name val="Times New Roman"/>
      <family val="1"/>
      <charset val="238"/>
    </font>
    <font>
      <sz val="11"/>
      <name val="Times New Roman"/>
      <family val="1"/>
      <charset val="238"/>
    </font>
    <font>
      <b/>
      <sz val="11"/>
      <name val="Times New Roman"/>
      <family val="1"/>
      <charset val="238"/>
    </font>
    <font>
      <sz val="11"/>
      <color rgb="FF000000"/>
      <name val="Times New Roman"/>
      <family val="1"/>
      <charset val="238"/>
    </font>
    <font>
      <vertAlign val="superscript"/>
      <sz val="11"/>
      <name val="Times New Roman"/>
      <family val="1"/>
      <charset val="238"/>
    </font>
    <font>
      <b/>
      <i/>
      <sz val="11"/>
      <name val="Times New Roman"/>
      <family val="1"/>
      <charset val="238"/>
    </font>
    <font>
      <b/>
      <sz val="16"/>
      <color theme="1"/>
      <name val="Times New Roman"/>
      <family val="1"/>
      <charset val="238"/>
    </font>
    <font>
      <i/>
      <sz val="11"/>
      <name val="Times New Roman"/>
      <family val="1"/>
      <charset val="238"/>
    </font>
    <font>
      <b/>
      <sz val="12"/>
      <name val="Times New Roman"/>
      <family val="1"/>
      <charset val="238"/>
    </font>
    <font>
      <b/>
      <sz val="14"/>
      <color theme="1"/>
      <name val="Times New Roman"/>
      <family val="1"/>
      <charset val="238"/>
    </font>
    <font>
      <sz val="11"/>
      <name val="Times New Roman"/>
      <family val="1"/>
    </font>
    <font>
      <vertAlign val="superscript"/>
      <sz val="11"/>
      <name val="Times New Roman"/>
      <family val="1"/>
    </font>
    <font>
      <b/>
      <sz val="9"/>
      <name val="Geneva"/>
      <family val="2"/>
    </font>
    <font>
      <b/>
      <sz val="11"/>
      <color theme="1"/>
      <name val="Calibri"/>
      <family val="2"/>
      <charset val="238"/>
      <scheme val="minor"/>
    </font>
    <font>
      <sz val="9"/>
      <name val="Times New Roman"/>
      <family val="1"/>
    </font>
    <font>
      <b/>
      <sz val="11"/>
      <name val="Times New Roman"/>
      <family val="1"/>
    </font>
  </fonts>
  <fills count="9">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2"/>
        <bgColor indexed="64"/>
      </patternFill>
    </fill>
  </fills>
  <borders count="111">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thin">
        <color indexed="64"/>
      </top>
      <bottom/>
      <diagonal/>
    </border>
    <border>
      <left style="dashed">
        <color indexed="64"/>
      </left>
      <right style="thin">
        <color auto="1"/>
      </right>
      <top style="thin">
        <color auto="1"/>
      </top>
      <bottom/>
      <diagonal/>
    </border>
    <border>
      <left style="thin">
        <color auto="1"/>
      </left>
      <right style="dashed">
        <color indexed="64"/>
      </right>
      <top style="thin">
        <color auto="1"/>
      </top>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ashed">
        <color indexed="64"/>
      </top>
      <bottom style="dashed">
        <color indexed="64"/>
      </bottom>
      <diagonal/>
    </border>
    <border>
      <left/>
      <right style="medium">
        <color indexed="64"/>
      </right>
      <top style="thin">
        <color indexed="64"/>
      </top>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diagonal/>
    </border>
    <border>
      <left style="medium">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diagonal/>
    </border>
    <border>
      <left style="dashed">
        <color indexed="64"/>
      </left>
      <right style="medium">
        <color indexed="64"/>
      </right>
      <top style="dashed">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ashed">
        <color indexed="64"/>
      </left>
      <right/>
      <top style="medium">
        <color indexed="64"/>
      </top>
      <bottom style="thin">
        <color auto="1"/>
      </bottom>
      <diagonal/>
    </border>
    <border>
      <left/>
      <right style="dashed">
        <color indexed="64"/>
      </right>
      <top style="medium">
        <color indexed="64"/>
      </top>
      <bottom style="thin">
        <color auto="1"/>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right style="thin">
        <color indexed="64"/>
      </right>
      <top style="dashed">
        <color indexed="64"/>
      </top>
      <bottom style="thin">
        <color indexed="64"/>
      </bottom>
      <diagonal/>
    </border>
    <border>
      <left style="dashed">
        <color indexed="64"/>
      </left>
      <right/>
      <top style="dashed">
        <color indexed="64"/>
      </top>
      <bottom style="thin">
        <color indexed="64"/>
      </bottom>
      <diagonal/>
    </border>
    <border>
      <left style="dashed">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dashed">
        <color indexed="64"/>
      </top>
      <bottom/>
      <diagonal/>
    </border>
    <border>
      <left style="thin">
        <color indexed="64"/>
      </left>
      <right style="dashed">
        <color indexed="64"/>
      </right>
      <top style="dashed">
        <color indexed="64"/>
      </top>
      <bottom/>
      <diagonal/>
    </border>
    <border>
      <left style="dashed">
        <color indexed="64"/>
      </left>
      <right style="thin">
        <color indexed="64"/>
      </right>
      <top/>
      <bottom style="thin">
        <color indexed="64"/>
      </bottom>
      <diagonal/>
    </border>
    <border>
      <left style="thin">
        <color indexed="64"/>
      </left>
      <right style="dashed">
        <color indexed="64"/>
      </right>
      <top/>
      <bottom/>
      <diagonal/>
    </border>
    <border>
      <left/>
      <right style="dashed">
        <color indexed="64"/>
      </right>
      <top style="dashed">
        <color indexed="64"/>
      </top>
      <bottom/>
      <diagonal/>
    </border>
    <border>
      <left style="dashed">
        <color indexed="64"/>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ashed">
        <color indexed="64"/>
      </left>
      <right/>
      <top/>
      <bottom style="dashed">
        <color indexed="64"/>
      </bottom>
      <diagonal/>
    </border>
    <border>
      <left/>
      <right style="dashed">
        <color indexed="64"/>
      </right>
      <top style="dashed">
        <color indexed="64"/>
      </top>
      <bottom style="medium">
        <color indexed="64"/>
      </bottom>
      <diagonal/>
    </border>
    <border>
      <left style="medium">
        <color indexed="64"/>
      </left>
      <right style="dashed">
        <color indexed="64"/>
      </right>
      <top style="medium">
        <color indexed="64"/>
      </top>
      <bottom/>
      <diagonal/>
    </border>
    <border>
      <left style="dashed">
        <color indexed="64"/>
      </left>
      <right/>
      <top style="medium">
        <color indexed="64"/>
      </top>
      <bottom/>
      <diagonal/>
    </border>
    <border>
      <left style="thin">
        <color indexed="64"/>
      </left>
      <right/>
      <top style="thin">
        <color indexed="64"/>
      </top>
      <bottom style="thin">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medium">
        <color indexed="64"/>
      </bottom>
      <diagonal/>
    </border>
    <border>
      <left/>
      <right style="medium">
        <color indexed="64"/>
      </right>
      <top style="medium">
        <color indexed="64"/>
      </top>
      <bottom style="dashed">
        <color indexed="64"/>
      </bottom>
      <diagonal/>
    </border>
    <border>
      <left style="dashed">
        <color indexed="64"/>
      </left>
      <right style="dashed">
        <color indexed="64"/>
      </right>
      <top style="medium">
        <color indexed="64"/>
      </top>
      <bottom style="medium">
        <color indexed="64"/>
      </bottom>
      <diagonal/>
    </border>
    <border>
      <left style="thin">
        <color indexed="64"/>
      </left>
      <right/>
      <top style="medium">
        <color indexed="64"/>
      </top>
      <bottom style="medium">
        <color indexed="64"/>
      </bottom>
      <diagonal/>
    </border>
    <border>
      <left style="dashed">
        <color indexed="64"/>
      </left>
      <right/>
      <top style="dashed">
        <color indexed="64"/>
      </top>
      <bottom style="medium">
        <color indexed="64"/>
      </bottom>
      <diagonal/>
    </border>
    <border>
      <left/>
      <right style="dashed">
        <color indexed="64"/>
      </right>
      <top/>
      <bottom style="medium">
        <color indexed="64"/>
      </bottom>
      <diagonal/>
    </border>
    <border>
      <left style="dashed">
        <color indexed="64"/>
      </left>
      <right/>
      <top style="medium">
        <color indexed="64"/>
      </top>
      <bottom style="dashed">
        <color indexed="64"/>
      </bottom>
      <diagonal/>
    </border>
    <border>
      <left/>
      <right/>
      <top style="medium">
        <color indexed="64"/>
      </top>
      <bottom style="dashed">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dashed">
        <color indexed="64"/>
      </top>
      <bottom style="dashed">
        <color indexed="64"/>
      </bottom>
      <diagonal/>
    </border>
    <border>
      <left/>
      <right style="dashed">
        <color indexed="64"/>
      </right>
      <top style="medium">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dashed">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s>
  <cellStyleXfs count="61">
    <xf numFmtId="0" fontId="0" fillId="0" borderId="0"/>
    <xf numFmtId="0" fontId="1" fillId="0" borderId="0"/>
    <xf numFmtId="0" fontId="3" fillId="0" borderId="0">
      <alignment horizontal="left" vertical="top"/>
    </xf>
    <xf numFmtId="0" fontId="2" fillId="0" borderId="0"/>
    <xf numFmtId="0" fontId="2" fillId="0" borderId="0"/>
    <xf numFmtId="0" fontId="2" fillId="0" borderId="0"/>
    <xf numFmtId="0" fontId="4" fillId="0" borderId="0"/>
    <xf numFmtId="164" fontId="1" fillId="0" borderId="0" applyFont="0" applyFill="0" applyBorder="0" applyAlignment="0" applyProtection="0"/>
    <xf numFmtId="164" fontId="2" fillId="0" borderId="0" applyFont="0" applyFill="0" applyBorder="0" applyAlignment="0" applyProtection="0"/>
    <xf numFmtId="166" fontId="9" fillId="0" borderId="0" applyFill="0" applyBorder="0" applyProtection="0">
      <alignment wrapText="1"/>
    </xf>
    <xf numFmtId="164" fontId="1" fillId="0" borderId="0" applyFont="0" applyFill="0" applyBorder="0" applyAlignment="0" applyProtection="0"/>
    <xf numFmtId="166" fontId="9" fillId="0" borderId="0" applyFill="0" applyBorder="0" applyProtection="0">
      <alignment wrapText="1"/>
    </xf>
    <xf numFmtId="164" fontId="2"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alignment horizontal="left" wrapText="1" indent="1"/>
    </xf>
    <xf numFmtId="0" fontId="6" fillId="0" borderId="0">
      <alignment horizontal="right" vertical="top"/>
    </xf>
    <xf numFmtId="0" fontId="7" fillId="0" borderId="0">
      <alignment horizontal="justify" vertical="top" wrapText="1"/>
    </xf>
    <xf numFmtId="0" fontId="6" fillId="0" borderId="0">
      <alignment horizontal="left"/>
    </xf>
    <xf numFmtId="4" fontId="7" fillId="0" borderId="0">
      <alignment horizontal="right"/>
    </xf>
    <xf numFmtId="0" fontId="7" fillId="0" borderId="0">
      <alignment horizontal="right"/>
    </xf>
    <xf numFmtId="4" fontId="7" fillId="0" borderId="0">
      <alignment horizontal="right" wrapText="1"/>
    </xf>
    <xf numFmtId="0" fontId="7" fillId="0" borderId="0">
      <alignment horizontal="right"/>
    </xf>
    <xf numFmtId="4" fontId="7" fillId="0" borderId="0">
      <alignment horizontal="right"/>
    </xf>
    <xf numFmtId="0" fontId="4" fillId="0" borderId="0"/>
    <xf numFmtId="0" fontId="4" fillId="0" borderId="0"/>
    <xf numFmtId="0" fontId="2" fillId="0" borderId="0"/>
    <xf numFmtId="0" fontId="1" fillId="0" borderId="0"/>
    <xf numFmtId="0" fontId="1" fillId="0" borderId="0"/>
    <xf numFmtId="0" fontId="2" fillId="0" borderId="0"/>
    <xf numFmtId="0" fontId="1" fillId="0" borderId="0"/>
    <xf numFmtId="0" fontId="1" fillId="0" borderId="0"/>
    <xf numFmtId="0" fontId="9" fillId="0" borderId="0">
      <alignment wrapText="1"/>
    </xf>
    <xf numFmtId="0" fontId="1" fillId="0" borderId="0"/>
    <xf numFmtId="0" fontId="2" fillId="0" borderId="0"/>
    <xf numFmtId="0" fontId="10" fillId="0" borderId="0"/>
    <xf numFmtId="0" fontId="3" fillId="0" borderId="0">
      <alignment horizontal="left" vertical="top"/>
    </xf>
    <xf numFmtId="0" fontId="9" fillId="0" borderId="0">
      <alignment wrapText="1"/>
    </xf>
    <xf numFmtId="0" fontId="1" fillId="0" borderId="0"/>
    <xf numFmtId="0" fontId="2" fillId="0" borderId="0"/>
    <xf numFmtId="0" fontId="9" fillId="0" borderId="0">
      <alignment wrapText="1"/>
    </xf>
    <xf numFmtId="0" fontId="5" fillId="0" borderId="0"/>
    <xf numFmtId="0" fontId="5" fillId="0" borderId="0"/>
    <xf numFmtId="0" fontId="5" fillId="0" borderId="0"/>
    <xf numFmtId="0" fontId="2" fillId="0" borderId="0"/>
    <xf numFmtId="0" fontId="6" fillId="0" borderId="0"/>
    <xf numFmtId="0" fontId="2" fillId="0" borderId="0"/>
    <xf numFmtId="0" fontId="5" fillId="0" borderId="0"/>
    <xf numFmtId="0" fontId="2" fillId="0" borderId="0"/>
    <xf numFmtId="0" fontId="5" fillId="0" borderId="0"/>
    <xf numFmtId="0" fontId="5" fillId="0" borderId="0"/>
    <xf numFmtId="0" fontId="1" fillId="0" borderId="0"/>
    <xf numFmtId="0" fontId="1" fillId="0" borderId="0"/>
    <xf numFmtId="0" fontId="1" fillId="0" borderId="0"/>
    <xf numFmtId="0" fontId="2" fillId="0" borderId="0"/>
    <xf numFmtId="0" fontId="5" fillId="0" borderId="0"/>
    <xf numFmtId="0" fontId="4" fillId="0" borderId="0"/>
    <xf numFmtId="0" fontId="2" fillId="0" borderId="0"/>
    <xf numFmtId="0" fontId="8" fillId="0" borderId="0"/>
  </cellStyleXfs>
  <cellXfs count="517">
    <xf numFmtId="0" fontId="0" fillId="0" borderId="0" xfId="0"/>
    <xf numFmtId="0" fontId="0" fillId="0" borderId="0" xfId="0"/>
    <xf numFmtId="0" fontId="12" fillId="0" borderId="0" xfId="0" applyFont="1"/>
    <xf numFmtId="4" fontId="14" fillId="0" borderId="8" xfId="0" applyNumberFormat="1" applyFont="1" applyBorder="1"/>
    <xf numFmtId="0" fontId="12" fillId="0" borderId="0" xfId="0" applyFont="1" applyAlignment="1">
      <alignment vertical="top"/>
    </xf>
    <xf numFmtId="2" fontId="12" fillId="0" borderId="0" xfId="0" applyNumberFormat="1" applyFont="1" applyAlignment="1">
      <alignment wrapText="1"/>
    </xf>
    <xf numFmtId="0" fontId="16" fillId="0" borderId="0" xfId="0" applyFont="1"/>
    <xf numFmtId="0" fontId="16" fillId="2" borderId="4" xfId="0" applyFont="1" applyFill="1" applyBorder="1"/>
    <xf numFmtId="0" fontId="15" fillId="0" borderId="27" xfId="0" applyFont="1" applyBorder="1" applyAlignment="1">
      <alignment horizontal="left" vertical="top" wrapText="1"/>
    </xf>
    <xf numFmtId="0" fontId="16" fillId="0" borderId="40" xfId="0" applyFont="1" applyBorder="1" applyAlignment="1">
      <alignment vertical="top"/>
    </xf>
    <xf numFmtId="4" fontId="14" fillId="0" borderId="42" xfId="0" applyNumberFormat="1" applyFont="1" applyBorder="1"/>
    <xf numFmtId="0" fontId="16" fillId="0" borderId="56" xfId="0" applyFont="1" applyBorder="1" applyAlignment="1">
      <alignment vertical="top"/>
    </xf>
    <xf numFmtId="4" fontId="14" fillId="0" borderId="57" xfId="0" applyNumberFormat="1" applyFont="1" applyBorder="1"/>
    <xf numFmtId="0" fontId="15" fillId="0" borderId="33" xfId="0" applyFont="1" applyBorder="1" applyAlignment="1">
      <alignment horizontal="left" vertical="top" wrapText="1"/>
    </xf>
    <xf numFmtId="0" fontId="0" fillId="0" borderId="0" xfId="0" applyFont="1"/>
    <xf numFmtId="0" fontId="16" fillId="2" borderId="26" xfId="0" applyFont="1" applyFill="1" applyBorder="1"/>
    <xf numFmtId="0" fontId="16" fillId="2" borderId="61" xfId="0" applyFont="1" applyFill="1" applyBorder="1" applyAlignment="1">
      <alignment horizontal="center"/>
    </xf>
    <xf numFmtId="0" fontId="16" fillId="2" borderId="61" xfId="0" applyFont="1" applyFill="1" applyBorder="1"/>
    <xf numFmtId="2" fontId="16" fillId="2" borderId="61" xfId="0" applyNumberFormat="1" applyFont="1" applyFill="1" applyBorder="1" applyAlignment="1">
      <alignment wrapText="1"/>
    </xf>
    <xf numFmtId="0" fontId="16" fillId="3" borderId="58" xfId="0" applyFont="1" applyFill="1" applyBorder="1"/>
    <xf numFmtId="0" fontId="15" fillId="0" borderId="27" xfId="0" applyFont="1" applyBorder="1" applyAlignment="1">
      <alignment horizontal="justify" vertical="top"/>
    </xf>
    <xf numFmtId="0" fontId="15" fillId="0" borderId="38" xfId="0" applyFont="1" applyBorder="1" applyAlignment="1">
      <alignment horizontal="justify" vertical="top"/>
    </xf>
    <xf numFmtId="0" fontId="15" fillId="0" borderId="27" xfId="0" applyFont="1" applyBorder="1" applyAlignment="1">
      <alignment horizontal="left" vertical="center" wrapText="1"/>
    </xf>
    <xf numFmtId="0" fontId="15" fillId="0" borderId="38" xfId="0" applyFont="1" applyBorder="1" applyAlignment="1">
      <alignment horizontal="left" vertical="top" wrapText="1"/>
    </xf>
    <xf numFmtId="4" fontId="16" fillId="0" borderId="7" xfId="0" applyNumberFormat="1" applyFont="1" applyBorder="1"/>
    <xf numFmtId="4" fontId="16" fillId="0" borderId="11" xfId="0" applyNumberFormat="1" applyFont="1" applyBorder="1"/>
    <xf numFmtId="0" fontId="14" fillId="0" borderId="2" xfId="0" applyFont="1" applyBorder="1" applyAlignment="1">
      <alignment vertical="center"/>
    </xf>
    <xf numFmtId="0" fontId="12" fillId="0" borderId="7" xfId="0" applyFont="1" applyBorder="1" applyAlignment="1">
      <alignment vertical="center"/>
    </xf>
    <xf numFmtId="165" fontId="12" fillId="0" borderId="8" xfId="0" applyNumberFormat="1" applyFont="1" applyBorder="1" applyAlignment="1">
      <alignment vertical="center"/>
    </xf>
    <xf numFmtId="165" fontId="13" fillId="0" borderId="8" xfId="0" applyNumberFormat="1" applyFont="1" applyBorder="1" applyAlignment="1">
      <alignment vertical="center"/>
    </xf>
    <xf numFmtId="165" fontId="22" fillId="2" borderId="11" xfId="0" applyNumberFormat="1" applyFont="1" applyFill="1" applyBorder="1" applyAlignment="1">
      <alignment vertical="center"/>
    </xf>
    <xf numFmtId="0" fontId="24" fillId="0" borderId="27" xfId="0" applyFont="1" applyBorder="1" applyAlignment="1">
      <alignment horizontal="justify" vertical="top" wrapText="1"/>
    </xf>
    <xf numFmtId="0" fontId="24" fillId="0" borderId="45" xfId="0" applyFont="1" applyBorder="1" applyAlignment="1">
      <alignment horizontal="justify" vertical="top" wrapText="1"/>
    </xf>
    <xf numFmtId="4" fontId="15" fillId="0" borderId="27" xfId="0" applyNumberFormat="1" applyFont="1" applyBorder="1" applyAlignment="1">
      <alignment horizontal="right" vertical="top" wrapText="1"/>
    </xf>
    <xf numFmtId="0" fontId="15" fillId="0" borderId="33" xfId="0" applyFont="1" applyBorder="1" applyAlignment="1">
      <alignment horizontal="justify" vertical="top"/>
    </xf>
    <xf numFmtId="4" fontId="15" fillId="0" borderId="33" xfId="0" applyNumberFormat="1" applyFont="1" applyBorder="1" applyAlignment="1">
      <alignment horizontal="right" vertical="top" wrapText="1"/>
    </xf>
    <xf numFmtId="16" fontId="15" fillId="0" borderId="35" xfId="0" applyNumberFormat="1" applyFont="1" applyBorder="1" applyAlignment="1">
      <alignment horizontal="left" vertical="top" wrapText="1"/>
    </xf>
    <xf numFmtId="0" fontId="15" fillId="0" borderId="35" xfId="0" applyFont="1" applyBorder="1" applyAlignment="1">
      <alignment horizontal="left" vertical="top" wrapText="1"/>
    </xf>
    <xf numFmtId="49" fontId="15" fillId="0" borderId="35" xfId="0" applyNumberFormat="1" applyFont="1" applyBorder="1" applyAlignment="1">
      <alignment horizontal="left" vertical="top" wrapText="1"/>
    </xf>
    <xf numFmtId="0" fontId="24" fillId="0" borderId="27" xfId="0" applyFont="1" applyBorder="1" applyAlignment="1">
      <alignment horizontal="justify" vertical="top"/>
    </xf>
    <xf numFmtId="0" fontId="24" fillId="0" borderId="27" xfId="0" applyFont="1" applyBorder="1" applyAlignment="1">
      <alignment horizontal="left" vertical="top" wrapText="1"/>
    </xf>
    <xf numFmtId="0" fontId="24" fillId="0" borderId="27" xfId="0" applyFont="1" applyBorder="1" applyAlignment="1">
      <alignment vertical="top" wrapText="1"/>
    </xf>
    <xf numFmtId="0" fontId="24" fillId="0" borderId="27" xfId="0" applyFont="1" applyBorder="1" applyAlignment="1">
      <alignment vertical="top"/>
    </xf>
    <xf numFmtId="49" fontId="24" fillId="0" borderId="35" xfId="0" applyNumberFormat="1" applyFont="1" applyBorder="1" applyAlignment="1">
      <alignment horizontal="left" vertical="top" wrapText="1"/>
    </xf>
    <xf numFmtId="0" fontId="24" fillId="0" borderId="45" xfId="0" applyFont="1" applyBorder="1" applyAlignment="1">
      <alignment horizontal="left" vertical="top" wrapText="1"/>
    </xf>
    <xf numFmtId="4" fontId="24" fillId="0" borderId="45" xfId="0" applyNumberFormat="1" applyFont="1" applyBorder="1" applyAlignment="1">
      <alignment horizontal="right" vertical="top" wrapText="1"/>
    </xf>
    <xf numFmtId="0" fontId="16" fillId="3" borderId="27" xfId="0" applyFont="1" applyFill="1" applyBorder="1" applyAlignment="1" applyProtection="1">
      <alignment horizontal="left" vertical="top" wrapText="1"/>
      <protection locked="0"/>
    </xf>
    <xf numFmtId="49" fontId="24" fillId="0" borderId="32" xfId="0" applyNumberFormat="1" applyFont="1" applyBorder="1" applyAlignment="1">
      <alignment horizontal="left" vertical="top" wrapText="1"/>
    </xf>
    <xf numFmtId="0" fontId="24" fillId="0" borderId="33" xfId="0" applyFont="1" applyBorder="1" applyAlignment="1">
      <alignment horizontal="justify" vertical="top"/>
    </xf>
    <xf numFmtId="0" fontId="24" fillId="0" borderId="33" xfId="0" applyFont="1" applyBorder="1" applyAlignment="1">
      <alignment horizontal="left" vertical="top" wrapText="1"/>
    </xf>
    <xf numFmtId="4" fontId="24" fillId="0" borderId="33" xfId="0" applyNumberFormat="1" applyFont="1" applyBorder="1" applyAlignment="1">
      <alignment horizontal="right" vertical="top" wrapText="1"/>
    </xf>
    <xf numFmtId="49" fontId="24" fillId="0" borderId="37" xfId="0" applyNumberFormat="1" applyFont="1" applyBorder="1" applyAlignment="1">
      <alignment horizontal="left" vertical="top" wrapText="1"/>
    </xf>
    <xf numFmtId="0" fontId="24" fillId="0" borderId="38" xfId="0" applyFont="1" applyBorder="1" applyAlignment="1">
      <alignment horizontal="justify" vertical="top"/>
    </xf>
    <xf numFmtId="0" fontId="24" fillId="0" borderId="38" xfId="0" applyFont="1" applyBorder="1" applyAlignment="1">
      <alignment horizontal="left" vertical="top" wrapText="1"/>
    </xf>
    <xf numFmtId="4" fontId="24" fillId="0" borderId="38" xfId="0" applyNumberFormat="1" applyFont="1" applyBorder="1" applyAlignment="1">
      <alignment horizontal="right" vertical="top" wrapText="1"/>
    </xf>
    <xf numFmtId="49" fontId="24" fillId="0" borderId="27" xfId="0" applyNumberFormat="1" applyFont="1" applyBorder="1" applyAlignment="1">
      <alignment horizontal="left" vertical="top" wrapText="1"/>
    </xf>
    <xf numFmtId="4" fontId="24" fillId="0" borderId="27" xfId="0" applyNumberFormat="1" applyFont="1" applyBorder="1" applyAlignment="1">
      <alignment horizontal="right" vertical="top" wrapText="1"/>
    </xf>
    <xf numFmtId="0" fontId="15" fillId="6" borderId="36" xfId="0" applyFont="1" applyFill="1" applyBorder="1" applyAlignment="1" applyProtection="1">
      <alignment horizontal="left" vertical="top" wrapText="1"/>
      <protection locked="0"/>
    </xf>
    <xf numFmtId="0" fontId="24" fillId="0" borderId="38" xfId="0" applyFont="1" applyBorder="1" applyAlignment="1">
      <alignment vertical="top"/>
    </xf>
    <xf numFmtId="0" fontId="24" fillId="0" borderId="38" xfId="0" applyFont="1" applyBorder="1" applyAlignment="1">
      <alignment horizontal="left" vertical="top"/>
    </xf>
    <xf numFmtId="0" fontId="29" fillId="0" borderId="27" xfId="0" applyFont="1" applyBorder="1" applyAlignment="1">
      <alignment horizontal="justify" vertical="top"/>
    </xf>
    <xf numFmtId="0" fontId="24" fillId="0" borderId="27" xfId="0" applyFont="1" applyBorder="1" applyAlignment="1">
      <alignment horizontal="left" vertical="center" wrapText="1"/>
    </xf>
    <xf numFmtId="0" fontId="24" fillId="0" borderId="27" xfId="0" applyFont="1" applyBorder="1" applyAlignment="1">
      <alignment vertical="center" wrapText="1"/>
    </xf>
    <xf numFmtId="0" fontId="16" fillId="2" borderId="107" xfId="0" applyFont="1" applyFill="1" applyBorder="1" applyAlignment="1">
      <alignment horizontal="center"/>
    </xf>
    <xf numFmtId="0" fontId="16" fillId="2" borderId="107" xfId="0" applyFont="1" applyFill="1" applyBorder="1"/>
    <xf numFmtId="2" fontId="16" fillId="2" borderId="107" xfId="0" applyNumberFormat="1" applyFont="1" applyFill="1" applyBorder="1" applyAlignment="1">
      <alignment wrapText="1"/>
    </xf>
    <xf numFmtId="0" fontId="16" fillId="2" borderId="108" xfId="0" applyFont="1" applyFill="1" applyBorder="1" applyAlignment="1">
      <alignment horizontal="center"/>
    </xf>
    <xf numFmtId="0" fontId="24" fillId="0" borderId="35" xfId="0" applyFont="1" applyBorder="1" applyAlignment="1">
      <alignment horizontal="left" vertical="top" wrapText="1"/>
    </xf>
    <xf numFmtId="0" fontId="24" fillId="0" borderId="35" xfId="0" applyFont="1" applyBorder="1" applyAlignment="1">
      <alignment horizontal="center" vertical="top" wrapText="1"/>
    </xf>
    <xf numFmtId="0" fontId="29" fillId="0" borderId="35" xfId="0" applyFont="1" applyBorder="1" applyAlignment="1">
      <alignment horizontal="left" vertical="top" wrapText="1"/>
    </xf>
    <xf numFmtId="16" fontId="15" fillId="0" borderId="32" xfId="0" applyNumberFormat="1" applyFont="1" applyBorder="1" applyAlignment="1">
      <alignment horizontal="left" vertical="top" wrapText="1"/>
    </xf>
    <xf numFmtId="49" fontId="15" fillId="0" borderId="37" xfId="0" applyNumberFormat="1" applyFont="1" applyBorder="1" applyAlignment="1">
      <alignment horizontal="left" vertical="top" wrapText="1"/>
    </xf>
    <xf numFmtId="4" fontId="15" fillId="0" borderId="38" xfId="0" applyNumberFormat="1" applyFont="1" applyBorder="1" applyAlignment="1">
      <alignment horizontal="right" vertical="top" wrapText="1"/>
    </xf>
    <xf numFmtId="0" fontId="24" fillId="0" borderId="32" xfId="0" applyFont="1" applyBorder="1" applyAlignment="1">
      <alignment horizontal="left" vertical="top" wrapText="1"/>
    </xf>
    <xf numFmtId="0" fontId="24" fillId="0" borderId="37" xfId="0" applyFont="1" applyBorder="1" applyAlignment="1">
      <alignment horizontal="left" vertical="top" wrapText="1"/>
    </xf>
    <xf numFmtId="0" fontId="24" fillId="0" borderId="47" xfId="0" applyFont="1" applyBorder="1" applyAlignment="1">
      <alignment horizontal="left" vertical="top" wrapText="1"/>
    </xf>
    <xf numFmtId="0" fontId="29" fillId="0" borderId="27" xfId="0" applyFont="1" applyBorder="1" applyAlignment="1">
      <alignment horizontal="right" vertical="top" wrapText="1"/>
    </xf>
    <xf numFmtId="0" fontId="16" fillId="3" borderId="3" xfId="0" applyFont="1" applyFill="1" applyBorder="1"/>
    <xf numFmtId="0" fontId="29" fillId="0" borderId="27" xfId="0" applyFont="1" applyBorder="1" applyAlignment="1">
      <alignment horizontal="right" vertical="top"/>
    </xf>
    <xf numFmtId="0" fontId="24" fillId="0" borderId="27" xfId="0" applyFont="1" applyBorder="1" applyAlignment="1">
      <alignment horizontal="right" vertical="top"/>
    </xf>
    <xf numFmtId="0" fontId="24" fillId="0" borderId="33" xfId="0" applyFont="1" applyBorder="1" applyAlignment="1">
      <alignment vertical="top" wrapText="1"/>
    </xf>
    <xf numFmtId="0" fontId="24" fillId="0" borderId="35" xfId="0" applyFont="1" applyBorder="1" applyAlignment="1">
      <alignment horizontal="left" vertical="top"/>
    </xf>
    <xf numFmtId="0" fontId="29" fillId="0" borderId="37" xfId="0" applyFont="1" applyBorder="1" applyAlignment="1">
      <alignment horizontal="left" vertical="top" wrapText="1"/>
    </xf>
    <xf numFmtId="0" fontId="24" fillId="0" borderId="27" xfId="53" applyFont="1" applyBorder="1" applyAlignment="1">
      <alignment horizontal="justify" vertical="top" wrapText="1"/>
    </xf>
    <xf numFmtId="0" fontId="24" fillId="0" borderId="27" xfId="53" applyFont="1" applyBorder="1" applyAlignment="1">
      <alignment horizontal="left" vertical="top" wrapText="1"/>
    </xf>
    <xf numFmtId="4" fontId="24" fillId="0" borderId="27" xfId="53" applyNumberFormat="1" applyFont="1" applyBorder="1" applyAlignment="1">
      <alignment horizontal="right" vertical="top" wrapText="1"/>
    </xf>
    <xf numFmtId="49" fontId="24" fillId="0" borderId="27" xfId="53" applyNumberFormat="1" applyFont="1" applyBorder="1" applyAlignment="1">
      <alignment vertical="top" wrapText="1"/>
    </xf>
    <xf numFmtId="0" fontId="24" fillId="0" borderId="27" xfId="53" applyFont="1" applyBorder="1" applyAlignment="1">
      <alignment horizontal="right" vertical="top"/>
    </xf>
    <xf numFmtId="4" fontId="24" fillId="0" borderId="27" xfId="53" applyNumberFormat="1" applyFont="1" applyBorder="1" applyAlignment="1">
      <alignment horizontal="right" vertical="top"/>
    </xf>
    <xf numFmtId="0" fontId="24" fillId="0" borderId="27" xfId="53" applyFont="1" applyBorder="1" applyAlignment="1">
      <alignment vertical="top" wrapText="1"/>
    </xf>
    <xf numFmtId="0" fontId="24" fillId="0" borderId="32" xfId="53" applyFont="1" applyBorder="1" applyAlignment="1">
      <alignment horizontal="center" vertical="top" wrapText="1"/>
    </xf>
    <xf numFmtId="0" fontId="24" fillId="0" borderId="33" xfId="53" applyFont="1" applyBorder="1" applyAlignment="1">
      <alignment horizontal="justify" vertical="top" wrapText="1"/>
    </xf>
    <xf numFmtId="0" fontId="24" fillId="0" borderId="33" xfId="53" applyFont="1" applyBorder="1" applyAlignment="1">
      <alignment horizontal="left" vertical="top" wrapText="1"/>
    </xf>
    <xf numFmtId="4" fontId="24" fillId="0" borderId="33" xfId="53" applyNumberFormat="1" applyFont="1" applyBorder="1" applyAlignment="1">
      <alignment horizontal="right" vertical="top" wrapText="1"/>
    </xf>
    <xf numFmtId="0" fontId="24" fillId="0" borderId="35" xfId="53" applyFont="1" applyBorder="1" applyAlignment="1">
      <alignment horizontal="center" vertical="top" wrapText="1"/>
    </xf>
    <xf numFmtId="49" fontId="24" fillId="0" borderId="35" xfId="53" applyNumberFormat="1" applyFont="1" applyBorder="1" applyAlignment="1">
      <alignment horizontal="center" vertical="top"/>
    </xf>
    <xf numFmtId="16" fontId="24" fillId="0" borderId="35" xfId="53" applyNumberFormat="1" applyFont="1" applyBorder="1" applyAlignment="1">
      <alignment horizontal="center" vertical="top" wrapText="1"/>
    </xf>
    <xf numFmtId="0" fontId="24" fillId="0" borderId="37" xfId="53" applyFont="1" applyBorder="1" applyAlignment="1">
      <alignment horizontal="center" vertical="top" wrapText="1"/>
    </xf>
    <xf numFmtId="0" fontId="24" fillId="0" borderId="38" xfId="53" applyFont="1" applyBorder="1" applyAlignment="1">
      <alignment horizontal="justify" vertical="top" wrapText="1"/>
    </xf>
    <xf numFmtId="0" fontId="24" fillId="0" borderId="38" xfId="53" applyFont="1" applyBorder="1" applyAlignment="1">
      <alignment horizontal="left" vertical="top" wrapText="1"/>
    </xf>
    <xf numFmtId="4" fontId="24" fillId="0" borderId="38" xfId="53" applyNumberFormat="1" applyFont="1" applyBorder="1" applyAlignment="1">
      <alignment horizontal="right" vertical="top" wrapText="1"/>
    </xf>
    <xf numFmtId="0" fontId="24" fillId="0" borderId="27" xfId="53" applyFont="1" applyBorder="1" applyAlignment="1">
      <alignment horizontal="right" vertical="top" wrapText="1"/>
    </xf>
    <xf numFmtId="2" fontId="24" fillId="0" borderId="27" xfId="53" applyNumberFormat="1" applyFont="1" applyBorder="1" applyAlignment="1">
      <alignment vertical="top" wrapText="1"/>
    </xf>
    <xf numFmtId="49" fontId="24" fillId="0" borderId="32" xfId="53" applyNumberFormat="1" applyFont="1" applyBorder="1" applyAlignment="1">
      <alignment horizontal="center" vertical="top"/>
    </xf>
    <xf numFmtId="0" fontId="24" fillId="0" borderId="33" xfId="53" applyFont="1" applyBorder="1" applyAlignment="1">
      <alignment vertical="top" wrapText="1"/>
    </xf>
    <xf numFmtId="0" fontId="24" fillId="0" borderId="33" xfId="53" applyFont="1" applyBorder="1" applyAlignment="1">
      <alignment horizontal="right" vertical="top"/>
    </xf>
    <xf numFmtId="4" fontId="24" fillId="0" borderId="33" xfId="53" applyNumberFormat="1" applyFont="1" applyBorder="1" applyAlignment="1">
      <alignment horizontal="right" vertical="top"/>
    </xf>
    <xf numFmtId="49" fontId="24" fillId="0" borderId="35" xfId="53" applyNumberFormat="1" applyFont="1" applyBorder="1" applyAlignment="1">
      <alignment horizontal="right" vertical="top"/>
    </xf>
    <xf numFmtId="49" fontId="24" fillId="0" borderId="37" xfId="53" applyNumberFormat="1" applyFont="1" applyBorder="1" applyAlignment="1">
      <alignment horizontal="center" vertical="top"/>
    </xf>
    <xf numFmtId="0" fontId="24" fillId="0" borderId="38" xfId="53" applyFont="1" applyBorder="1" applyAlignment="1">
      <alignment horizontal="justify" vertical="top"/>
    </xf>
    <xf numFmtId="0" fontId="24" fillId="0" borderId="38" xfId="53" applyFont="1" applyBorder="1" applyAlignment="1">
      <alignment horizontal="right" vertical="top"/>
    </xf>
    <xf numFmtId="4" fontId="24" fillId="0" borderId="38" xfId="53" applyNumberFormat="1" applyFont="1" applyBorder="1" applyAlignment="1">
      <alignment horizontal="right" vertical="top"/>
    </xf>
    <xf numFmtId="0" fontId="15" fillId="0" borderId="27" xfId="48" applyFont="1" applyBorder="1" applyAlignment="1">
      <alignment horizontal="left" vertical="top" wrapText="1"/>
    </xf>
    <xf numFmtId="0" fontId="15" fillId="0" borderId="27" xfId="48" applyFont="1" applyBorder="1" applyAlignment="1">
      <alignment horizontal="center" vertical="top" wrapText="1"/>
    </xf>
    <xf numFmtId="0" fontId="16" fillId="2" borderId="40" xfId="0" applyFont="1" applyFill="1" applyBorder="1"/>
    <xf numFmtId="0" fontId="16" fillId="2" borderId="41" xfId="0" applyFont="1" applyFill="1" applyBorder="1" applyAlignment="1">
      <alignment horizontal="center"/>
    </xf>
    <xf numFmtId="0" fontId="16" fillId="2" borderId="41" xfId="0" applyFont="1" applyFill="1" applyBorder="1"/>
    <xf numFmtId="2" fontId="16" fillId="2" borderId="41" xfId="0" applyNumberFormat="1" applyFont="1" applyFill="1" applyBorder="1" applyAlignment="1">
      <alignment wrapText="1"/>
    </xf>
    <xf numFmtId="0" fontId="16" fillId="2" borderId="42" xfId="0" applyFont="1" applyFill="1" applyBorder="1" applyAlignment="1">
      <alignment horizontal="center"/>
    </xf>
    <xf numFmtId="1" fontId="15" fillId="0" borderId="32" xfId="48" applyNumberFormat="1" applyFont="1" applyBorder="1" applyAlignment="1">
      <alignment horizontal="center" vertical="top" wrapText="1"/>
    </xf>
    <xf numFmtId="0" fontId="15" fillId="0" borderId="33" xfId="48" applyFont="1" applyBorder="1" applyAlignment="1">
      <alignment horizontal="left" vertical="top" wrapText="1"/>
    </xf>
    <xf numFmtId="0" fontId="15" fillId="0" borderId="33" xfId="48" applyFont="1" applyBorder="1" applyAlignment="1">
      <alignment horizontal="center" vertical="top" wrapText="1"/>
    </xf>
    <xf numFmtId="1" fontId="15" fillId="0" borderId="35" xfId="48" applyNumberFormat="1" applyFont="1" applyBorder="1" applyAlignment="1">
      <alignment horizontal="center" vertical="top" wrapText="1"/>
    </xf>
    <xf numFmtId="1" fontId="15" fillId="0" borderId="37" xfId="48" applyNumberFormat="1" applyFont="1" applyBorder="1" applyAlignment="1">
      <alignment horizontal="center" vertical="top" wrapText="1"/>
    </xf>
    <xf numFmtId="0" fontId="15" fillId="0" borderId="38" xfId="48" applyFont="1" applyBorder="1" applyAlignment="1">
      <alignment horizontal="left" vertical="top" wrapText="1"/>
    </xf>
    <xf numFmtId="0" fontId="15" fillId="0" borderId="38" xfId="48" applyFont="1" applyBorder="1" applyAlignment="1">
      <alignment horizontal="center" vertical="top" wrapText="1"/>
    </xf>
    <xf numFmtId="0" fontId="16" fillId="3" borderId="87" xfId="0" applyFont="1" applyFill="1" applyBorder="1"/>
    <xf numFmtId="0" fontId="15" fillId="0" borderId="27" xfId="48" applyFont="1" applyBorder="1" applyAlignment="1">
      <alignment horizontal="left" vertical="top" wrapText="1" indent="1"/>
    </xf>
    <xf numFmtId="0" fontId="15" fillId="0" borderId="27" xfId="48" applyFont="1" applyBorder="1" applyAlignment="1">
      <alignment horizontal="right" vertical="top" wrapText="1" indent="1"/>
    </xf>
    <xf numFmtId="0" fontId="15" fillId="0" borderId="27" xfId="36" applyFont="1" applyBorder="1" applyAlignment="1">
      <alignment horizontal="center" vertical="top"/>
    </xf>
    <xf numFmtId="0" fontId="15" fillId="0" borderId="32" xfId="48" applyFont="1" applyBorder="1" applyAlignment="1">
      <alignment horizontal="center" vertical="top" wrapText="1"/>
    </xf>
    <xf numFmtId="0" fontId="15" fillId="0" borderId="33" xfId="48" applyFont="1" applyBorder="1" applyAlignment="1">
      <alignment horizontal="left" vertical="top" wrapText="1" indent="1"/>
    </xf>
    <xf numFmtId="0" fontId="15" fillId="0" borderId="35" xfId="48" applyFont="1" applyBorder="1" applyAlignment="1">
      <alignment horizontal="center" vertical="top" wrapText="1"/>
    </xf>
    <xf numFmtId="0" fontId="15" fillId="0" borderId="37" xfId="48" applyFont="1" applyBorder="1" applyAlignment="1">
      <alignment horizontal="center" vertical="top" wrapText="1"/>
    </xf>
    <xf numFmtId="0" fontId="15" fillId="0" borderId="38" xfId="48" applyFont="1" applyBorder="1" applyAlignment="1">
      <alignment horizontal="left" vertical="top" wrapText="1" indent="1"/>
    </xf>
    <xf numFmtId="0" fontId="15" fillId="0" borderId="38" xfId="36" applyFont="1" applyBorder="1" applyAlignment="1">
      <alignment horizontal="center" vertical="top"/>
    </xf>
    <xf numFmtId="0" fontId="22" fillId="2" borderId="53" xfId="0" applyFont="1" applyFill="1" applyBorder="1" applyAlignment="1">
      <alignment vertical="center"/>
    </xf>
    <xf numFmtId="0" fontId="22" fillId="2" borderId="18" xfId="0" applyFont="1" applyFill="1" applyBorder="1" applyAlignment="1">
      <alignment vertical="center"/>
    </xf>
    <xf numFmtId="0" fontId="19" fillId="3" borderId="13" xfId="0" applyFont="1" applyFill="1" applyBorder="1" applyAlignment="1">
      <alignment horizontal="center" wrapText="1"/>
    </xf>
    <xf numFmtId="0" fontId="19" fillId="3" borderId="14" xfId="0" applyFont="1" applyFill="1" applyBorder="1" applyAlignment="1">
      <alignment horizontal="center" wrapText="1"/>
    </xf>
    <xf numFmtId="0" fontId="19" fillId="3" borderId="15" xfId="0" applyFont="1" applyFill="1" applyBorder="1" applyAlignment="1">
      <alignment horizontal="center" wrapText="1"/>
    </xf>
    <xf numFmtId="0" fontId="19" fillId="3" borderId="19" xfId="0" applyFont="1" applyFill="1" applyBorder="1" applyAlignment="1">
      <alignment horizontal="center" vertical="top" wrapText="1"/>
    </xf>
    <xf numFmtId="0" fontId="19" fillId="3" borderId="18" xfId="0" applyFont="1" applyFill="1" applyBorder="1" applyAlignment="1">
      <alignment horizontal="center" vertical="top" wrapText="1"/>
    </xf>
    <xf numFmtId="0" fontId="19" fillId="3" borderId="17" xfId="0" applyFont="1" applyFill="1" applyBorder="1" applyAlignment="1">
      <alignment horizontal="center" vertical="top" wrapText="1"/>
    </xf>
    <xf numFmtId="0" fontId="16" fillId="0" borderId="94" xfId="0" applyFont="1" applyBorder="1" applyAlignment="1">
      <alignment horizontal="center" vertical="top" wrapText="1"/>
    </xf>
    <xf numFmtId="0" fontId="16" fillId="0" borderId="21" xfId="0" applyFont="1" applyBorder="1" applyAlignment="1">
      <alignment horizontal="center" vertical="top" wrapText="1"/>
    </xf>
    <xf numFmtId="0" fontId="16" fillId="0" borderId="84" xfId="0" applyFont="1" applyBorder="1" applyAlignment="1">
      <alignment horizontal="center" vertical="top" wrapText="1"/>
    </xf>
    <xf numFmtId="49" fontId="15" fillId="0" borderId="97" xfId="0" applyNumberFormat="1" applyFont="1" applyBorder="1" applyAlignment="1">
      <alignment horizontal="center" vertical="top" wrapText="1"/>
    </xf>
    <xf numFmtId="49" fontId="15" fillId="0" borderId="98" xfId="0" applyNumberFormat="1" applyFont="1" applyBorder="1" applyAlignment="1">
      <alignment horizontal="center" vertical="top" wrapText="1"/>
    </xf>
    <xf numFmtId="49" fontId="15" fillId="0" borderId="64" xfId="0" applyNumberFormat="1" applyFont="1" applyBorder="1" applyAlignment="1">
      <alignment horizontal="center" vertical="top" wrapText="1"/>
    </xf>
    <xf numFmtId="0" fontId="16" fillId="0" borderId="99" xfId="0" applyFont="1" applyBorder="1" applyAlignment="1">
      <alignment horizontal="center" vertical="top" wrapText="1"/>
    </xf>
    <xf numFmtId="0" fontId="16" fillId="0" borderId="18" xfId="0" applyFont="1" applyBorder="1" applyAlignment="1">
      <alignment horizontal="center" vertical="top" wrapText="1"/>
    </xf>
    <xf numFmtId="0" fontId="16" fillId="0" borderId="100" xfId="0" applyFont="1" applyBorder="1" applyAlignment="1">
      <alignment horizontal="center" vertical="top" wrapText="1"/>
    </xf>
    <xf numFmtId="0" fontId="23" fillId="3" borderId="20" xfId="1" applyFont="1" applyFill="1" applyBorder="1" applyAlignment="1">
      <alignment horizontal="center" vertical="center" wrapText="1"/>
    </xf>
    <xf numFmtId="0" fontId="23" fillId="3" borderId="21" xfId="1" applyFont="1" applyFill="1" applyBorder="1" applyAlignment="1">
      <alignment horizontal="center" vertical="center" wrapText="1"/>
    </xf>
    <xf numFmtId="0" fontId="23" fillId="3" borderId="22" xfId="1" applyFont="1" applyFill="1" applyBorder="1" applyAlignment="1">
      <alignment horizontal="center" vertical="center" wrapText="1"/>
    </xf>
    <xf numFmtId="49" fontId="15" fillId="0" borderId="20" xfId="0" applyNumberFormat="1" applyFont="1" applyBorder="1" applyAlignment="1">
      <alignment horizontal="center" vertical="top" wrapText="1"/>
    </xf>
    <xf numFmtId="49" fontId="15" fillId="0" borderId="21" xfId="0" applyNumberFormat="1" applyFont="1" applyBorder="1" applyAlignment="1">
      <alignment horizontal="center" vertical="top" wrapText="1"/>
    </xf>
    <xf numFmtId="49" fontId="15" fillId="0" borderId="22" xfId="0" applyNumberFormat="1" applyFont="1" applyBorder="1" applyAlignment="1">
      <alignment horizontal="center" vertical="top" wrapText="1"/>
    </xf>
    <xf numFmtId="0" fontId="16" fillId="3" borderId="20" xfId="0" applyFont="1" applyFill="1" applyBorder="1" applyAlignment="1">
      <alignment horizontal="left"/>
    </xf>
    <xf numFmtId="0" fontId="16" fillId="3" borderId="21" xfId="0" applyFont="1" applyFill="1" applyBorder="1" applyAlignment="1">
      <alignment horizontal="left"/>
    </xf>
    <xf numFmtId="0" fontId="16" fillId="3" borderId="22" xfId="0" applyFont="1" applyFill="1" applyBorder="1" applyAlignment="1">
      <alignment horizontal="left"/>
    </xf>
    <xf numFmtId="0" fontId="29" fillId="0" borderId="89" xfId="0" applyFont="1" applyBorder="1" applyAlignment="1">
      <alignment horizontal="left" vertical="top"/>
    </xf>
    <xf numFmtId="0" fontId="29" fillId="0" borderId="12" xfId="0" applyFont="1" applyBorder="1" applyAlignment="1">
      <alignment horizontal="left" vertical="top"/>
    </xf>
    <xf numFmtId="0" fontId="29" fillId="0" borderId="75" xfId="0" applyFont="1" applyBorder="1" applyAlignment="1">
      <alignment horizontal="left" vertical="top"/>
    </xf>
    <xf numFmtId="4" fontId="16" fillId="0" borderId="59" xfId="0" applyNumberFormat="1" applyFont="1" applyBorder="1" applyAlignment="1">
      <alignment horizontal="center"/>
    </xf>
    <xf numFmtId="4" fontId="16" fillId="0" borderId="60" xfId="0" applyNumberFormat="1" applyFont="1" applyBorder="1" applyAlignment="1">
      <alignment horizontal="center"/>
    </xf>
    <xf numFmtId="4" fontId="16" fillId="0" borderId="62" xfId="0" applyNumberFormat="1" applyFont="1" applyBorder="1" applyAlignment="1">
      <alignment horizontal="center"/>
    </xf>
    <xf numFmtId="4" fontId="16" fillId="0" borderId="2" xfId="0" applyNumberFormat="1" applyFont="1" applyBorder="1" applyAlignment="1">
      <alignment horizontal="left"/>
    </xf>
    <xf numFmtId="0" fontId="16" fillId="3" borderId="53" xfId="0" applyFont="1" applyFill="1" applyBorder="1" applyAlignment="1">
      <alignment horizontal="center"/>
    </xf>
    <xf numFmtId="0" fontId="16" fillId="3" borderId="51" xfId="0" applyFont="1" applyFill="1" applyBorder="1" applyAlignment="1">
      <alignment horizontal="center"/>
    </xf>
    <xf numFmtId="0" fontId="16" fillId="3" borderId="52" xfId="0" applyFont="1" applyFill="1" applyBorder="1" applyAlignment="1">
      <alignment horizontal="center"/>
    </xf>
    <xf numFmtId="4" fontId="16" fillId="2" borderId="7" xfId="0" applyNumberFormat="1" applyFont="1" applyFill="1" applyBorder="1"/>
    <xf numFmtId="4" fontId="16" fillId="2" borderId="2" xfId="0" applyNumberFormat="1" applyFont="1" applyFill="1" applyBorder="1"/>
    <xf numFmtId="4" fontId="16" fillId="2" borderId="8" xfId="0" applyNumberFormat="1" applyFont="1" applyFill="1" applyBorder="1"/>
    <xf numFmtId="0" fontId="16" fillId="3" borderId="13" xfId="0" applyFont="1" applyFill="1" applyBorder="1" applyAlignment="1">
      <alignment horizontal="left"/>
    </xf>
    <xf numFmtId="0" fontId="16" fillId="3" borderId="14" xfId="0" applyFont="1" applyFill="1" applyBorder="1" applyAlignment="1">
      <alignment horizontal="left"/>
    </xf>
    <xf numFmtId="0" fontId="16" fillId="3" borderId="15" xfId="0" applyFont="1" applyFill="1" applyBorder="1" applyAlignment="1">
      <alignment horizontal="left"/>
    </xf>
    <xf numFmtId="0" fontId="16" fillId="3" borderId="7" xfId="0" applyFont="1" applyFill="1" applyBorder="1" applyAlignment="1">
      <alignment horizontal="center" wrapText="1"/>
    </xf>
    <xf numFmtId="0" fontId="16" fillId="3" borderId="2" xfId="0" applyFont="1" applyFill="1" applyBorder="1" applyAlignment="1">
      <alignment horizontal="center" wrapText="1"/>
    </xf>
    <xf numFmtId="0" fontId="16" fillId="3" borderId="8" xfId="0" applyFont="1" applyFill="1" applyBorder="1" applyAlignment="1">
      <alignment horizontal="center" wrapText="1"/>
    </xf>
    <xf numFmtId="0" fontId="20" fillId="3" borderId="7" xfId="0" applyFont="1" applyFill="1" applyBorder="1" applyAlignment="1">
      <alignment horizontal="center" vertical="center"/>
    </xf>
    <xf numFmtId="0" fontId="20" fillId="3" borderId="2" xfId="0" applyFont="1" applyFill="1" applyBorder="1" applyAlignment="1">
      <alignment horizontal="center" vertical="center"/>
    </xf>
    <xf numFmtId="0" fontId="20" fillId="3" borderId="8" xfId="0" applyFont="1" applyFill="1" applyBorder="1" applyAlignment="1">
      <alignment horizontal="center" vertical="center"/>
    </xf>
    <xf numFmtId="0" fontId="19" fillId="3" borderId="7" xfId="0" applyFont="1" applyFill="1" applyBorder="1" applyAlignment="1">
      <alignment horizontal="center" vertical="top" wrapText="1"/>
    </xf>
    <xf numFmtId="0" fontId="19" fillId="3" borderId="2" xfId="0" applyFont="1" applyFill="1" applyBorder="1" applyAlignment="1">
      <alignment horizontal="center" vertical="top" wrapText="1"/>
    </xf>
    <xf numFmtId="0" fontId="19" fillId="3" borderId="8" xfId="0" applyFont="1" applyFill="1" applyBorder="1" applyAlignment="1">
      <alignment horizontal="center" vertical="top" wrapText="1"/>
    </xf>
    <xf numFmtId="0" fontId="19" fillId="3" borderId="9" xfId="0" applyFont="1" applyFill="1" applyBorder="1" applyAlignment="1">
      <alignment horizontal="center" vertical="top" wrapText="1"/>
    </xf>
    <xf numFmtId="0" fontId="19" fillId="3" borderId="10" xfId="0" applyFont="1" applyFill="1" applyBorder="1" applyAlignment="1">
      <alignment horizontal="center" vertical="top" wrapText="1"/>
    </xf>
    <xf numFmtId="0" fontId="19" fillId="3" borderId="11" xfId="0" applyFont="1" applyFill="1" applyBorder="1" applyAlignment="1">
      <alignment horizontal="center" vertical="top" wrapText="1"/>
    </xf>
    <xf numFmtId="0" fontId="16" fillId="0" borderId="7" xfId="0" applyFont="1" applyBorder="1" applyAlignment="1">
      <alignment horizontal="center" wrapText="1"/>
    </xf>
    <xf numFmtId="0" fontId="16" fillId="0" borderId="2" xfId="0" applyFont="1" applyBorder="1" applyAlignment="1">
      <alignment horizontal="center" wrapText="1"/>
    </xf>
    <xf numFmtId="0" fontId="16" fillId="0" borderId="8" xfId="0" applyFont="1" applyBorder="1" applyAlignment="1">
      <alignment horizontal="center" wrapText="1"/>
    </xf>
    <xf numFmtId="0" fontId="20" fillId="0" borderId="7" xfId="0" applyFont="1" applyBorder="1" applyAlignment="1">
      <alignment horizontal="center" vertical="center"/>
    </xf>
    <xf numFmtId="0" fontId="20" fillId="0" borderId="2" xfId="0" applyFont="1" applyBorder="1" applyAlignment="1">
      <alignment horizontal="center" vertical="center"/>
    </xf>
    <xf numFmtId="0" fontId="20" fillId="0" borderId="8" xfId="0" applyFont="1" applyBorder="1" applyAlignment="1">
      <alignment horizontal="center" vertical="center"/>
    </xf>
    <xf numFmtId="0" fontId="19" fillId="7" borderId="7" xfId="0" applyFont="1" applyFill="1" applyBorder="1" applyAlignment="1">
      <alignment horizontal="center" vertical="top" wrapText="1"/>
    </xf>
    <xf numFmtId="0" fontId="19" fillId="7" borderId="2" xfId="0" applyFont="1" applyFill="1" applyBorder="1" applyAlignment="1">
      <alignment horizontal="center" vertical="top" wrapText="1"/>
    </xf>
    <xf numFmtId="0" fontId="19" fillId="7" borderId="8" xfId="0" applyFont="1" applyFill="1" applyBorder="1" applyAlignment="1">
      <alignment horizontal="center" vertical="top" wrapText="1"/>
    </xf>
    <xf numFmtId="0" fontId="19" fillId="7" borderId="9" xfId="0" applyFont="1" applyFill="1" applyBorder="1" applyAlignment="1">
      <alignment horizontal="center" vertical="top" wrapText="1"/>
    </xf>
    <xf numFmtId="0" fontId="19" fillId="7" borderId="10" xfId="0" applyFont="1" applyFill="1" applyBorder="1" applyAlignment="1">
      <alignment horizontal="center" vertical="top" wrapText="1"/>
    </xf>
    <xf numFmtId="0" fontId="19" fillId="7" borderId="11" xfId="0" applyFont="1" applyFill="1" applyBorder="1" applyAlignment="1">
      <alignment horizontal="center" vertical="top" wrapText="1"/>
    </xf>
    <xf numFmtId="0" fontId="29" fillId="0" borderId="89" xfId="53" applyFont="1" applyBorder="1" applyAlignment="1">
      <alignment horizontal="left" vertical="top" wrapText="1"/>
    </xf>
    <xf numFmtId="0" fontId="29" fillId="0" borderId="12" xfId="53" applyFont="1" applyBorder="1" applyAlignment="1">
      <alignment horizontal="left" vertical="top" wrapText="1"/>
    </xf>
    <xf numFmtId="0" fontId="29" fillId="0" borderId="75" xfId="53" applyFont="1" applyBorder="1" applyAlignment="1">
      <alignment horizontal="left" vertical="top" wrapText="1"/>
    </xf>
    <xf numFmtId="16" fontId="15" fillId="0" borderId="35" xfId="48" applyNumberFormat="1" applyFont="1" applyBorder="1" applyAlignment="1">
      <alignment horizontal="center" vertical="top" wrapText="1"/>
    </xf>
    <xf numFmtId="0" fontId="15" fillId="0" borderId="35" xfId="48" applyFont="1" applyBorder="1" applyAlignment="1">
      <alignment horizontal="center" vertical="top" wrapText="1"/>
    </xf>
    <xf numFmtId="0" fontId="16" fillId="3" borderId="109" xfId="0" applyFont="1" applyFill="1" applyBorder="1" applyAlignment="1">
      <alignment horizontal="left"/>
    </xf>
    <xf numFmtId="0" fontId="16" fillId="3" borderId="110" xfId="0" applyFont="1" applyFill="1" applyBorder="1" applyAlignment="1">
      <alignment horizontal="left"/>
    </xf>
    <xf numFmtId="1" fontId="15" fillId="0" borderId="35" xfId="48" applyNumberFormat="1" applyFont="1" applyBorder="1" applyAlignment="1">
      <alignment horizontal="center" vertical="top" wrapText="1"/>
    </xf>
    <xf numFmtId="1" fontId="15" fillId="0" borderId="32" xfId="48" applyNumberFormat="1" applyFont="1" applyBorder="1" applyAlignment="1">
      <alignment horizontal="center" vertical="top" wrapText="1"/>
    </xf>
    <xf numFmtId="0" fontId="15" fillId="0" borderId="33" xfId="48" applyFont="1" applyBorder="1" applyAlignment="1">
      <alignment horizontal="center" vertical="top" wrapText="1"/>
    </xf>
    <xf numFmtId="0" fontId="15" fillId="0" borderId="27" xfId="48" applyFont="1" applyBorder="1" applyAlignment="1">
      <alignment horizontal="center" vertical="top" wrapText="1"/>
    </xf>
    <xf numFmtId="0" fontId="12" fillId="3" borderId="63" xfId="0" applyFont="1" applyFill="1" applyBorder="1" applyAlignment="1">
      <alignment vertical="center"/>
    </xf>
    <xf numFmtId="0" fontId="12" fillId="3" borderId="29" xfId="0" applyFont="1" applyFill="1" applyBorder="1" applyAlignment="1">
      <alignment vertical="center"/>
    </xf>
    <xf numFmtId="0" fontId="12" fillId="3" borderId="44" xfId="0" applyFont="1" applyFill="1" applyBorder="1" applyAlignment="1">
      <alignment vertical="center"/>
    </xf>
    <xf numFmtId="0" fontId="13" fillId="0" borderId="7" xfId="0" applyFont="1" applyBorder="1" applyAlignment="1">
      <alignment horizontal="center" vertical="center"/>
    </xf>
    <xf numFmtId="0" fontId="13" fillId="0" borderId="2" xfId="0" applyFont="1" applyBorder="1" applyAlignment="1">
      <alignment horizontal="center" vertical="center"/>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23" fillId="3" borderId="20" xfId="1" applyFont="1" applyFill="1" applyBorder="1" applyAlignment="1" applyProtection="1">
      <alignment horizontal="center" vertical="center" wrapText="1"/>
    </xf>
    <xf numFmtId="0" fontId="23" fillId="3" borderId="21" xfId="1" applyFont="1" applyFill="1" applyBorder="1" applyAlignment="1" applyProtection="1">
      <alignment horizontal="center" vertical="center" wrapText="1"/>
    </xf>
    <xf numFmtId="0" fontId="23" fillId="3" borderId="22" xfId="1" applyFont="1" applyFill="1" applyBorder="1" applyAlignment="1" applyProtection="1">
      <alignment horizontal="center" vertical="center" wrapText="1"/>
    </xf>
    <xf numFmtId="0" fontId="16" fillId="3" borderId="20" xfId="0" applyFont="1" applyFill="1" applyBorder="1" applyAlignment="1" applyProtection="1">
      <alignment horizontal="center" wrapText="1"/>
    </xf>
    <xf numFmtId="0" fontId="16" fillId="3" borderId="21" xfId="0" applyFont="1" applyFill="1" applyBorder="1" applyAlignment="1" applyProtection="1">
      <alignment horizontal="center" wrapText="1"/>
    </xf>
    <xf numFmtId="0" fontId="16" fillId="3" borderId="22" xfId="0" applyFont="1" applyFill="1" applyBorder="1" applyAlignment="1" applyProtection="1">
      <alignment horizontal="center" wrapText="1"/>
    </xf>
    <xf numFmtId="0" fontId="20" fillId="3" borderId="13" xfId="0" applyFont="1" applyFill="1" applyBorder="1" applyAlignment="1" applyProtection="1">
      <alignment horizontal="center" vertical="center"/>
    </xf>
    <xf numFmtId="0" fontId="20" fillId="3" borderId="14" xfId="0" applyFont="1" applyFill="1" applyBorder="1" applyAlignment="1" applyProtection="1">
      <alignment horizontal="center" vertical="center"/>
    </xf>
    <xf numFmtId="0" fontId="20" fillId="3" borderId="15" xfId="0" applyFont="1" applyFill="1" applyBorder="1" applyAlignment="1" applyProtection="1">
      <alignment horizontal="center" vertical="center"/>
    </xf>
    <xf numFmtId="0" fontId="20" fillId="3" borderId="19" xfId="0" applyFont="1" applyFill="1" applyBorder="1" applyAlignment="1" applyProtection="1">
      <alignment horizontal="center" vertical="center"/>
    </xf>
    <xf numFmtId="0" fontId="20" fillId="3" borderId="18" xfId="0" applyFont="1" applyFill="1" applyBorder="1" applyAlignment="1" applyProtection="1">
      <alignment horizontal="center" vertical="center"/>
    </xf>
    <xf numFmtId="0" fontId="20" fillId="3" borderId="17" xfId="0" applyFont="1" applyFill="1" applyBorder="1" applyAlignment="1" applyProtection="1">
      <alignment horizontal="center" vertical="center"/>
    </xf>
    <xf numFmtId="0" fontId="16" fillId="2" borderId="4" xfId="0" applyFont="1" applyFill="1" applyBorder="1" applyProtection="1"/>
    <xf numFmtId="0" fontId="16" fillId="2" borderId="5" xfId="0" applyFont="1" applyFill="1" applyBorder="1" applyAlignment="1" applyProtection="1">
      <alignment horizontal="center"/>
    </xf>
    <xf numFmtId="0" fontId="16" fillId="2" borderId="5" xfId="0" applyFont="1" applyFill="1" applyBorder="1" applyProtection="1"/>
    <xf numFmtId="2" fontId="16" fillId="2" borderId="5" xfId="0" applyNumberFormat="1" applyFont="1" applyFill="1" applyBorder="1" applyAlignment="1" applyProtection="1">
      <alignment wrapText="1"/>
    </xf>
    <xf numFmtId="0" fontId="16" fillId="2" borderId="6" xfId="0" applyFont="1" applyFill="1" applyBorder="1" applyAlignment="1" applyProtection="1">
      <alignment horizontal="center"/>
    </xf>
    <xf numFmtId="0" fontId="16" fillId="3" borderId="23" xfId="0" applyFont="1" applyFill="1" applyBorder="1" applyProtection="1"/>
    <xf numFmtId="0" fontId="16" fillId="3" borderId="24" xfId="0" applyFont="1" applyFill="1" applyBorder="1" applyProtection="1"/>
    <xf numFmtId="0" fontId="16" fillId="3" borderId="25" xfId="0" applyFont="1" applyFill="1" applyBorder="1" applyProtection="1"/>
    <xf numFmtId="0" fontId="24" fillId="0" borderId="73" xfId="0" applyFont="1" applyBorder="1" applyAlignment="1" applyProtection="1">
      <alignment horizontal="left" vertical="top" wrapText="1"/>
    </xf>
    <xf numFmtId="0" fontId="24" fillId="0" borderId="27" xfId="0" applyFont="1" applyBorder="1" applyAlignment="1" applyProtection="1">
      <alignment horizontal="justify" vertical="top" wrapText="1"/>
    </xf>
    <xf numFmtId="0" fontId="24" fillId="0" borderId="76" xfId="0" applyFont="1" applyBorder="1" applyAlignment="1" applyProtection="1">
      <alignment horizontal="left" vertical="top" wrapText="1"/>
    </xf>
    <xf numFmtId="4" fontId="24" fillId="0" borderId="77" xfId="0" applyNumberFormat="1" applyFont="1" applyBorder="1" applyAlignment="1" applyProtection="1">
      <alignment horizontal="right" vertical="top" wrapText="1"/>
    </xf>
    <xf numFmtId="0" fontId="24" fillId="0" borderId="74" xfId="0" applyFont="1" applyBorder="1" applyAlignment="1" applyProtection="1">
      <alignment horizontal="left" vertical="top" wrapText="1"/>
    </xf>
    <xf numFmtId="0" fontId="24" fillId="0" borderId="72" xfId="0" applyFont="1" applyBorder="1" applyAlignment="1" applyProtection="1">
      <alignment horizontal="left" vertical="top" wrapText="1"/>
    </xf>
    <xf numFmtId="4" fontId="24" fillId="0" borderId="66" xfId="0" applyNumberFormat="1" applyFont="1" applyBorder="1" applyAlignment="1" applyProtection="1">
      <alignment horizontal="right" vertical="top" wrapText="1"/>
    </xf>
    <xf numFmtId="0" fontId="24" fillId="0" borderId="45" xfId="0" applyFont="1" applyBorder="1" applyAlignment="1" applyProtection="1">
      <alignment horizontal="justify" vertical="top" wrapText="1"/>
    </xf>
    <xf numFmtId="0" fontId="24" fillId="0" borderId="75" xfId="0" applyFont="1" applyBorder="1" applyAlignment="1" applyProtection="1">
      <alignment horizontal="left" vertical="top" wrapText="1"/>
    </xf>
    <xf numFmtId="4" fontId="24" fillId="0" borderId="68" xfId="0" applyNumberFormat="1" applyFont="1" applyBorder="1" applyAlignment="1" applyProtection="1">
      <alignment horizontal="right" vertical="top" wrapText="1"/>
    </xf>
    <xf numFmtId="0" fontId="24" fillId="0" borderId="78" xfId="0" applyFont="1" applyBorder="1" applyAlignment="1" applyProtection="1">
      <alignment horizontal="justify" vertical="top"/>
    </xf>
    <xf numFmtId="0" fontId="24" fillId="0" borderId="2" xfId="0" applyFont="1" applyBorder="1" applyAlignment="1" applyProtection="1">
      <alignment horizontal="left" vertical="top" wrapText="1"/>
    </xf>
    <xf numFmtId="49" fontId="24" fillId="0" borderId="74" xfId="0" applyNumberFormat="1" applyFont="1" applyBorder="1" applyAlignment="1" applyProtection="1">
      <alignment horizontal="left" vertical="top" wrapText="1"/>
    </xf>
    <xf numFmtId="0" fontId="24" fillId="0" borderId="67" xfId="0" applyFont="1" applyBorder="1" applyAlignment="1" applyProtection="1">
      <alignment horizontal="justify" vertical="top" wrapText="1"/>
    </xf>
    <xf numFmtId="0" fontId="24" fillId="0" borderId="67" xfId="0" applyFont="1" applyBorder="1" applyAlignment="1" applyProtection="1">
      <alignment horizontal="justify" vertical="top"/>
    </xf>
    <xf numFmtId="0" fontId="24" fillId="0" borderId="67" xfId="0" applyFont="1" applyBorder="1" applyAlignment="1" applyProtection="1">
      <alignment wrapText="1"/>
    </xf>
    <xf numFmtId="0" fontId="24" fillId="0" borderId="69" xfId="0" applyFont="1" applyBorder="1" applyAlignment="1" applyProtection="1">
      <alignment horizontal="justify" vertical="top"/>
    </xf>
    <xf numFmtId="0" fontId="24" fillId="0" borderId="70" xfId="0" applyFont="1" applyBorder="1" applyAlignment="1" applyProtection="1">
      <alignment horizontal="left" vertical="top" wrapText="1"/>
    </xf>
    <xf numFmtId="4" fontId="24" fillId="0" borderId="71" xfId="0" applyNumberFormat="1" applyFont="1" applyBorder="1" applyAlignment="1" applyProtection="1">
      <alignment horizontal="right" vertical="top" wrapText="1"/>
    </xf>
    <xf numFmtId="0" fontId="24" fillId="0" borderId="30" xfId="0" applyFont="1" applyBorder="1" applyAlignment="1" applyProtection="1">
      <alignment horizontal="left" vertical="top" wrapText="1"/>
    </xf>
    <xf numFmtId="0" fontId="24" fillId="0" borderId="61" xfId="0" applyFont="1" applyBorder="1" applyAlignment="1" applyProtection="1">
      <alignment horizontal="justify" vertical="top"/>
    </xf>
    <xf numFmtId="0" fontId="24" fillId="0" borderId="61" xfId="0" applyFont="1" applyBorder="1" applyAlignment="1" applyProtection="1">
      <alignment horizontal="left" vertical="top" wrapText="1"/>
    </xf>
    <xf numFmtId="4" fontId="24" fillId="0" borderId="79" xfId="0" applyNumberFormat="1" applyFont="1" applyBorder="1" applyAlignment="1" applyProtection="1">
      <alignment horizontal="right" vertical="top" wrapText="1"/>
    </xf>
    <xf numFmtId="0" fontId="16" fillId="0" borderId="40" xfId="0" applyFont="1" applyBorder="1" applyAlignment="1" applyProtection="1">
      <alignment vertical="top"/>
    </xf>
    <xf numFmtId="0" fontId="16" fillId="0" borderId="94" xfId="0" applyFont="1" applyBorder="1" applyAlignment="1" applyProtection="1">
      <alignment horizontal="center"/>
    </xf>
    <xf numFmtId="0" fontId="16" fillId="0" borderId="21" xfId="0" applyFont="1" applyBorder="1" applyAlignment="1" applyProtection="1">
      <alignment horizontal="center"/>
    </xf>
    <xf numFmtId="0" fontId="16" fillId="0" borderId="84" xfId="0" applyFont="1" applyBorder="1" applyAlignment="1" applyProtection="1">
      <alignment horizontal="center"/>
    </xf>
    <xf numFmtId="4" fontId="14" fillId="0" borderId="42" xfId="0" applyNumberFormat="1" applyFont="1" applyBorder="1" applyProtection="1"/>
    <xf numFmtId="0" fontId="12" fillId="0" borderId="54" xfId="0" applyFont="1" applyBorder="1" applyAlignment="1" applyProtection="1">
      <alignment horizontal="center" vertical="top"/>
    </xf>
    <xf numFmtId="0" fontId="12" fillId="0" borderId="51" xfId="0" applyFont="1" applyBorder="1" applyAlignment="1" applyProtection="1">
      <alignment horizontal="center" vertical="top"/>
    </xf>
    <xf numFmtId="0" fontId="12" fillId="0" borderId="55" xfId="0" applyFont="1" applyBorder="1" applyAlignment="1" applyProtection="1">
      <alignment horizontal="center" vertical="top"/>
    </xf>
    <xf numFmtId="0" fontId="16" fillId="3" borderId="30" xfId="0" applyFont="1" applyFill="1" applyBorder="1" applyAlignment="1" applyProtection="1">
      <alignment vertical="top"/>
    </xf>
    <xf numFmtId="0" fontId="12" fillId="2" borderId="24" xfId="0" applyFont="1" applyFill="1" applyBorder="1" applyProtection="1"/>
    <xf numFmtId="0" fontId="12" fillId="2" borderId="31" xfId="0" applyFont="1" applyFill="1" applyBorder="1" applyProtection="1"/>
    <xf numFmtId="49" fontId="15" fillId="0" borderId="32" xfId="0" applyNumberFormat="1" applyFont="1" applyBorder="1" applyAlignment="1" applyProtection="1">
      <alignment horizontal="left" vertical="top" wrapText="1"/>
    </xf>
    <xf numFmtId="0" fontId="15" fillId="0" borderId="33" xfId="0" applyFont="1" applyBorder="1" applyAlignment="1" applyProtection="1">
      <alignment horizontal="justify" vertical="top"/>
    </xf>
    <xf numFmtId="0" fontId="15" fillId="0" borderId="33" xfId="0" applyFont="1" applyBorder="1" applyAlignment="1" applyProtection="1">
      <alignment horizontal="left" vertical="top" wrapText="1"/>
    </xf>
    <xf numFmtId="4" fontId="15" fillId="0" borderId="33" xfId="0" applyNumberFormat="1" applyFont="1" applyBorder="1" applyAlignment="1" applyProtection="1">
      <alignment horizontal="right" vertical="top" wrapText="1"/>
    </xf>
    <xf numFmtId="16" fontId="15" fillId="0" borderId="35" xfId="0" applyNumberFormat="1" applyFont="1" applyBorder="1" applyAlignment="1" applyProtection="1">
      <alignment horizontal="left" vertical="top" wrapText="1"/>
    </xf>
    <xf numFmtId="0" fontId="15" fillId="0" borderId="27" xfId="0" applyFont="1" applyBorder="1" applyAlignment="1" applyProtection="1">
      <alignment horizontal="justify" vertical="top"/>
    </xf>
    <xf numFmtId="0" fontId="15" fillId="0" borderId="27" xfId="0" applyFont="1" applyBorder="1" applyAlignment="1" applyProtection="1">
      <alignment horizontal="left" vertical="top" wrapText="1"/>
    </xf>
    <xf numFmtId="4" fontId="15" fillId="0" borderId="27" xfId="0" applyNumberFormat="1" applyFont="1" applyBorder="1" applyAlignment="1" applyProtection="1">
      <alignment horizontal="right" vertical="top" wrapText="1"/>
    </xf>
    <xf numFmtId="0" fontId="15" fillId="0" borderId="35" xfId="0" applyFont="1" applyBorder="1" applyAlignment="1" applyProtection="1">
      <alignment horizontal="left" vertical="top" wrapText="1"/>
    </xf>
    <xf numFmtId="49" fontId="15" fillId="0" borderId="35" xfId="0" applyNumberFormat="1" applyFont="1" applyBorder="1" applyAlignment="1" applyProtection="1">
      <alignment horizontal="left" vertical="top" wrapText="1"/>
    </xf>
    <xf numFmtId="49" fontId="15" fillId="0" borderId="37" xfId="0" applyNumberFormat="1" applyFont="1" applyBorder="1" applyAlignment="1" applyProtection="1">
      <alignment horizontal="left" vertical="top"/>
    </xf>
    <xf numFmtId="2" fontId="15" fillId="0" borderId="46" xfId="0" applyNumberFormat="1" applyFont="1" applyBorder="1" applyAlignment="1" applyProtection="1">
      <alignment vertical="top" wrapText="1"/>
    </xf>
    <xf numFmtId="0" fontId="15" fillId="0" borderId="46" xfId="0" applyFont="1" applyBorder="1" applyAlignment="1" applyProtection="1">
      <alignment horizontal="left" vertical="top"/>
    </xf>
    <xf numFmtId="4" fontId="15" fillId="0" borderId="46" xfId="0" applyNumberFormat="1" applyFont="1" applyBorder="1" applyAlignment="1" applyProtection="1">
      <alignment horizontal="right" vertical="top"/>
    </xf>
    <xf numFmtId="0" fontId="16" fillId="0" borderId="20" xfId="0" applyFont="1" applyBorder="1" applyAlignment="1" applyProtection="1">
      <alignment vertical="top"/>
    </xf>
    <xf numFmtId="2" fontId="16" fillId="0" borderId="20" xfId="0" applyNumberFormat="1" applyFont="1" applyBorder="1" applyAlignment="1" applyProtection="1">
      <alignment horizontal="center"/>
    </xf>
    <xf numFmtId="2" fontId="16" fillId="0" borderId="21" xfId="0" applyNumberFormat="1" applyFont="1" applyBorder="1" applyAlignment="1" applyProtection="1">
      <alignment horizontal="center"/>
    </xf>
    <xf numFmtId="4" fontId="16" fillId="0" borderId="81" xfId="0" applyNumberFormat="1" applyFont="1" applyBorder="1" applyAlignment="1" applyProtection="1">
      <alignment horizontal="center" vertical="top"/>
    </xf>
    <xf numFmtId="0" fontId="12" fillId="0" borderId="13" xfId="0" applyFont="1" applyBorder="1" applyAlignment="1" applyProtection="1">
      <alignment horizontal="center" vertical="top"/>
    </xf>
    <xf numFmtId="0" fontId="12" fillId="0" borderId="0" xfId="0" applyFont="1" applyBorder="1" applyAlignment="1" applyProtection="1">
      <alignment horizontal="center" vertical="top"/>
    </xf>
    <xf numFmtId="0" fontId="12" fillId="0" borderId="16" xfId="0" applyFont="1" applyBorder="1" applyAlignment="1" applyProtection="1">
      <alignment horizontal="center" vertical="top"/>
    </xf>
    <xf numFmtId="0" fontId="16" fillId="3" borderId="20" xfId="0" applyFont="1" applyFill="1" applyBorder="1" applyAlignment="1" applyProtection="1">
      <alignment vertical="top"/>
    </xf>
    <xf numFmtId="0" fontId="16" fillId="3" borderId="21" xfId="0" applyFont="1" applyFill="1" applyBorder="1" applyAlignment="1" applyProtection="1">
      <alignment vertical="top"/>
    </xf>
    <xf numFmtId="0" fontId="16" fillId="3" borderId="22" xfId="0" applyFont="1" applyFill="1" applyBorder="1" applyAlignment="1" applyProtection="1">
      <alignment vertical="top"/>
    </xf>
    <xf numFmtId="49" fontId="24" fillId="0" borderId="32" xfId="0" applyNumberFormat="1" applyFont="1" applyBorder="1" applyAlignment="1" applyProtection="1">
      <alignment horizontal="left" vertical="top" wrapText="1"/>
    </xf>
    <xf numFmtId="0" fontId="24" fillId="0" borderId="33" xfId="0" applyFont="1" applyBorder="1" applyAlignment="1" applyProtection="1">
      <alignment horizontal="justify" vertical="top"/>
    </xf>
    <xf numFmtId="0" fontId="24" fillId="0" borderId="33" xfId="0" applyFont="1" applyBorder="1" applyAlignment="1" applyProtection="1">
      <alignment horizontal="left" vertical="top" wrapText="1"/>
    </xf>
    <xf numFmtId="4" fontId="24" fillId="0" borderId="33" xfId="0" applyNumberFormat="1" applyFont="1" applyBorder="1" applyAlignment="1" applyProtection="1">
      <alignment horizontal="right" vertical="top" wrapText="1"/>
    </xf>
    <xf numFmtId="49" fontId="24" fillId="0" borderId="37" xfId="0" applyNumberFormat="1" applyFont="1" applyBorder="1" applyAlignment="1" applyProtection="1">
      <alignment horizontal="left" vertical="top" wrapText="1"/>
    </xf>
    <xf numFmtId="0" fontId="24" fillId="0" borderId="38" xfId="0" applyFont="1" applyBorder="1" applyAlignment="1" applyProtection="1">
      <alignment horizontal="justify" vertical="top"/>
    </xf>
    <xf numFmtId="0" fontId="24" fillId="0" borderId="38" xfId="0" applyFont="1" applyBorder="1" applyAlignment="1" applyProtection="1">
      <alignment horizontal="left" vertical="top" wrapText="1"/>
    </xf>
    <xf numFmtId="4" fontId="24" fillId="0" borderId="38" xfId="0" applyNumberFormat="1" applyFont="1" applyBorder="1" applyAlignment="1" applyProtection="1">
      <alignment horizontal="right" vertical="top" wrapText="1"/>
    </xf>
    <xf numFmtId="0" fontId="16" fillId="4" borderId="20" xfId="0" applyFont="1" applyFill="1" applyBorder="1" applyAlignment="1" applyProtection="1">
      <alignment vertical="top"/>
    </xf>
    <xf numFmtId="0" fontId="16" fillId="4" borderId="20" xfId="0" applyFont="1" applyFill="1" applyBorder="1" applyAlignment="1" applyProtection="1">
      <alignment horizontal="center" vertical="top" wrapText="1"/>
    </xf>
    <xf numFmtId="0" fontId="16" fillId="4" borderId="21" xfId="0" applyFont="1" applyFill="1" applyBorder="1" applyAlignment="1" applyProtection="1">
      <alignment horizontal="center" vertical="top" wrapText="1"/>
    </xf>
    <xf numFmtId="0" fontId="16" fillId="4" borderId="22" xfId="0" applyFont="1" applyFill="1" applyBorder="1" applyAlignment="1" applyProtection="1">
      <alignment horizontal="center" vertical="top" wrapText="1"/>
    </xf>
    <xf numFmtId="4" fontId="16" fillId="4" borderId="3" xfId="0" applyNumberFormat="1" applyFont="1" applyFill="1" applyBorder="1" applyAlignment="1" applyProtection="1">
      <alignment horizontal="center" vertical="top" wrapText="1"/>
    </xf>
    <xf numFmtId="0" fontId="16" fillId="0" borderId="13" xfId="0" applyFont="1" applyBorder="1" applyAlignment="1" applyProtection="1">
      <alignment horizontal="center" vertical="top"/>
    </xf>
    <xf numFmtId="0" fontId="16" fillId="0" borderId="14" xfId="0" applyFont="1" applyBorder="1" applyAlignment="1" applyProtection="1">
      <alignment horizontal="center" vertical="top"/>
    </xf>
    <xf numFmtId="0" fontId="16" fillId="0" borderId="15" xfId="0" applyFont="1" applyBorder="1" applyAlignment="1" applyProtection="1">
      <alignment horizontal="center" vertical="top"/>
    </xf>
    <xf numFmtId="49" fontId="24" fillId="0" borderId="47" xfId="0" applyNumberFormat="1" applyFont="1" applyBorder="1" applyAlignment="1" applyProtection="1">
      <alignment horizontal="left" vertical="top" wrapText="1"/>
    </xf>
    <xf numFmtId="0" fontId="24" fillId="0" borderId="45" xfId="0" applyFont="1" applyBorder="1" applyAlignment="1" applyProtection="1">
      <alignment horizontal="justify" vertical="top"/>
    </xf>
    <xf numFmtId="0" fontId="24" fillId="0" borderId="45" xfId="0" applyFont="1" applyBorder="1" applyAlignment="1" applyProtection="1">
      <alignment horizontal="left" vertical="top" wrapText="1"/>
    </xf>
    <xf numFmtId="4" fontId="24" fillId="0" borderId="85" xfId="0" applyNumberFormat="1" applyFont="1" applyBorder="1" applyAlignment="1" applyProtection="1">
      <alignment horizontal="right" vertical="top" wrapText="1"/>
    </xf>
    <xf numFmtId="49" fontId="24" fillId="0" borderId="35" xfId="0" applyNumberFormat="1" applyFont="1" applyBorder="1" applyAlignment="1" applyProtection="1">
      <alignment horizontal="left" vertical="top" wrapText="1"/>
    </xf>
    <xf numFmtId="0" fontId="24" fillId="0" borderId="27" xfId="0" applyFont="1" applyBorder="1" applyAlignment="1" applyProtection="1">
      <alignment horizontal="justify" vertical="top"/>
    </xf>
    <xf numFmtId="0" fontId="24" fillId="0" borderId="27" xfId="0" applyFont="1" applyBorder="1" applyAlignment="1" applyProtection="1">
      <alignment horizontal="left" vertical="top" wrapText="1"/>
    </xf>
    <xf numFmtId="4" fontId="24" fillId="0" borderId="28" xfId="0" applyNumberFormat="1" applyFont="1" applyBorder="1" applyAlignment="1" applyProtection="1">
      <alignment horizontal="right" vertical="top" wrapText="1"/>
    </xf>
    <xf numFmtId="0" fontId="24" fillId="0" borderId="27" xfId="0" applyFont="1" applyBorder="1" applyAlignment="1" applyProtection="1">
      <alignment vertical="top" wrapText="1"/>
    </xf>
    <xf numFmtId="0" fontId="24" fillId="0" borderId="27" xfId="0" applyFont="1" applyBorder="1" applyAlignment="1" applyProtection="1">
      <alignment vertical="top"/>
    </xf>
    <xf numFmtId="4" fontId="24" fillId="0" borderId="95" xfId="0" applyNumberFormat="1" applyFont="1" applyBorder="1" applyAlignment="1" applyProtection="1">
      <alignment horizontal="right" vertical="top" wrapText="1"/>
    </xf>
    <xf numFmtId="0" fontId="16" fillId="4" borderId="84" xfId="0" applyFont="1" applyFill="1" applyBorder="1" applyAlignment="1" applyProtection="1">
      <alignment horizontal="center" vertical="top" wrapText="1"/>
    </xf>
    <xf numFmtId="4" fontId="16" fillId="0" borderId="42" xfId="0" applyNumberFormat="1" applyFont="1" applyBorder="1" applyAlignment="1" applyProtection="1">
      <alignment horizontal="right" vertical="top" wrapText="1"/>
    </xf>
    <xf numFmtId="0" fontId="16" fillId="4" borderId="13" xfId="0" applyFont="1" applyFill="1" applyBorder="1" applyAlignment="1" applyProtection="1">
      <alignment vertical="top"/>
    </xf>
    <xf numFmtId="0" fontId="16" fillId="4" borderId="14" xfId="0" applyFont="1" applyFill="1" applyBorder="1" applyAlignment="1" applyProtection="1">
      <alignment vertical="top" wrapText="1"/>
    </xf>
    <xf numFmtId="4" fontId="16" fillId="0" borderId="15" xfId="0" applyNumberFormat="1" applyFont="1" applyBorder="1" applyAlignment="1" applyProtection="1">
      <alignment horizontal="left" vertical="top" wrapText="1"/>
    </xf>
    <xf numFmtId="0" fontId="16" fillId="3" borderId="13" xfId="0" applyFont="1" applyFill="1" applyBorder="1" applyAlignment="1" applyProtection="1">
      <alignment vertical="top"/>
    </xf>
    <xf numFmtId="0" fontId="16" fillId="3" borderId="14" xfId="0" applyFont="1" applyFill="1" applyBorder="1" applyAlignment="1" applyProtection="1">
      <alignment vertical="top"/>
    </xf>
    <xf numFmtId="0" fontId="16" fillId="3" borderId="15" xfId="0" applyFont="1" applyFill="1" applyBorder="1" applyAlignment="1" applyProtection="1">
      <alignment vertical="top"/>
    </xf>
    <xf numFmtId="49" fontId="24" fillId="0" borderId="82" xfId="0" applyNumberFormat="1" applyFont="1" applyBorder="1" applyAlignment="1" applyProtection="1">
      <alignment horizontal="left" vertical="top" wrapText="1"/>
    </xf>
    <xf numFmtId="0" fontId="24" fillId="0" borderId="93" xfId="0" applyFont="1" applyBorder="1" applyAlignment="1" applyProtection="1">
      <alignment horizontal="left" vertical="top" wrapText="1"/>
    </xf>
    <xf numFmtId="4" fontId="24" fillId="0" borderId="93" xfId="0" applyNumberFormat="1" applyFont="1" applyBorder="1" applyAlignment="1" applyProtection="1">
      <alignment horizontal="right" vertical="top" wrapText="1"/>
    </xf>
    <xf numFmtId="0" fontId="16" fillId="4" borderId="19" xfId="0" applyFont="1" applyFill="1" applyBorder="1" applyAlignment="1" applyProtection="1">
      <alignment vertical="top"/>
    </xf>
    <xf numFmtId="0" fontId="16" fillId="4" borderId="19" xfId="0" applyFont="1" applyFill="1" applyBorder="1" applyAlignment="1" applyProtection="1">
      <alignment horizontal="center" vertical="top" wrapText="1"/>
    </xf>
    <xf numFmtId="0" fontId="16" fillId="4" borderId="18" xfId="0" applyFont="1" applyFill="1" applyBorder="1" applyAlignment="1" applyProtection="1">
      <alignment horizontal="center" vertical="top" wrapText="1"/>
    </xf>
    <xf numFmtId="0" fontId="16" fillId="4" borderId="96" xfId="0" applyFont="1" applyFill="1" applyBorder="1" applyAlignment="1" applyProtection="1">
      <alignment horizontal="center" vertical="top" wrapText="1"/>
    </xf>
    <xf numFmtId="4" fontId="16" fillId="4" borderId="22" xfId="0" applyNumberFormat="1" applyFont="1" applyFill="1" applyBorder="1" applyAlignment="1" applyProtection="1">
      <alignment horizontal="right" vertical="top" wrapText="1"/>
    </xf>
    <xf numFmtId="0" fontId="16" fillId="4" borderId="13" xfId="0" applyFont="1" applyFill="1" applyBorder="1" applyAlignment="1" applyProtection="1">
      <alignment horizontal="center" vertical="top"/>
    </xf>
    <xf numFmtId="0" fontId="16" fillId="4" borderId="0" xfId="0" applyFont="1" applyFill="1" applyBorder="1" applyAlignment="1" applyProtection="1">
      <alignment horizontal="center" vertical="top"/>
    </xf>
    <xf numFmtId="0" fontId="16" fillId="4" borderId="16" xfId="0" applyFont="1" applyFill="1" applyBorder="1" applyAlignment="1" applyProtection="1">
      <alignment horizontal="center" vertical="top"/>
    </xf>
    <xf numFmtId="0" fontId="16" fillId="5" borderId="82" xfId="0" applyFont="1" applyFill="1" applyBorder="1" applyAlignment="1" applyProtection="1">
      <alignment vertical="top"/>
    </xf>
    <xf numFmtId="0" fontId="16" fillId="5" borderId="83" xfId="0" applyFont="1" applyFill="1" applyBorder="1" applyAlignment="1" applyProtection="1">
      <alignment vertical="top" wrapText="1"/>
    </xf>
    <xf numFmtId="0" fontId="16" fillId="5" borderId="21" xfId="0" applyFont="1" applyFill="1" applyBorder="1" applyAlignment="1" applyProtection="1">
      <alignment vertical="top" wrapText="1"/>
    </xf>
    <xf numFmtId="0" fontId="16" fillId="5" borderId="22" xfId="0" applyFont="1" applyFill="1" applyBorder="1" applyAlignment="1" applyProtection="1">
      <alignment vertical="top" wrapText="1"/>
    </xf>
    <xf numFmtId="49" fontId="15" fillId="0" borderId="47" xfId="0" applyNumberFormat="1" applyFont="1" applyBorder="1" applyAlignment="1" applyProtection="1">
      <alignment horizontal="left" vertical="top" wrapText="1"/>
    </xf>
    <xf numFmtId="0" fontId="15" fillId="0" borderId="45" xfId="0" applyFont="1" applyBorder="1" applyAlignment="1" applyProtection="1">
      <alignment horizontal="left" vertical="top" wrapText="1"/>
    </xf>
    <xf numFmtId="4" fontId="15" fillId="0" borderId="45" xfId="0" applyNumberFormat="1" applyFont="1" applyBorder="1" applyAlignment="1" applyProtection="1">
      <alignment horizontal="right" vertical="top" wrapText="1"/>
    </xf>
    <xf numFmtId="0" fontId="15" fillId="0" borderId="27" xfId="0" applyFont="1" applyBorder="1" applyAlignment="1" applyProtection="1">
      <alignment horizontal="right" vertical="top" wrapText="1"/>
    </xf>
    <xf numFmtId="0" fontId="15" fillId="0" borderId="27" xfId="0" applyFont="1" applyBorder="1" applyAlignment="1" applyProtection="1">
      <alignment horizontal="left" vertical="top"/>
    </xf>
    <xf numFmtId="49" fontId="15" fillId="0" borderId="49" xfId="0" applyNumberFormat="1" applyFont="1" applyBorder="1" applyAlignment="1" applyProtection="1">
      <alignment horizontal="left" vertical="top" wrapText="1"/>
    </xf>
    <xf numFmtId="0" fontId="15" fillId="0" borderId="46" xfId="0" applyFont="1" applyBorder="1" applyAlignment="1" applyProtection="1">
      <alignment horizontal="left" vertical="top" wrapText="1"/>
    </xf>
    <xf numFmtId="4" fontId="15" fillId="0" borderId="46" xfId="0" applyNumberFormat="1" applyFont="1" applyBorder="1" applyAlignment="1" applyProtection="1">
      <alignment horizontal="right" vertical="top" wrapText="1"/>
    </xf>
    <xf numFmtId="0" fontId="16" fillId="0" borderId="94" xfId="0" applyFont="1" applyBorder="1" applyAlignment="1" applyProtection="1">
      <alignment horizontal="center" vertical="top" wrapText="1"/>
    </xf>
    <xf numFmtId="0" fontId="16" fillId="0" borderId="21" xfId="0" applyFont="1" applyBorder="1" applyAlignment="1" applyProtection="1">
      <alignment horizontal="center" vertical="top" wrapText="1"/>
    </xf>
    <xf numFmtId="0" fontId="16" fillId="0" borderId="84" xfId="0" applyFont="1" applyBorder="1" applyAlignment="1" applyProtection="1">
      <alignment horizontal="center" vertical="top" wrapText="1"/>
    </xf>
    <xf numFmtId="49" fontId="28" fillId="0" borderId="14" xfId="0" applyNumberFormat="1" applyFont="1" applyBorder="1" applyAlignment="1" applyProtection="1">
      <alignment horizontal="center" vertical="top" wrapText="1"/>
    </xf>
    <xf numFmtId="49" fontId="28" fillId="0" borderId="15" xfId="0" applyNumberFormat="1" applyFont="1" applyBorder="1" applyAlignment="1" applyProtection="1">
      <alignment horizontal="center" vertical="top" wrapText="1"/>
    </xf>
    <xf numFmtId="4" fontId="24" fillId="0" borderId="45" xfId="0" applyNumberFormat="1" applyFont="1" applyBorder="1" applyAlignment="1" applyProtection="1">
      <alignment horizontal="right" vertical="top" wrapText="1"/>
    </xf>
    <xf numFmtId="0" fontId="24" fillId="0" borderId="27" xfId="0" quotePrefix="1" applyFont="1" applyBorder="1" applyAlignment="1" applyProtection="1">
      <alignment horizontal="left" vertical="top" wrapText="1"/>
    </xf>
    <xf numFmtId="0" fontId="24" fillId="0" borderId="27" xfId="0" applyFont="1" applyBorder="1" applyAlignment="1" applyProtection="1">
      <alignment horizontal="left" wrapText="1"/>
    </xf>
    <xf numFmtId="4" fontId="24" fillId="0" borderId="27" xfId="0" applyNumberFormat="1" applyFont="1" applyBorder="1" applyAlignment="1" applyProtection="1">
      <alignment horizontal="right" wrapText="1"/>
    </xf>
    <xf numFmtId="4" fontId="24" fillId="0" borderId="27" xfId="0" applyNumberFormat="1" applyFont="1" applyBorder="1" applyAlignment="1" applyProtection="1">
      <alignment horizontal="right" vertical="top" wrapText="1"/>
    </xf>
    <xf numFmtId="0" fontId="24" fillId="0" borderId="38" xfId="0" applyFont="1" applyBorder="1" applyAlignment="1" applyProtection="1">
      <alignment vertical="top"/>
    </xf>
    <xf numFmtId="49" fontId="15" fillId="0" borderId="97" xfId="0" applyNumberFormat="1" applyFont="1" applyBorder="1" applyAlignment="1" applyProtection="1">
      <alignment horizontal="center" vertical="top" wrapText="1"/>
    </xf>
    <xf numFmtId="49" fontId="15" fillId="0" borderId="98" xfId="0" applyNumberFormat="1" applyFont="1" applyBorder="1" applyAlignment="1" applyProtection="1">
      <alignment horizontal="center" vertical="top" wrapText="1"/>
    </xf>
    <xf numFmtId="49" fontId="15" fillId="0" borderId="64" xfId="0" applyNumberFormat="1" applyFont="1" applyBorder="1" applyAlignment="1" applyProtection="1">
      <alignment horizontal="center" vertical="top" wrapText="1"/>
    </xf>
    <xf numFmtId="0" fontId="24" fillId="0" borderId="27" xfId="0" applyFont="1" applyBorder="1" applyAlignment="1" applyProtection="1">
      <alignment horizontal="left" vertical="top"/>
    </xf>
    <xf numFmtId="0" fontId="24" fillId="0" borderId="38" xfId="0" applyFont="1" applyBorder="1" applyAlignment="1" applyProtection="1">
      <alignment horizontal="left" vertical="top"/>
    </xf>
    <xf numFmtId="0" fontId="16" fillId="0" borderId="56" xfId="0" applyFont="1" applyBorder="1" applyAlignment="1" applyProtection="1">
      <alignment vertical="top"/>
    </xf>
    <xf numFmtId="0" fontId="16" fillId="0" borderId="99" xfId="0" applyFont="1" applyBorder="1" applyAlignment="1" applyProtection="1">
      <alignment horizontal="center" vertical="top" wrapText="1"/>
    </xf>
    <xf numFmtId="0" fontId="16" fillId="0" borderId="18" xfId="0" applyFont="1" applyBorder="1" applyAlignment="1" applyProtection="1">
      <alignment horizontal="center" vertical="top" wrapText="1"/>
    </xf>
    <xf numFmtId="0" fontId="16" fillId="0" borderId="100" xfId="0" applyFont="1" applyBorder="1" applyAlignment="1" applyProtection="1">
      <alignment horizontal="center" vertical="top" wrapText="1"/>
    </xf>
    <xf numFmtId="4" fontId="14" fillId="0" borderId="57" xfId="0" applyNumberFormat="1" applyFont="1" applyBorder="1" applyProtection="1"/>
    <xf numFmtId="0" fontId="0" fillId="0" borderId="0" xfId="0" applyProtection="1"/>
    <xf numFmtId="0" fontId="12" fillId="0" borderId="0" xfId="0" applyFont="1" applyProtection="1"/>
    <xf numFmtId="2" fontId="12" fillId="0" borderId="0" xfId="0" applyNumberFormat="1" applyFont="1" applyAlignment="1" applyProtection="1">
      <alignment wrapText="1"/>
    </xf>
    <xf numFmtId="0" fontId="16" fillId="2" borderId="1" xfId="0" applyFont="1" applyFill="1" applyBorder="1" applyAlignment="1" applyProtection="1">
      <alignment horizontal="center"/>
    </xf>
    <xf numFmtId="0" fontId="16" fillId="2" borderId="0" xfId="0" applyFont="1" applyFill="1" applyBorder="1" applyAlignment="1" applyProtection="1">
      <alignment horizontal="center"/>
    </xf>
    <xf numFmtId="4" fontId="16" fillId="0" borderId="32" xfId="0" applyNumberFormat="1" applyFont="1" applyBorder="1" applyProtection="1"/>
    <xf numFmtId="4" fontId="16" fillId="0" borderId="33" xfId="0" applyNumberFormat="1" applyFont="1" applyBorder="1" applyAlignment="1" applyProtection="1">
      <alignment horizontal="left"/>
    </xf>
    <xf numFmtId="4" fontId="27" fillId="0" borderId="34" xfId="0" applyNumberFormat="1" applyFont="1" applyBorder="1" applyProtection="1"/>
    <xf numFmtId="4" fontId="16" fillId="0" borderId="35" xfId="0" applyNumberFormat="1" applyFont="1" applyBorder="1" applyProtection="1"/>
    <xf numFmtId="4" fontId="16" fillId="0" borderId="27" xfId="0" applyNumberFormat="1" applyFont="1" applyBorder="1" applyAlignment="1" applyProtection="1">
      <alignment horizontal="left"/>
    </xf>
    <xf numFmtId="4" fontId="27" fillId="0" borderId="36" xfId="0" applyNumberFormat="1" applyFont="1" applyBorder="1" applyProtection="1"/>
    <xf numFmtId="4" fontId="16" fillId="2" borderId="101" xfId="0" applyNumberFormat="1" applyFont="1" applyFill="1" applyBorder="1" applyAlignment="1" applyProtection="1">
      <alignment horizontal="center"/>
    </xf>
    <xf numFmtId="4" fontId="16" fillId="2" borderId="43" xfId="0" applyNumberFormat="1" applyFont="1" applyFill="1" applyBorder="1" applyAlignment="1" applyProtection="1">
      <alignment horizontal="center"/>
    </xf>
    <xf numFmtId="4" fontId="16" fillId="2" borderId="90" xfId="0" applyNumberFormat="1" applyFont="1" applyFill="1" applyBorder="1" applyAlignment="1" applyProtection="1">
      <alignment horizontal="center"/>
    </xf>
    <xf numFmtId="4" fontId="16" fillId="0" borderId="37" xfId="0" applyNumberFormat="1" applyFont="1" applyBorder="1" applyAlignment="1" applyProtection="1">
      <alignment horizontal="center"/>
    </xf>
    <xf numFmtId="4" fontId="16" fillId="0" borderId="38" xfId="0" applyNumberFormat="1" applyFont="1" applyBorder="1" applyAlignment="1" applyProtection="1">
      <alignment horizontal="center"/>
    </xf>
    <xf numFmtId="4" fontId="27" fillId="0" borderId="39" xfId="0" applyNumberFormat="1" applyFont="1" applyBorder="1" applyProtection="1"/>
    <xf numFmtId="4" fontId="16" fillId="0" borderId="1" xfId="0" applyNumberFormat="1" applyFont="1" applyBorder="1" applyProtection="1"/>
    <xf numFmtId="4" fontId="16" fillId="0" borderId="0" xfId="0" applyNumberFormat="1" applyFont="1" applyBorder="1" applyAlignment="1" applyProtection="1"/>
    <xf numFmtId="0" fontId="19" fillId="3" borderId="13" xfId="0" applyFont="1" applyFill="1" applyBorder="1" applyAlignment="1" applyProtection="1">
      <alignment horizontal="center" wrapText="1"/>
    </xf>
    <xf numFmtId="0" fontId="19" fillId="3" borderId="14" xfId="0" applyFont="1" applyFill="1" applyBorder="1" applyAlignment="1" applyProtection="1">
      <alignment horizontal="center" wrapText="1"/>
    </xf>
    <xf numFmtId="0" fontId="19" fillId="3" borderId="15" xfId="0" applyFont="1" applyFill="1" applyBorder="1" applyAlignment="1" applyProtection="1">
      <alignment horizontal="center" wrapText="1"/>
    </xf>
    <xf numFmtId="0" fontId="19" fillId="3" borderId="19" xfId="0" applyFont="1" applyFill="1" applyBorder="1" applyAlignment="1" applyProtection="1">
      <alignment horizontal="center" vertical="top" wrapText="1"/>
    </xf>
    <xf numFmtId="0" fontId="19" fillId="3" borderId="18" xfId="0" applyFont="1" applyFill="1" applyBorder="1" applyAlignment="1" applyProtection="1">
      <alignment horizontal="center" vertical="top" wrapText="1"/>
    </xf>
    <xf numFmtId="0" fontId="19" fillId="3" borderId="17" xfId="0" applyFont="1" applyFill="1" applyBorder="1" applyAlignment="1" applyProtection="1">
      <alignment horizontal="center" vertical="top" wrapText="1"/>
    </xf>
    <xf numFmtId="0" fontId="12" fillId="0" borderId="0" xfId="0" applyFont="1" applyBorder="1" applyProtection="1"/>
    <xf numFmtId="0" fontId="0" fillId="0" borderId="0" xfId="0" applyBorder="1" applyProtection="1"/>
    <xf numFmtId="0" fontId="12" fillId="0" borderId="0" xfId="0" applyFont="1" applyBorder="1" applyAlignment="1" applyProtection="1">
      <alignment horizontal="center" vertical="top"/>
    </xf>
    <xf numFmtId="2" fontId="15" fillId="7" borderId="64" xfId="0" applyNumberFormat="1" applyFont="1" applyFill="1" applyBorder="1" applyProtection="1">
      <protection locked="0"/>
    </xf>
    <xf numFmtId="4" fontId="12" fillId="6" borderId="34" xfId="0" applyNumberFormat="1" applyFont="1" applyFill="1" applyBorder="1" applyProtection="1">
      <protection locked="0"/>
    </xf>
    <xf numFmtId="2" fontId="15" fillId="7" borderId="65" xfId="0" applyNumberFormat="1" applyFont="1" applyFill="1" applyBorder="1" applyProtection="1">
      <protection locked="0"/>
    </xf>
    <xf numFmtId="4" fontId="12" fillId="6" borderId="36" xfId="0" applyNumberFormat="1" applyFont="1" applyFill="1" applyBorder="1" applyProtection="1">
      <protection locked="0"/>
    </xf>
    <xf numFmtId="4" fontId="12" fillId="7" borderId="65" xfId="0" applyNumberFormat="1" applyFont="1" applyFill="1" applyBorder="1" applyProtection="1">
      <protection locked="0"/>
    </xf>
    <xf numFmtId="4" fontId="12" fillId="7" borderId="80" xfId="0" applyNumberFormat="1" applyFont="1" applyFill="1" applyBorder="1" applyProtection="1">
      <protection locked="0"/>
    </xf>
    <xf numFmtId="4" fontId="12" fillId="6" borderId="50" xfId="0" applyNumberFormat="1" applyFont="1" applyFill="1" applyBorder="1" applyProtection="1">
      <protection locked="0"/>
    </xf>
    <xf numFmtId="2" fontId="12" fillId="7" borderId="33" xfId="0" applyNumberFormat="1" applyFont="1" applyFill="1" applyBorder="1" applyProtection="1">
      <protection locked="0"/>
    </xf>
    <xf numFmtId="2" fontId="12" fillId="7" borderId="27" xfId="0" applyNumberFormat="1" applyFont="1" applyFill="1" applyBorder="1" applyProtection="1">
      <protection locked="0"/>
    </xf>
    <xf numFmtId="0" fontId="12" fillId="6" borderId="36" xfId="0" applyFont="1" applyFill="1" applyBorder="1" applyProtection="1">
      <protection locked="0"/>
    </xf>
    <xf numFmtId="2" fontId="15" fillId="7" borderId="27" xfId="0" applyNumberFormat="1" applyFont="1" applyFill="1" applyBorder="1" applyProtection="1">
      <protection locked="0"/>
    </xf>
    <xf numFmtId="4" fontId="12" fillId="7" borderId="27" xfId="0" applyNumberFormat="1" applyFont="1" applyFill="1" applyBorder="1" applyProtection="1">
      <protection locked="0"/>
    </xf>
    <xf numFmtId="4" fontId="15" fillId="7" borderId="27" xfId="0" applyNumberFormat="1" applyFont="1" applyFill="1" applyBorder="1" applyProtection="1">
      <protection locked="0"/>
    </xf>
    <xf numFmtId="0" fontId="12" fillId="7" borderId="27" xfId="0" applyFont="1" applyFill="1" applyBorder="1" applyProtection="1">
      <protection locked="0"/>
    </xf>
    <xf numFmtId="0" fontId="12" fillId="7" borderId="27" xfId="0" applyFont="1" applyFill="1" applyBorder="1" applyAlignment="1" applyProtection="1">
      <alignment horizontal="center" vertical="top"/>
      <protection locked="0"/>
    </xf>
    <xf numFmtId="0" fontId="21" fillId="7" borderId="27" xfId="3" applyFont="1" applyFill="1" applyBorder="1" applyAlignment="1" applyProtection="1">
      <alignment horizontal="center" vertical="top" wrapText="1"/>
      <protection locked="0"/>
    </xf>
    <xf numFmtId="0" fontId="15" fillId="7" borderId="27" xfId="3" applyFont="1" applyFill="1" applyBorder="1" applyAlignment="1" applyProtection="1">
      <alignment horizontal="center" vertical="top" wrapText="1"/>
      <protection locked="0"/>
    </xf>
    <xf numFmtId="0" fontId="15" fillId="6" borderId="36" xfId="3" applyFont="1" applyFill="1" applyBorder="1" applyAlignment="1" applyProtection="1">
      <alignment horizontal="center" vertical="top" wrapText="1"/>
      <protection locked="0"/>
    </xf>
    <xf numFmtId="0" fontId="16" fillId="7" borderId="27" xfId="3" applyFont="1" applyFill="1" applyBorder="1" applyAlignment="1" applyProtection="1">
      <alignment horizontal="center" vertical="top" wrapText="1"/>
      <protection locked="0"/>
    </xf>
    <xf numFmtId="4" fontId="16" fillId="7" borderId="27" xfId="0" applyNumberFormat="1" applyFont="1" applyFill="1" applyBorder="1" applyProtection="1">
      <protection locked="0"/>
    </xf>
    <xf numFmtId="0" fontId="12" fillId="7" borderId="46" xfId="0" applyFont="1" applyFill="1" applyBorder="1" applyProtection="1">
      <protection locked="0"/>
    </xf>
    <xf numFmtId="4" fontId="15" fillId="8" borderId="33" xfId="0" applyNumberFormat="1" applyFont="1" applyFill="1" applyBorder="1" applyProtection="1">
      <protection locked="0"/>
    </xf>
    <xf numFmtId="0" fontId="16" fillId="7" borderId="38" xfId="0" applyFont="1" applyFill="1" applyBorder="1" applyAlignment="1" applyProtection="1">
      <alignment vertical="top" wrapText="1"/>
      <protection locked="0"/>
    </xf>
    <xf numFmtId="4" fontId="12" fillId="6" borderId="39" xfId="0" applyNumberFormat="1" applyFont="1" applyFill="1" applyBorder="1" applyProtection="1">
      <protection locked="0"/>
    </xf>
    <xf numFmtId="4" fontId="15" fillId="3" borderId="45" xfId="0" applyNumberFormat="1" applyFont="1" applyFill="1" applyBorder="1" applyProtection="1">
      <protection locked="0"/>
    </xf>
    <xf numFmtId="4" fontId="12" fillId="6" borderId="48" xfId="0" applyNumberFormat="1" applyFont="1" applyFill="1" applyBorder="1" applyAlignment="1" applyProtection="1">
      <alignment horizontal="right"/>
      <protection locked="0"/>
    </xf>
    <xf numFmtId="0" fontId="16" fillId="3" borderId="27" xfId="0" applyFont="1" applyFill="1" applyBorder="1" applyAlignment="1" applyProtection="1">
      <alignment vertical="top" wrapText="1"/>
      <protection locked="0"/>
    </xf>
    <xf numFmtId="4" fontId="12" fillId="6" borderId="36" xfId="0" applyNumberFormat="1" applyFont="1" applyFill="1" applyBorder="1" applyAlignment="1" applyProtection="1">
      <alignment horizontal="right"/>
      <protection locked="0"/>
    </xf>
    <xf numFmtId="0" fontId="21" fillId="3" borderId="27" xfId="0" applyFont="1" applyFill="1" applyBorder="1" applyAlignment="1" applyProtection="1">
      <alignment horizontal="center" vertical="top" wrapText="1"/>
      <protection locked="0"/>
    </xf>
    <xf numFmtId="0" fontId="16" fillId="3" borderId="27" xfId="0" applyFont="1" applyFill="1" applyBorder="1" applyAlignment="1" applyProtection="1">
      <alignment vertical="top"/>
      <protection locked="0"/>
    </xf>
    <xf numFmtId="0" fontId="15" fillId="6" borderId="36" xfId="0" applyFont="1" applyFill="1" applyBorder="1" applyAlignment="1" applyProtection="1">
      <alignment horizontal="right" vertical="top"/>
      <protection locked="0"/>
    </xf>
    <xf numFmtId="0" fontId="16" fillId="3" borderId="27" xfId="0" applyFont="1" applyFill="1" applyBorder="1" applyAlignment="1" applyProtection="1">
      <alignment horizontal="center" vertical="top" wrapText="1"/>
      <protection locked="0"/>
    </xf>
    <xf numFmtId="0" fontId="21" fillId="6" borderId="36" xfId="0" applyFont="1" applyFill="1" applyBorder="1" applyAlignment="1" applyProtection="1">
      <alignment horizontal="right" vertical="top" wrapText="1"/>
      <protection locked="0"/>
    </xf>
    <xf numFmtId="0" fontId="21" fillId="3" borderId="27" xfId="3" applyFont="1" applyFill="1" applyBorder="1" applyAlignment="1" applyProtection="1">
      <alignment horizontal="center" vertical="top" wrapText="1"/>
      <protection locked="0"/>
    </xf>
    <xf numFmtId="0" fontId="21" fillId="3" borderId="38" xfId="0" applyFont="1" applyFill="1" applyBorder="1" applyAlignment="1" applyProtection="1">
      <alignment horizontal="center" vertical="top" wrapText="1"/>
      <protection locked="0"/>
    </xf>
    <xf numFmtId="4" fontId="12" fillId="6" borderId="39" xfId="0" applyNumberFormat="1" applyFont="1" applyFill="1" applyBorder="1" applyAlignment="1" applyProtection="1">
      <alignment horizontal="right"/>
      <protection locked="0"/>
    </xf>
    <xf numFmtId="4" fontId="15" fillId="8" borderId="81" xfId="0" applyNumberFormat="1" applyFont="1" applyFill="1" applyBorder="1" applyProtection="1">
      <protection locked="0"/>
    </xf>
    <xf numFmtId="4" fontId="12" fillId="6" borderId="22" xfId="0" applyNumberFormat="1" applyFont="1" applyFill="1" applyBorder="1" applyProtection="1">
      <protection locked="0"/>
    </xf>
    <xf numFmtId="0" fontId="16" fillId="3" borderId="45" xfId="0" applyFont="1" applyFill="1" applyBorder="1" applyAlignment="1" applyProtection="1">
      <alignment vertical="top" wrapText="1"/>
      <protection locked="0"/>
    </xf>
    <xf numFmtId="4" fontId="15" fillId="6" borderId="48" xfId="0" applyNumberFormat="1" applyFont="1" applyFill="1" applyBorder="1" applyAlignment="1" applyProtection="1">
      <alignment horizontal="center" vertical="top" wrapText="1"/>
      <protection locked="0"/>
    </xf>
    <xf numFmtId="4" fontId="15" fillId="3" borderId="27" xfId="0" applyNumberFormat="1" applyFont="1" applyFill="1" applyBorder="1" applyProtection="1">
      <protection locked="0"/>
    </xf>
    <xf numFmtId="0" fontId="12" fillId="3" borderId="27" xfId="0" applyFont="1" applyFill="1" applyBorder="1" applyAlignment="1" applyProtection="1">
      <alignment horizontal="center" vertical="top"/>
      <protection locked="0"/>
    </xf>
    <xf numFmtId="0" fontId="16" fillId="3" borderId="27" xfId="0" applyFont="1" applyFill="1" applyBorder="1" applyProtection="1">
      <protection locked="0"/>
    </xf>
    <xf numFmtId="0" fontId="12" fillId="6" borderId="36" xfId="0" applyFont="1" applyFill="1" applyBorder="1" applyAlignment="1" applyProtection="1">
      <alignment horizontal="center" vertical="top"/>
      <protection locked="0"/>
    </xf>
    <xf numFmtId="0" fontId="15" fillId="6" borderId="36" xfId="0" applyFont="1" applyFill="1" applyBorder="1" applyAlignment="1" applyProtection="1">
      <alignment vertical="top"/>
      <protection locked="0"/>
    </xf>
    <xf numFmtId="2" fontId="15" fillId="3" borderId="27" xfId="0" applyNumberFormat="1" applyFont="1" applyFill="1" applyBorder="1" applyProtection="1">
      <protection locked="0"/>
    </xf>
    <xf numFmtId="2" fontId="15" fillId="3" borderId="46" xfId="0" applyNumberFormat="1" applyFont="1" applyFill="1" applyBorder="1" applyProtection="1">
      <protection locked="0"/>
    </xf>
    <xf numFmtId="4" fontId="15" fillId="3" borderId="38" xfId="0" applyNumberFormat="1" applyFont="1" applyFill="1" applyBorder="1" applyProtection="1">
      <protection locked="0"/>
    </xf>
    <xf numFmtId="0" fontId="16" fillId="3" borderId="33" xfId="0" applyFont="1" applyFill="1" applyBorder="1" applyAlignment="1" applyProtection="1">
      <alignment vertical="top" wrapText="1"/>
      <protection locked="0"/>
    </xf>
    <xf numFmtId="0" fontId="16" fillId="3" borderId="63" xfId="0" applyFont="1" applyFill="1" applyBorder="1" applyProtection="1"/>
    <xf numFmtId="0" fontId="16" fillId="3" borderId="29" xfId="0" applyFont="1" applyFill="1" applyBorder="1" applyProtection="1"/>
    <xf numFmtId="0" fontId="16" fillId="3" borderId="44" xfId="0" applyFont="1" applyFill="1" applyBorder="1" applyProtection="1"/>
    <xf numFmtId="49" fontId="24" fillId="0" borderId="27" xfId="0" applyNumberFormat="1" applyFont="1" applyBorder="1" applyAlignment="1" applyProtection="1">
      <alignment horizontal="left" vertical="top" wrapText="1"/>
    </xf>
    <xf numFmtId="49" fontId="15" fillId="0" borderId="88" xfId="0" applyNumberFormat="1" applyFont="1" applyBorder="1" applyAlignment="1" applyProtection="1">
      <alignment horizontal="center" vertical="top" wrapText="1"/>
    </xf>
    <xf numFmtId="49" fontId="15" fillId="0" borderId="14" xfId="0" applyNumberFormat="1" applyFont="1" applyBorder="1" applyAlignment="1" applyProtection="1">
      <alignment horizontal="center" vertical="top" wrapText="1"/>
    </xf>
    <xf numFmtId="49" fontId="15" fillId="0" borderId="102" xfId="0" applyNumberFormat="1" applyFont="1" applyBorder="1" applyAlignment="1" applyProtection="1">
      <alignment horizontal="center" vertical="top" wrapText="1"/>
    </xf>
    <xf numFmtId="0" fontId="16" fillId="3" borderId="20" xfId="0" applyFont="1" applyFill="1" applyBorder="1" applyProtection="1"/>
    <xf numFmtId="0" fontId="16" fillId="3" borderId="21" xfId="0" applyFont="1" applyFill="1" applyBorder="1" applyProtection="1"/>
    <xf numFmtId="0" fontId="16" fillId="3" borderId="22" xfId="0" applyFont="1" applyFill="1" applyBorder="1" applyProtection="1"/>
    <xf numFmtId="49" fontId="24" fillId="0" borderId="49" xfId="0" applyNumberFormat="1" applyFont="1" applyBorder="1" applyAlignment="1" applyProtection="1">
      <alignment horizontal="left" vertical="top" wrapText="1"/>
    </xf>
    <xf numFmtId="0" fontId="24" fillId="0" borderId="46" xfId="0" applyFont="1" applyBorder="1" applyAlignment="1" applyProtection="1">
      <alignment horizontal="justify" vertical="top" wrapText="1"/>
    </xf>
    <xf numFmtId="0" fontId="24" fillId="0" borderId="46" xfId="0" applyFont="1" applyBorder="1" applyAlignment="1" applyProtection="1">
      <alignment horizontal="left" vertical="top" wrapText="1"/>
    </xf>
    <xf numFmtId="4" fontId="24" fillId="0" borderId="46" xfId="0" applyNumberFormat="1" applyFont="1" applyBorder="1" applyAlignment="1" applyProtection="1">
      <alignment horizontal="right" vertical="top" wrapText="1"/>
    </xf>
    <xf numFmtId="0" fontId="24" fillId="3" borderId="103" xfId="0" applyFont="1" applyFill="1" applyBorder="1" applyAlignment="1" applyProtection="1">
      <alignment horizontal="center" vertical="top" wrapText="1"/>
    </xf>
    <xf numFmtId="0" fontId="24" fillId="3" borderId="98" xfId="0" applyFont="1" applyFill="1" applyBorder="1" applyAlignment="1" applyProtection="1">
      <alignment horizontal="center" vertical="top" wrapText="1"/>
    </xf>
    <xf numFmtId="0" fontId="24" fillId="3" borderId="92" xfId="0" applyFont="1" applyFill="1" applyBorder="1" applyAlignment="1" applyProtection="1">
      <alignment horizontal="center" vertical="top" wrapText="1"/>
    </xf>
    <xf numFmtId="0" fontId="24" fillId="3" borderId="104" xfId="0" applyFont="1" applyFill="1" applyBorder="1" applyAlignment="1" applyProtection="1">
      <alignment horizontal="center" vertical="top" wrapText="1"/>
    </xf>
    <xf numFmtId="0" fontId="24" fillId="3" borderId="105" xfId="0" applyFont="1" applyFill="1" applyBorder="1" applyAlignment="1" applyProtection="1">
      <alignment horizontal="center" vertical="top" wrapText="1"/>
    </xf>
    <xf numFmtId="0" fontId="24" fillId="3" borderId="91" xfId="0" applyFont="1" applyFill="1" applyBorder="1" applyAlignment="1" applyProtection="1">
      <alignment horizontal="center" vertical="top" wrapText="1"/>
    </xf>
    <xf numFmtId="0" fontId="16" fillId="3" borderId="13" xfId="0" applyFont="1" applyFill="1" applyBorder="1" applyProtection="1"/>
    <xf numFmtId="0" fontId="16" fillId="3" borderId="14" xfId="0" applyFont="1" applyFill="1" applyBorder="1" applyProtection="1"/>
    <xf numFmtId="49" fontId="15" fillId="0" borderId="20" xfId="0" applyNumberFormat="1" applyFont="1" applyBorder="1" applyAlignment="1" applyProtection="1">
      <alignment horizontal="center" vertical="top" wrapText="1"/>
    </xf>
    <xf numFmtId="49" fontId="15" fillId="0" borderId="21" xfId="0" applyNumberFormat="1" applyFont="1" applyBorder="1" applyAlignment="1" applyProtection="1">
      <alignment horizontal="center" vertical="top" wrapText="1"/>
    </xf>
    <xf numFmtId="49" fontId="15" fillId="0" borderId="22" xfId="0" applyNumberFormat="1" applyFont="1" applyBorder="1" applyAlignment="1" applyProtection="1">
      <alignment horizontal="center" vertical="top" wrapText="1"/>
    </xf>
    <xf numFmtId="0" fontId="16" fillId="3" borderId="15" xfId="0" applyFont="1" applyFill="1" applyBorder="1" applyProtection="1"/>
    <xf numFmtId="0" fontId="24" fillId="0" borderId="38" xfId="0" applyFont="1" applyBorder="1" applyAlignment="1" applyProtection="1">
      <alignment horizontal="justify" vertical="top" wrapText="1"/>
    </xf>
    <xf numFmtId="0" fontId="24" fillId="0" borderId="33" xfId="0" applyFont="1" applyBorder="1" applyAlignment="1" applyProtection="1">
      <alignment horizontal="justify" vertical="top" wrapText="1"/>
    </xf>
    <xf numFmtId="0" fontId="24" fillId="0" borderId="38" xfId="0" applyFont="1" applyBorder="1" applyAlignment="1" applyProtection="1">
      <alignment vertical="top" wrapText="1"/>
    </xf>
    <xf numFmtId="4" fontId="29" fillId="0" borderId="33" xfId="0" applyNumberFormat="1" applyFont="1" applyBorder="1" applyAlignment="1" applyProtection="1"/>
    <xf numFmtId="0" fontId="29" fillId="0" borderId="74" xfId="0" applyFont="1" applyBorder="1" applyAlignment="1" applyProtection="1">
      <alignment vertical="top"/>
    </xf>
    <xf numFmtId="0" fontId="29" fillId="0" borderId="12" xfId="0" applyFont="1" applyBorder="1" applyAlignment="1" applyProtection="1">
      <alignment vertical="top"/>
    </xf>
    <xf numFmtId="0" fontId="29" fillId="0" borderId="106" xfId="0" applyFont="1" applyBorder="1" applyAlignment="1" applyProtection="1">
      <alignment vertical="top"/>
    </xf>
    <xf numFmtId="4" fontId="29" fillId="0" borderId="27" xfId="0" applyNumberFormat="1" applyFont="1" applyBorder="1" applyAlignment="1" applyProtection="1"/>
    <xf numFmtId="4" fontId="12" fillId="6" borderId="27" xfId="0" applyNumberFormat="1" applyFont="1" applyFill="1" applyBorder="1" applyProtection="1">
      <protection locked="0"/>
    </xf>
    <xf numFmtId="4" fontId="12" fillId="6" borderId="48" xfId="0" applyNumberFormat="1" applyFont="1" applyFill="1" applyBorder="1" applyProtection="1">
      <protection locked="0"/>
    </xf>
    <xf numFmtId="4" fontId="15" fillId="3" borderId="46" xfId="0" applyNumberFormat="1" applyFont="1" applyFill="1" applyBorder="1" applyProtection="1">
      <protection locked="0"/>
    </xf>
    <xf numFmtId="4" fontId="15" fillId="3" borderId="33" xfId="0" applyNumberFormat="1" applyFont="1" applyFill="1" applyBorder="1" applyProtection="1">
      <protection locked="0"/>
    </xf>
    <xf numFmtId="4" fontId="15" fillId="3" borderId="64" xfId="0" applyNumberFormat="1" applyFont="1" applyFill="1" applyBorder="1" applyProtection="1">
      <protection locked="0"/>
    </xf>
    <xf numFmtId="4" fontId="15" fillId="3" borderId="65" xfId="0" applyNumberFormat="1" applyFont="1" applyFill="1" applyBorder="1" applyProtection="1">
      <protection locked="0"/>
    </xf>
    <xf numFmtId="4" fontId="12" fillId="6" borderId="45" xfId="0" applyNumberFormat="1" applyFont="1" applyFill="1" applyBorder="1" applyProtection="1">
      <protection locked="0"/>
    </xf>
    <xf numFmtId="4" fontId="24" fillId="7" borderId="33" xfId="53" applyNumberFormat="1" applyFont="1" applyFill="1" applyBorder="1" applyAlignment="1" applyProtection="1">
      <alignment horizontal="right" vertical="top"/>
      <protection locked="0"/>
    </xf>
    <xf numFmtId="4" fontId="24" fillId="7" borderId="27" xfId="53" applyNumberFormat="1" applyFont="1" applyFill="1" applyBorder="1" applyAlignment="1" applyProtection="1">
      <alignment horizontal="right" vertical="top"/>
      <protection locked="0"/>
    </xf>
    <xf numFmtId="4" fontId="24" fillId="7" borderId="27" xfId="53" applyNumberFormat="1" applyFont="1" applyFill="1" applyBorder="1" applyAlignment="1" applyProtection="1">
      <alignment vertical="top" wrapText="1"/>
      <protection locked="0"/>
    </xf>
    <xf numFmtId="4" fontId="24" fillId="7" borderId="38" xfId="53" applyNumberFormat="1" applyFont="1" applyFill="1" applyBorder="1" applyAlignment="1" applyProtection="1">
      <alignment horizontal="right" vertical="top"/>
      <protection locked="0"/>
    </xf>
    <xf numFmtId="4" fontId="15" fillId="3" borderId="86" xfId="0" applyNumberFormat="1" applyFont="1" applyFill="1" applyBorder="1" applyProtection="1">
      <protection locked="0"/>
    </xf>
    <xf numFmtId="2" fontId="15" fillId="0" borderId="33" xfId="48" applyNumberFormat="1" applyFont="1" applyBorder="1" applyAlignment="1" applyProtection="1">
      <alignment horizontal="right" vertical="top" wrapText="1"/>
      <protection locked="0"/>
    </xf>
    <xf numFmtId="2" fontId="15" fillId="0" borderId="27" xfId="48" applyNumberFormat="1" applyFont="1" applyBorder="1" applyAlignment="1" applyProtection="1">
      <alignment horizontal="right" vertical="top" wrapText="1"/>
      <protection locked="0"/>
    </xf>
    <xf numFmtId="4" fontId="15" fillId="0" borderId="38" xfId="48" applyNumberFormat="1" applyFont="1" applyBorder="1" applyAlignment="1" applyProtection="1">
      <alignment horizontal="right" vertical="top" wrapText="1"/>
      <protection locked="0"/>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2" fillId="0" borderId="15" xfId="0" applyFont="1" applyBorder="1" applyAlignment="1" applyProtection="1">
      <alignment wrapText="1"/>
      <protection locked="0"/>
    </xf>
    <xf numFmtId="0" fontId="12" fillId="0" borderId="1" xfId="0" applyFont="1" applyBorder="1" applyAlignment="1" applyProtection="1">
      <alignment wrapText="1"/>
      <protection locked="0"/>
    </xf>
    <xf numFmtId="0" fontId="12" fillId="0" borderId="0" xfId="0" applyFont="1" applyBorder="1" applyAlignment="1" applyProtection="1">
      <alignment wrapText="1"/>
      <protection locked="0"/>
    </xf>
    <xf numFmtId="0" fontId="12" fillId="0" borderId="16" xfId="0" applyFont="1" applyBorder="1" applyAlignment="1" applyProtection="1">
      <alignment wrapText="1"/>
      <protection locked="0"/>
    </xf>
    <xf numFmtId="0" fontId="17" fillId="0" borderId="1" xfId="0" applyFont="1" applyBorder="1" applyAlignment="1" applyProtection="1">
      <alignment wrapText="1"/>
      <protection locked="0"/>
    </xf>
    <xf numFmtId="0" fontId="17" fillId="0" borderId="0" xfId="0" applyFont="1" applyBorder="1" applyAlignment="1" applyProtection="1">
      <alignment wrapText="1"/>
      <protection locked="0"/>
    </xf>
    <xf numFmtId="0" fontId="17" fillId="0" borderId="16" xfId="0" applyFont="1" applyBorder="1" applyAlignment="1" applyProtection="1">
      <alignment wrapText="1"/>
      <protection locked="0"/>
    </xf>
    <xf numFmtId="0" fontId="12" fillId="0" borderId="19" xfId="0" applyFont="1" applyBorder="1" applyAlignment="1" applyProtection="1">
      <alignment horizontal="center" vertical="center"/>
      <protection locked="0"/>
    </xf>
    <xf numFmtId="0" fontId="12" fillId="0" borderId="18" xfId="0" applyFont="1" applyBorder="1" applyProtection="1">
      <protection locked="0"/>
    </xf>
    <xf numFmtId="2" fontId="12" fillId="0" borderId="18" xfId="0" applyNumberFormat="1" applyFont="1" applyBorder="1" applyProtection="1">
      <protection locked="0"/>
    </xf>
    <xf numFmtId="165" fontId="12" fillId="0" borderId="18" xfId="0" applyNumberFormat="1" applyFont="1" applyBorder="1" applyProtection="1">
      <protection locked="0"/>
    </xf>
    <xf numFmtId="0" fontId="12" fillId="0" borderId="17" xfId="0" applyFont="1" applyBorder="1" applyProtection="1">
      <protection locked="0"/>
    </xf>
  </cellXfs>
  <cellStyles count="61">
    <cellStyle name="Comma 2" xfId="7" xr:uid="{16384C59-ACC3-456E-9550-C73B23DFE851}"/>
    <cellStyle name="Comma 2 2" xfId="8" xr:uid="{1DD3FC66-9114-4379-A365-7EFA60F7960F}"/>
    <cellStyle name="Comma 2 3" xfId="9" xr:uid="{B5F53E00-345B-4EF3-817E-C9113DB8EF3D}"/>
    <cellStyle name="Comma 2 4" xfId="10" xr:uid="{5E682A4B-F8D0-47FB-9C05-AD796989F389}"/>
    <cellStyle name="Comma 3" xfId="11" xr:uid="{1A40B884-5023-47B7-8712-84474D8528C0}"/>
    <cellStyle name="Comma 3 2" xfId="12" xr:uid="{591CF7AD-DAF8-4801-869A-BE13551EA736}"/>
    <cellStyle name="Comma 4" xfId="13" xr:uid="{E14986B5-C2B4-4EE6-A3AB-E87571C0EA46}"/>
    <cellStyle name="Currency 2" xfId="15" xr:uid="{80135ACF-19EA-41B6-87DD-D390F9041257}"/>
    <cellStyle name="Currency 2 2" xfId="16" xr:uid="{3DC2F59F-111B-4391-BA09-76DFA9556F1A}"/>
    <cellStyle name="Default_Uvuceni" xfId="17" xr:uid="{1EFB3CF7-D5A4-4F21-AC3C-EBF4228FF09D}"/>
    <cellStyle name="Excel Built-in Normal" xfId="3" xr:uid="{04AB7702-3135-4AD9-A09F-0DB236E40D13}"/>
    <cellStyle name="kolona A" xfId="18" xr:uid="{47DFB991-0433-44A4-B8EC-51EF374BE74A}"/>
    <cellStyle name="kolona B" xfId="19" xr:uid="{95E4C160-4A84-4C86-8751-E612E15F8CE3}"/>
    <cellStyle name="kolona C" xfId="20" xr:uid="{2BCB3A8A-2CE9-405C-8E65-F886EEF58064}"/>
    <cellStyle name="kolona D" xfId="21" xr:uid="{E53A7661-BE24-45EC-B6D0-086E2C1FDA2D}"/>
    <cellStyle name="kolona E" xfId="22" xr:uid="{B675174D-F4CB-42D1-B689-381E45943838}"/>
    <cellStyle name="kolona F" xfId="23" xr:uid="{88D1F922-F8EA-4255-B29E-D578A6028933}"/>
    <cellStyle name="kolona G" xfId="24" xr:uid="{4301BF36-7DC0-4AD4-9614-2901F76FE8AC}"/>
    <cellStyle name="kolona H" xfId="25" xr:uid="{CB25D4A1-F3D3-4EB2-B962-1825DD6C491A}"/>
    <cellStyle name="Normal 10" xfId="26" xr:uid="{65EB5B63-CAB3-47EC-B1DB-41F1A40EA459}"/>
    <cellStyle name="Normal 10 10" xfId="27" xr:uid="{C0B6FA59-B854-4412-A8B9-0F110815D0E6}"/>
    <cellStyle name="Normal 103" xfId="28" xr:uid="{71B756BE-D07B-459C-93EC-9E3256A8E00D}"/>
    <cellStyle name="Normal 104 2 2" xfId="29" xr:uid="{CBA2CA4A-69ED-4484-A31A-3E5FCFE6F128}"/>
    <cellStyle name="Normal 104 2 2 2" xfId="30" xr:uid="{3173C1EA-BD69-4242-8A47-CBFE1631F65E}"/>
    <cellStyle name="Normal 107" xfId="31" xr:uid="{9BFD4D32-EC3D-4AD5-A02C-41B4B66975D6}"/>
    <cellStyle name="Normal 109" xfId="32" xr:uid="{1DA8EAF5-129D-4FE4-A9A2-16854785E57C}"/>
    <cellStyle name="Normal 109 2" xfId="33" xr:uid="{0D0A1E5A-DA86-4A7B-9AA8-EF8C3D36F580}"/>
    <cellStyle name="Normal 110" xfId="34" xr:uid="{8A8508A2-DDA9-4C91-AC58-59DC2E6D96D9}"/>
    <cellStyle name="Normal 2" xfId="35" xr:uid="{824B5F1A-81F8-4C4B-8500-CC52AC5C7D15}"/>
    <cellStyle name="Normal 2 2" xfId="36" xr:uid="{48D75C66-1AF2-4C9B-BD3E-B1E0621F8430}"/>
    <cellStyle name="Normal 2 3" xfId="37" xr:uid="{8994E291-1B81-4004-B40C-BDC7751883C2}"/>
    <cellStyle name="Normal 2 4" xfId="38" xr:uid="{237E4207-0ACC-4B5F-9A72-BDFB85F6DC5D}"/>
    <cellStyle name="Normal 2 5" xfId="39" xr:uid="{1957D602-992E-4864-BFD3-BFF16D630A8C}"/>
    <cellStyle name="Normal 2 6" xfId="40" xr:uid="{4911DF55-DED0-43ED-9268-7503AA8F4199}"/>
    <cellStyle name="Normal 3" xfId="41" xr:uid="{519384D0-B2F4-4A39-B687-6D6138489867}"/>
    <cellStyle name="Normal 4" xfId="4" xr:uid="{21E0D5C6-EA6E-4742-828C-D990A3609D83}"/>
    <cellStyle name="Normal 4 2" xfId="43" xr:uid="{D314B61B-6943-49D8-805B-2F846746AC70}"/>
    <cellStyle name="Normal 4 2 2" xfId="44" xr:uid="{961D9012-FBCE-41A6-B052-A7B8F20582BA}"/>
    <cellStyle name="Normal 4 2 2 2" xfId="45" xr:uid="{61906315-A82C-4D2A-A774-F50896DB8120}"/>
    <cellStyle name="Normal 4 3" xfId="42" xr:uid="{1A170C67-81BC-435F-A64F-48EAAEC3AED5}"/>
    <cellStyle name="Normal 48" xfId="46" xr:uid="{55810C52-8DA2-4279-B2D3-E5B947EBBA0F}"/>
    <cellStyle name="Normal 5" xfId="47" xr:uid="{959B763B-D1DF-449D-A827-2F31B731D133}"/>
    <cellStyle name="Normal 6" xfId="48" xr:uid="{D5FEE7B8-4717-4184-966C-EE8A2A94FDB2}"/>
    <cellStyle name="Normal 7" xfId="2" xr:uid="{49423BB1-D69F-4119-B9B8-B2F979326147}"/>
    <cellStyle name="Normal 7 10" xfId="50" xr:uid="{9CE32452-128F-411F-8614-391BD0CDC58F}"/>
    <cellStyle name="Normal 7 10 2" xfId="51" xr:uid="{DB83A35E-F11B-4F16-AC99-CFAB498A5C65}"/>
    <cellStyle name="Normal 7 10 2 2" xfId="52" xr:uid="{B711BFC5-7745-4773-AD7F-0CB45DC905FC}"/>
    <cellStyle name="Normal 7 2" xfId="49" xr:uid="{4907DDE1-A6C7-4554-A506-950910189AAD}"/>
    <cellStyle name="Normal 8" xfId="53" xr:uid="{DC2F27B5-86CD-410C-99BA-A9D20965AFA8}"/>
    <cellStyle name="Normal 9" xfId="54" xr:uid="{313B2CE0-DFB7-4290-8A6F-814FE9073E2B}"/>
    <cellStyle name="Normal 9 2" xfId="55" xr:uid="{28D72597-0CDE-4C3C-B01F-C51AC679A607}"/>
    <cellStyle name="Normalno" xfId="0" builtinId="0"/>
    <cellStyle name="Normalno 2" xfId="5" xr:uid="{B096B76A-4AF6-4EE7-9948-42ACB07F0D46}"/>
    <cellStyle name="Normalno 3" xfId="56" xr:uid="{23C042CB-960D-43B7-8D52-0EF736700DC7}"/>
    <cellStyle name="Normalno 4" xfId="57" xr:uid="{E2D6F9F8-7D79-4F0B-A026-60AAEB5C1839}"/>
    <cellStyle name="Normalno 5" xfId="58" xr:uid="{4F7A23D8-7474-46F4-8583-5F37A376F409}"/>
    <cellStyle name="Normalno 6" xfId="1" xr:uid="{79D96E78-95E2-4DCF-8B53-02F544E1F1A7}"/>
    <cellStyle name="Obično_H-OSTALI RADOVI" xfId="59" xr:uid="{60C01724-13F9-4138-88F1-22A183650925}"/>
    <cellStyle name="Stil 1" xfId="6" xr:uid="{A1C64792-1C36-4DB2-B9BB-3554052F29D2}"/>
    <cellStyle name="Style 1" xfId="60" xr:uid="{B48E9722-BAED-40A5-AD05-E84DF73B7CA7}"/>
    <cellStyle name="Valuta 2" xfId="14" xr:uid="{238D8B73-4309-48C6-94E5-C3DDF8C691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800100</xdr:colOff>
      <xdr:row>90</xdr:row>
      <xdr:rowOff>0</xdr:rowOff>
    </xdr:from>
    <xdr:ext cx="0" cy="1730"/>
    <xdr:pic>
      <xdr:nvPicPr>
        <xdr:cNvPr id="2" name="Picture 1">
          <a:extLst>
            <a:ext uri="{FF2B5EF4-FFF2-40B4-BE49-F238E27FC236}">
              <a16:creationId xmlns:a16="http://schemas.microsoft.com/office/drawing/2014/main" id="{5FFC6458-C274-481B-89C5-693D0E2A6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1926550"/>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90</xdr:row>
      <xdr:rowOff>0</xdr:rowOff>
    </xdr:from>
    <xdr:ext cx="0" cy="1730"/>
    <xdr:pic>
      <xdr:nvPicPr>
        <xdr:cNvPr id="3" name="Picture 1">
          <a:extLst>
            <a:ext uri="{FF2B5EF4-FFF2-40B4-BE49-F238E27FC236}">
              <a16:creationId xmlns:a16="http://schemas.microsoft.com/office/drawing/2014/main" id="{38DE58D7-DBE4-4AF7-AD1B-75C26A272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1926550"/>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90</xdr:row>
      <xdr:rowOff>0</xdr:rowOff>
    </xdr:from>
    <xdr:ext cx="0" cy="9722"/>
    <xdr:pic>
      <xdr:nvPicPr>
        <xdr:cNvPr id="4" name="Picture 1">
          <a:extLst>
            <a:ext uri="{FF2B5EF4-FFF2-40B4-BE49-F238E27FC236}">
              <a16:creationId xmlns:a16="http://schemas.microsoft.com/office/drawing/2014/main" id="{F10AA5B9-0F07-45E5-BBA8-EA924AC94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1926550"/>
          <a:ext cx="0" cy="9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93</xdr:row>
      <xdr:rowOff>1285875</xdr:rowOff>
    </xdr:from>
    <xdr:ext cx="0" cy="9722"/>
    <xdr:pic>
      <xdr:nvPicPr>
        <xdr:cNvPr id="5" name="Picture 1">
          <a:extLst>
            <a:ext uri="{FF2B5EF4-FFF2-40B4-BE49-F238E27FC236}">
              <a16:creationId xmlns:a16="http://schemas.microsoft.com/office/drawing/2014/main" id="{FEAFDBA2-64FF-4C29-9C4C-51BEA3923D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9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93</xdr:row>
      <xdr:rowOff>1285875</xdr:rowOff>
    </xdr:from>
    <xdr:ext cx="0" cy="1730"/>
    <xdr:pic>
      <xdr:nvPicPr>
        <xdr:cNvPr id="6" name="Picture 1">
          <a:extLst>
            <a:ext uri="{FF2B5EF4-FFF2-40B4-BE49-F238E27FC236}">
              <a16:creationId xmlns:a16="http://schemas.microsoft.com/office/drawing/2014/main" id="{C4A4004F-A623-45F6-AA60-C886328CC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93</xdr:row>
      <xdr:rowOff>1285875</xdr:rowOff>
    </xdr:from>
    <xdr:ext cx="0" cy="1730"/>
    <xdr:pic>
      <xdr:nvPicPr>
        <xdr:cNvPr id="7" name="Picture 1">
          <a:extLst>
            <a:ext uri="{FF2B5EF4-FFF2-40B4-BE49-F238E27FC236}">
              <a16:creationId xmlns:a16="http://schemas.microsoft.com/office/drawing/2014/main" id="{274358B9-9CDF-44D6-9C91-B7516E2A5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93</xdr:row>
      <xdr:rowOff>1285875</xdr:rowOff>
    </xdr:from>
    <xdr:ext cx="0" cy="9722"/>
    <xdr:pic>
      <xdr:nvPicPr>
        <xdr:cNvPr id="8" name="Picture 1">
          <a:extLst>
            <a:ext uri="{FF2B5EF4-FFF2-40B4-BE49-F238E27FC236}">
              <a16:creationId xmlns:a16="http://schemas.microsoft.com/office/drawing/2014/main" id="{E29FB174-B0D4-4EAD-A7A4-56D87A44F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9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95</xdr:row>
      <xdr:rowOff>0</xdr:rowOff>
    </xdr:from>
    <xdr:ext cx="0" cy="1730"/>
    <xdr:pic>
      <xdr:nvPicPr>
        <xdr:cNvPr id="9" name="Picture 1">
          <a:extLst>
            <a:ext uri="{FF2B5EF4-FFF2-40B4-BE49-F238E27FC236}">
              <a16:creationId xmlns:a16="http://schemas.microsoft.com/office/drawing/2014/main" id="{4FC538F4-DEF1-4135-9F6B-73AA009D2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7212925"/>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95</xdr:row>
      <xdr:rowOff>0</xdr:rowOff>
    </xdr:from>
    <xdr:ext cx="0" cy="1730"/>
    <xdr:pic>
      <xdr:nvPicPr>
        <xdr:cNvPr id="10" name="Picture 1">
          <a:extLst>
            <a:ext uri="{FF2B5EF4-FFF2-40B4-BE49-F238E27FC236}">
              <a16:creationId xmlns:a16="http://schemas.microsoft.com/office/drawing/2014/main" id="{653F1B7A-1078-462E-89DF-B5E0DBCFF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7212925"/>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95</xdr:row>
      <xdr:rowOff>0</xdr:rowOff>
    </xdr:from>
    <xdr:ext cx="0" cy="9722"/>
    <xdr:pic>
      <xdr:nvPicPr>
        <xdr:cNvPr id="11" name="Picture 1">
          <a:extLst>
            <a:ext uri="{FF2B5EF4-FFF2-40B4-BE49-F238E27FC236}">
              <a16:creationId xmlns:a16="http://schemas.microsoft.com/office/drawing/2014/main" id="{11AB897A-D93B-4F2A-A723-199CAEFCD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7212925"/>
          <a:ext cx="0" cy="9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95</xdr:row>
      <xdr:rowOff>0</xdr:rowOff>
    </xdr:from>
    <xdr:ext cx="0" cy="1730"/>
    <xdr:pic>
      <xdr:nvPicPr>
        <xdr:cNvPr id="12" name="Picture 1">
          <a:extLst>
            <a:ext uri="{FF2B5EF4-FFF2-40B4-BE49-F238E27FC236}">
              <a16:creationId xmlns:a16="http://schemas.microsoft.com/office/drawing/2014/main" id="{31992CD7-AA3F-45C4-A938-066B8A297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7212925"/>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95</xdr:row>
      <xdr:rowOff>0</xdr:rowOff>
    </xdr:from>
    <xdr:ext cx="0" cy="1730"/>
    <xdr:pic>
      <xdr:nvPicPr>
        <xdr:cNvPr id="13" name="Picture 1">
          <a:extLst>
            <a:ext uri="{FF2B5EF4-FFF2-40B4-BE49-F238E27FC236}">
              <a16:creationId xmlns:a16="http://schemas.microsoft.com/office/drawing/2014/main" id="{BE6080BD-5C3E-4B14-89E7-DBF297494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7212925"/>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95</xdr:row>
      <xdr:rowOff>0</xdr:rowOff>
    </xdr:from>
    <xdr:ext cx="0" cy="9722"/>
    <xdr:pic>
      <xdr:nvPicPr>
        <xdr:cNvPr id="14" name="Picture 1">
          <a:extLst>
            <a:ext uri="{FF2B5EF4-FFF2-40B4-BE49-F238E27FC236}">
              <a16:creationId xmlns:a16="http://schemas.microsoft.com/office/drawing/2014/main" id="{9B61BE94-D36C-470A-B2CD-B575F0BEA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7212925"/>
          <a:ext cx="0" cy="9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94</xdr:row>
      <xdr:rowOff>0</xdr:rowOff>
    </xdr:from>
    <xdr:ext cx="0" cy="1730"/>
    <xdr:pic>
      <xdr:nvPicPr>
        <xdr:cNvPr id="15" name="Picture 1">
          <a:extLst>
            <a:ext uri="{FF2B5EF4-FFF2-40B4-BE49-F238E27FC236}">
              <a16:creationId xmlns:a16="http://schemas.microsoft.com/office/drawing/2014/main" id="{7AE92209-2295-45DD-A5D3-AEEF3171E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94</xdr:row>
      <xdr:rowOff>0</xdr:rowOff>
    </xdr:from>
    <xdr:ext cx="0" cy="1730"/>
    <xdr:pic>
      <xdr:nvPicPr>
        <xdr:cNvPr id="16" name="Picture 1">
          <a:extLst>
            <a:ext uri="{FF2B5EF4-FFF2-40B4-BE49-F238E27FC236}">
              <a16:creationId xmlns:a16="http://schemas.microsoft.com/office/drawing/2014/main" id="{2A553F1F-FAB1-4C08-A57E-4D235B946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94</xdr:row>
      <xdr:rowOff>0</xdr:rowOff>
    </xdr:from>
    <xdr:ext cx="0" cy="9722"/>
    <xdr:pic>
      <xdr:nvPicPr>
        <xdr:cNvPr id="17" name="Picture 1">
          <a:extLst>
            <a:ext uri="{FF2B5EF4-FFF2-40B4-BE49-F238E27FC236}">
              <a16:creationId xmlns:a16="http://schemas.microsoft.com/office/drawing/2014/main" id="{150385EE-F1F4-461A-A830-431C57176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9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94</xdr:row>
      <xdr:rowOff>0</xdr:rowOff>
    </xdr:from>
    <xdr:ext cx="0" cy="1730"/>
    <xdr:pic>
      <xdr:nvPicPr>
        <xdr:cNvPr id="18" name="Picture 1">
          <a:extLst>
            <a:ext uri="{FF2B5EF4-FFF2-40B4-BE49-F238E27FC236}">
              <a16:creationId xmlns:a16="http://schemas.microsoft.com/office/drawing/2014/main" id="{6C94954A-041F-45E7-A862-E2490C496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94</xdr:row>
      <xdr:rowOff>0</xdr:rowOff>
    </xdr:from>
    <xdr:ext cx="0" cy="1730"/>
    <xdr:pic>
      <xdr:nvPicPr>
        <xdr:cNvPr id="19" name="Picture 1">
          <a:extLst>
            <a:ext uri="{FF2B5EF4-FFF2-40B4-BE49-F238E27FC236}">
              <a16:creationId xmlns:a16="http://schemas.microsoft.com/office/drawing/2014/main" id="{422120B4-B58D-414A-B9A6-31DA5A552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94</xdr:row>
      <xdr:rowOff>0</xdr:rowOff>
    </xdr:from>
    <xdr:ext cx="0" cy="9722"/>
    <xdr:pic>
      <xdr:nvPicPr>
        <xdr:cNvPr id="20" name="Picture 1">
          <a:extLst>
            <a:ext uri="{FF2B5EF4-FFF2-40B4-BE49-F238E27FC236}">
              <a16:creationId xmlns:a16="http://schemas.microsoft.com/office/drawing/2014/main" id="{CE41058B-A687-4AAB-A932-ABB22193C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9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90</xdr:row>
      <xdr:rowOff>0</xdr:rowOff>
    </xdr:from>
    <xdr:ext cx="0" cy="1730"/>
    <xdr:pic>
      <xdr:nvPicPr>
        <xdr:cNvPr id="21" name="Picture 1">
          <a:extLst>
            <a:ext uri="{FF2B5EF4-FFF2-40B4-BE49-F238E27FC236}">
              <a16:creationId xmlns:a16="http://schemas.microsoft.com/office/drawing/2014/main" id="{CE6D2D5B-26E1-4DB6-82B6-B85DD075E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1926550"/>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90</xdr:row>
      <xdr:rowOff>0</xdr:rowOff>
    </xdr:from>
    <xdr:ext cx="0" cy="1730"/>
    <xdr:pic>
      <xdr:nvPicPr>
        <xdr:cNvPr id="22" name="Picture 1">
          <a:extLst>
            <a:ext uri="{FF2B5EF4-FFF2-40B4-BE49-F238E27FC236}">
              <a16:creationId xmlns:a16="http://schemas.microsoft.com/office/drawing/2014/main" id="{2501B3B0-065F-4F9A-B5E3-0F8BEAFB72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1926550"/>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90</xdr:row>
      <xdr:rowOff>0</xdr:rowOff>
    </xdr:from>
    <xdr:ext cx="0" cy="9722"/>
    <xdr:pic>
      <xdr:nvPicPr>
        <xdr:cNvPr id="23" name="Picture 1">
          <a:extLst>
            <a:ext uri="{FF2B5EF4-FFF2-40B4-BE49-F238E27FC236}">
              <a16:creationId xmlns:a16="http://schemas.microsoft.com/office/drawing/2014/main" id="{C578B721-F914-447F-837F-875446FAE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1926550"/>
          <a:ext cx="0" cy="9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93</xdr:row>
      <xdr:rowOff>1285875</xdr:rowOff>
    </xdr:from>
    <xdr:ext cx="0" cy="9722"/>
    <xdr:pic>
      <xdr:nvPicPr>
        <xdr:cNvPr id="24" name="Picture 1">
          <a:extLst>
            <a:ext uri="{FF2B5EF4-FFF2-40B4-BE49-F238E27FC236}">
              <a16:creationId xmlns:a16="http://schemas.microsoft.com/office/drawing/2014/main" id="{4B075AFA-4EDA-4678-B6B9-BC495653E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9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93</xdr:row>
      <xdr:rowOff>1285875</xdr:rowOff>
    </xdr:from>
    <xdr:ext cx="0" cy="1730"/>
    <xdr:pic>
      <xdr:nvPicPr>
        <xdr:cNvPr id="25" name="Picture 1">
          <a:extLst>
            <a:ext uri="{FF2B5EF4-FFF2-40B4-BE49-F238E27FC236}">
              <a16:creationId xmlns:a16="http://schemas.microsoft.com/office/drawing/2014/main" id="{6C2D5F09-D04A-4841-AC2C-20A4115F2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93</xdr:row>
      <xdr:rowOff>1285875</xdr:rowOff>
    </xdr:from>
    <xdr:ext cx="0" cy="1730"/>
    <xdr:pic>
      <xdr:nvPicPr>
        <xdr:cNvPr id="26" name="Picture 1">
          <a:extLst>
            <a:ext uri="{FF2B5EF4-FFF2-40B4-BE49-F238E27FC236}">
              <a16:creationId xmlns:a16="http://schemas.microsoft.com/office/drawing/2014/main" id="{8128B7AE-4E86-4395-BF1B-72E1ADC21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93</xdr:row>
      <xdr:rowOff>1285875</xdr:rowOff>
    </xdr:from>
    <xdr:ext cx="0" cy="9722"/>
    <xdr:pic>
      <xdr:nvPicPr>
        <xdr:cNvPr id="27" name="Picture 1">
          <a:extLst>
            <a:ext uri="{FF2B5EF4-FFF2-40B4-BE49-F238E27FC236}">
              <a16:creationId xmlns:a16="http://schemas.microsoft.com/office/drawing/2014/main" id="{A873F5AE-FE1B-4696-AC1E-48320D0918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9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95</xdr:row>
      <xdr:rowOff>0</xdr:rowOff>
    </xdr:from>
    <xdr:ext cx="0" cy="1730"/>
    <xdr:pic>
      <xdr:nvPicPr>
        <xdr:cNvPr id="28" name="Picture 1">
          <a:extLst>
            <a:ext uri="{FF2B5EF4-FFF2-40B4-BE49-F238E27FC236}">
              <a16:creationId xmlns:a16="http://schemas.microsoft.com/office/drawing/2014/main" id="{5C2A6480-0AEB-4301-90CA-A5CCA204F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7212925"/>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95</xdr:row>
      <xdr:rowOff>0</xdr:rowOff>
    </xdr:from>
    <xdr:ext cx="0" cy="1730"/>
    <xdr:pic>
      <xdr:nvPicPr>
        <xdr:cNvPr id="29" name="Picture 1">
          <a:extLst>
            <a:ext uri="{FF2B5EF4-FFF2-40B4-BE49-F238E27FC236}">
              <a16:creationId xmlns:a16="http://schemas.microsoft.com/office/drawing/2014/main" id="{6B105795-F955-4FCD-BCB7-C2E7667C4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7212925"/>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95</xdr:row>
      <xdr:rowOff>0</xdr:rowOff>
    </xdr:from>
    <xdr:ext cx="0" cy="9722"/>
    <xdr:pic>
      <xdr:nvPicPr>
        <xdr:cNvPr id="30" name="Picture 1">
          <a:extLst>
            <a:ext uri="{FF2B5EF4-FFF2-40B4-BE49-F238E27FC236}">
              <a16:creationId xmlns:a16="http://schemas.microsoft.com/office/drawing/2014/main" id="{6EABC37B-566D-4B6F-83EB-199470926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7212925"/>
          <a:ext cx="0" cy="9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95</xdr:row>
      <xdr:rowOff>0</xdr:rowOff>
    </xdr:from>
    <xdr:ext cx="0" cy="1730"/>
    <xdr:pic>
      <xdr:nvPicPr>
        <xdr:cNvPr id="31" name="Picture 1">
          <a:extLst>
            <a:ext uri="{FF2B5EF4-FFF2-40B4-BE49-F238E27FC236}">
              <a16:creationId xmlns:a16="http://schemas.microsoft.com/office/drawing/2014/main" id="{842E7B15-5574-4A72-88A3-982C351FD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7212925"/>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95</xdr:row>
      <xdr:rowOff>0</xdr:rowOff>
    </xdr:from>
    <xdr:ext cx="0" cy="1730"/>
    <xdr:pic>
      <xdr:nvPicPr>
        <xdr:cNvPr id="32" name="Picture 1">
          <a:extLst>
            <a:ext uri="{FF2B5EF4-FFF2-40B4-BE49-F238E27FC236}">
              <a16:creationId xmlns:a16="http://schemas.microsoft.com/office/drawing/2014/main" id="{AA680BBD-DA21-43BE-B629-E900A20FB2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7212925"/>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95</xdr:row>
      <xdr:rowOff>0</xdr:rowOff>
    </xdr:from>
    <xdr:ext cx="0" cy="9722"/>
    <xdr:pic>
      <xdr:nvPicPr>
        <xdr:cNvPr id="33" name="Picture 1">
          <a:extLst>
            <a:ext uri="{FF2B5EF4-FFF2-40B4-BE49-F238E27FC236}">
              <a16:creationId xmlns:a16="http://schemas.microsoft.com/office/drawing/2014/main" id="{1513E2D4-E740-4F0B-8B72-B530D4C416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7212925"/>
          <a:ext cx="0" cy="9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94</xdr:row>
      <xdr:rowOff>0</xdr:rowOff>
    </xdr:from>
    <xdr:ext cx="0" cy="1730"/>
    <xdr:pic>
      <xdr:nvPicPr>
        <xdr:cNvPr id="34" name="Picture 1">
          <a:extLst>
            <a:ext uri="{FF2B5EF4-FFF2-40B4-BE49-F238E27FC236}">
              <a16:creationId xmlns:a16="http://schemas.microsoft.com/office/drawing/2014/main" id="{E2786F74-7240-49C8-86C6-CCB148559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94</xdr:row>
      <xdr:rowOff>0</xdr:rowOff>
    </xdr:from>
    <xdr:ext cx="0" cy="1730"/>
    <xdr:pic>
      <xdr:nvPicPr>
        <xdr:cNvPr id="35" name="Picture 1">
          <a:extLst>
            <a:ext uri="{FF2B5EF4-FFF2-40B4-BE49-F238E27FC236}">
              <a16:creationId xmlns:a16="http://schemas.microsoft.com/office/drawing/2014/main" id="{E51053DC-328D-409E-9AF3-95338761C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94</xdr:row>
      <xdr:rowOff>0</xdr:rowOff>
    </xdr:from>
    <xdr:ext cx="0" cy="9722"/>
    <xdr:pic>
      <xdr:nvPicPr>
        <xdr:cNvPr id="36" name="Picture 1">
          <a:extLst>
            <a:ext uri="{FF2B5EF4-FFF2-40B4-BE49-F238E27FC236}">
              <a16:creationId xmlns:a16="http://schemas.microsoft.com/office/drawing/2014/main" id="{B4BD4960-409D-45C4-AA6A-93C9B1DCF4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9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94</xdr:row>
      <xdr:rowOff>0</xdr:rowOff>
    </xdr:from>
    <xdr:ext cx="0" cy="1730"/>
    <xdr:pic>
      <xdr:nvPicPr>
        <xdr:cNvPr id="37" name="Picture 1">
          <a:extLst>
            <a:ext uri="{FF2B5EF4-FFF2-40B4-BE49-F238E27FC236}">
              <a16:creationId xmlns:a16="http://schemas.microsoft.com/office/drawing/2014/main" id="{830E47E7-FFBB-4A82-B3C7-1D553B9C3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94</xdr:row>
      <xdr:rowOff>0</xdr:rowOff>
    </xdr:from>
    <xdr:ext cx="0" cy="1730"/>
    <xdr:pic>
      <xdr:nvPicPr>
        <xdr:cNvPr id="38" name="Picture 1">
          <a:extLst>
            <a:ext uri="{FF2B5EF4-FFF2-40B4-BE49-F238E27FC236}">
              <a16:creationId xmlns:a16="http://schemas.microsoft.com/office/drawing/2014/main" id="{F43DB2FC-315C-41DF-A851-9834AF77E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17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800100</xdr:colOff>
      <xdr:row>94</xdr:row>
      <xdr:rowOff>0</xdr:rowOff>
    </xdr:from>
    <xdr:ext cx="0" cy="9722"/>
    <xdr:pic>
      <xdr:nvPicPr>
        <xdr:cNvPr id="39" name="Picture 1">
          <a:extLst>
            <a:ext uri="{FF2B5EF4-FFF2-40B4-BE49-F238E27FC236}">
              <a16:creationId xmlns:a16="http://schemas.microsoft.com/office/drawing/2014/main" id="{839894A8-F257-43DB-84D4-110A105370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6784300"/>
          <a:ext cx="0" cy="97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CDBFD-A4C6-404B-B757-5728BE4D2589}">
  <dimension ref="A1:O153"/>
  <sheetViews>
    <sheetView topLeftCell="A133" workbookViewId="0">
      <selection activeCell="E135" sqref="E135"/>
    </sheetView>
  </sheetViews>
  <sheetFormatPr defaultRowHeight="15"/>
  <cols>
    <col min="1" max="1" width="7.7109375" style="377" customWidth="1"/>
    <col min="2" max="2" width="67.28515625" style="377" customWidth="1"/>
    <col min="3" max="3" width="6.28515625" style="377" bestFit="1" customWidth="1"/>
    <col min="4" max="4" width="9.140625" style="377"/>
    <col min="5" max="5" width="8.42578125" style="377" bestFit="1" customWidth="1"/>
    <col min="6" max="6" width="16.28515625" style="377" customWidth="1"/>
    <col min="7" max="16384" width="9.140625" style="377"/>
  </cols>
  <sheetData>
    <row r="1" spans="1:9" ht="42" customHeight="1" thickBot="1">
      <c r="A1" s="220" t="s">
        <v>36</v>
      </c>
      <c r="B1" s="221"/>
      <c r="C1" s="221"/>
      <c r="D1" s="221"/>
      <c r="E1" s="221"/>
      <c r="F1" s="222"/>
      <c r="G1" s="378"/>
      <c r="H1" s="378"/>
      <c r="I1" s="378"/>
    </row>
    <row r="2" spans="1:9" ht="261.75" customHeight="1" thickBot="1">
      <c r="A2" s="223" t="s">
        <v>0</v>
      </c>
      <c r="B2" s="224"/>
      <c r="C2" s="224"/>
      <c r="D2" s="224"/>
      <c r="E2" s="224"/>
      <c r="F2" s="225"/>
      <c r="G2" s="378"/>
      <c r="H2" s="378"/>
      <c r="I2" s="378"/>
    </row>
    <row r="3" spans="1:9">
      <c r="A3" s="226" t="s">
        <v>37</v>
      </c>
      <c r="B3" s="227"/>
      <c r="C3" s="227"/>
      <c r="D3" s="227"/>
      <c r="E3" s="227"/>
      <c r="F3" s="228"/>
      <c r="G3" s="378"/>
      <c r="H3" s="378"/>
      <c r="I3" s="378"/>
    </row>
    <row r="4" spans="1:9" ht="15.75" thickBot="1">
      <c r="A4" s="229"/>
      <c r="B4" s="230"/>
      <c r="C4" s="230"/>
      <c r="D4" s="230"/>
      <c r="E4" s="230"/>
      <c r="F4" s="231"/>
      <c r="G4" s="378"/>
      <c r="H4" s="378"/>
      <c r="I4" s="378"/>
    </row>
    <row r="5" spans="1:9">
      <c r="A5" s="232" t="s">
        <v>1</v>
      </c>
      <c r="B5" s="233" t="s">
        <v>2</v>
      </c>
      <c r="C5" s="234" t="s">
        <v>3</v>
      </c>
      <c r="D5" s="235" t="s">
        <v>4</v>
      </c>
      <c r="E5" s="234" t="s">
        <v>5</v>
      </c>
      <c r="F5" s="236" t="s">
        <v>6</v>
      </c>
      <c r="G5" s="378"/>
      <c r="H5" s="378"/>
      <c r="I5" s="378"/>
    </row>
    <row r="6" spans="1:9" ht="15.75" thickBot="1">
      <c r="A6" s="237" t="s">
        <v>38</v>
      </c>
      <c r="B6" s="238"/>
      <c r="C6" s="238"/>
      <c r="D6" s="238"/>
      <c r="E6" s="238"/>
      <c r="F6" s="239"/>
      <c r="G6" s="378"/>
      <c r="H6" s="378"/>
      <c r="I6" s="378"/>
    </row>
    <row r="7" spans="1:9" ht="75">
      <c r="A7" s="240" t="s">
        <v>39</v>
      </c>
      <c r="B7" s="241" t="s">
        <v>40</v>
      </c>
      <c r="C7" s="242"/>
      <c r="D7" s="243"/>
      <c r="E7" s="405"/>
      <c r="F7" s="406">
        <f t="shared" ref="F7:F18" si="0">E7*D7</f>
        <v>0</v>
      </c>
      <c r="G7" s="378"/>
      <c r="H7" s="378"/>
      <c r="I7" s="378"/>
    </row>
    <row r="8" spans="1:9" ht="18">
      <c r="A8" s="244" t="s">
        <v>41</v>
      </c>
      <c r="B8" s="241" t="s">
        <v>42</v>
      </c>
      <c r="C8" s="245" t="s">
        <v>64</v>
      </c>
      <c r="D8" s="246">
        <v>30</v>
      </c>
      <c r="E8" s="407"/>
      <c r="F8" s="408">
        <f t="shared" si="0"/>
        <v>0</v>
      </c>
      <c r="G8" s="378"/>
      <c r="H8" s="378"/>
      <c r="I8" s="378"/>
    </row>
    <row r="9" spans="1:9" ht="18">
      <c r="A9" s="244" t="s">
        <v>43</v>
      </c>
      <c r="B9" s="247" t="s">
        <v>44</v>
      </c>
      <c r="C9" s="248" t="s">
        <v>64</v>
      </c>
      <c r="D9" s="249">
        <v>30</v>
      </c>
      <c r="E9" s="409"/>
      <c r="F9" s="408">
        <f t="shared" si="0"/>
        <v>0</v>
      </c>
      <c r="G9" s="378"/>
      <c r="H9" s="378"/>
      <c r="I9" s="378"/>
    </row>
    <row r="10" spans="1:9" ht="30">
      <c r="A10" s="244" t="s">
        <v>45</v>
      </c>
      <c r="B10" s="250" t="s">
        <v>46</v>
      </c>
      <c r="C10" s="251" t="s">
        <v>47</v>
      </c>
      <c r="D10" s="249">
        <v>1</v>
      </c>
      <c r="E10" s="409"/>
      <c r="F10" s="408">
        <f t="shared" si="0"/>
        <v>0</v>
      </c>
      <c r="G10" s="378"/>
      <c r="H10" s="378"/>
      <c r="I10" s="378"/>
    </row>
    <row r="11" spans="1:9" ht="18">
      <c r="A11" s="252" t="s">
        <v>48</v>
      </c>
      <c r="B11" s="253" t="s">
        <v>49</v>
      </c>
      <c r="C11" s="251" t="s">
        <v>64</v>
      </c>
      <c r="D11" s="249">
        <v>60</v>
      </c>
      <c r="E11" s="409"/>
      <c r="F11" s="408">
        <f t="shared" si="0"/>
        <v>0</v>
      </c>
      <c r="G11" s="378"/>
      <c r="H11" s="378"/>
      <c r="I11" s="378"/>
    </row>
    <row r="12" spans="1:9" ht="30">
      <c r="A12" s="244" t="s">
        <v>50</v>
      </c>
      <c r="B12" s="254" t="s">
        <v>51</v>
      </c>
      <c r="C12" s="251" t="s">
        <v>64</v>
      </c>
      <c r="D12" s="249">
        <v>17</v>
      </c>
      <c r="E12" s="409"/>
      <c r="F12" s="408">
        <f t="shared" si="0"/>
        <v>0</v>
      </c>
      <c r="G12" s="378"/>
      <c r="H12" s="378"/>
      <c r="I12" s="378"/>
    </row>
    <row r="13" spans="1:9" ht="30">
      <c r="A13" s="244" t="s">
        <v>52</v>
      </c>
      <c r="B13" s="254" t="s">
        <v>53</v>
      </c>
      <c r="C13" s="251" t="s">
        <v>65</v>
      </c>
      <c r="D13" s="249">
        <v>102</v>
      </c>
      <c r="E13" s="409"/>
      <c r="F13" s="408">
        <f t="shared" si="0"/>
        <v>0</v>
      </c>
      <c r="G13" s="378"/>
      <c r="H13" s="378"/>
      <c r="I13" s="378"/>
    </row>
    <row r="14" spans="1:9" ht="45">
      <c r="A14" s="244" t="s">
        <v>54</v>
      </c>
      <c r="B14" s="253" t="s">
        <v>55</v>
      </c>
      <c r="C14" s="251" t="s">
        <v>64</v>
      </c>
      <c r="D14" s="249">
        <v>17</v>
      </c>
      <c r="E14" s="409"/>
      <c r="F14" s="408">
        <f t="shared" si="0"/>
        <v>0</v>
      </c>
      <c r="G14" s="378"/>
      <c r="H14" s="378"/>
      <c r="I14" s="378"/>
    </row>
    <row r="15" spans="1:9" ht="30">
      <c r="A15" s="252" t="s">
        <v>56</v>
      </c>
      <c r="B15" s="255" t="s">
        <v>57</v>
      </c>
      <c r="C15" s="251" t="s">
        <v>64</v>
      </c>
      <c r="D15" s="249">
        <v>12</v>
      </c>
      <c r="E15" s="409"/>
      <c r="F15" s="408">
        <f t="shared" si="0"/>
        <v>0</v>
      </c>
      <c r="G15" s="378"/>
      <c r="H15" s="378"/>
      <c r="I15" s="378"/>
    </row>
    <row r="16" spans="1:9" ht="30">
      <c r="A16" s="244" t="s">
        <v>58</v>
      </c>
      <c r="B16" s="254" t="s">
        <v>59</v>
      </c>
      <c r="C16" s="251" t="s">
        <v>64</v>
      </c>
      <c r="D16" s="249">
        <f>D11-D15</f>
        <v>48</v>
      </c>
      <c r="E16" s="409"/>
      <c r="F16" s="408">
        <f t="shared" si="0"/>
        <v>0</v>
      </c>
      <c r="G16" s="378"/>
      <c r="H16" s="378"/>
      <c r="I16" s="378"/>
    </row>
    <row r="17" spans="1:9" ht="30">
      <c r="A17" s="244" t="s">
        <v>60</v>
      </c>
      <c r="B17" s="256" t="s">
        <v>61</v>
      </c>
      <c r="C17" s="257" t="s">
        <v>64</v>
      </c>
      <c r="D17" s="258">
        <v>5</v>
      </c>
      <c r="E17" s="409"/>
      <c r="F17" s="408">
        <f t="shared" si="0"/>
        <v>0</v>
      </c>
      <c r="G17" s="378"/>
      <c r="H17" s="378"/>
      <c r="I17" s="378"/>
    </row>
    <row r="18" spans="1:9" ht="30.75" thickBot="1">
      <c r="A18" s="259" t="s">
        <v>62</v>
      </c>
      <c r="B18" s="260" t="s">
        <v>63</v>
      </c>
      <c r="C18" s="261" t="s">
        <v>64</v>
      </c>
      <c r="D18" s="262">
        <v>6.5</v>
      </c>
      <c r="E18" s="410"/>
      <c r="F18" s="411">
        <f t="shared" si="0"/>
        <v>0</v>
      </c>
      <c r="G18" s="378"/>
      <c r="H18" s="378"/>
      <c r="I18" s="378"/>
    </row>
    <row r="19" spans="1:9" ht="15.75" thickBot="1">
      <c r="A19" s="263" t="s">
        <v>7</v>
      </c>
      <c r="B19" s="264" t="s">
        <v>66</v>
      </c>
      <c r="C19" s="265"/>
      <c r="D19" s="265"/>
      <c r="E19" s="266"/>
      <c r="F19" s="267">
        <f>SUM(F7:F18)</f>
        <v>0</v>
      </c>
      <c r="G19" s="378"/>
      <c r="H19" s="378"/>
      <c r="I19" s="378"/>
    </row>
    <row r="20" spans="1:9">
      <c r="A20" s="268"/>
      <c r="B20" s="269"/>
      <c r="C20" s="269"/>
      <c r="D20" s="269"/>
      <c r="E20" s="269"/>
      <c r="F20" s="270"/>
      <c r="G20" s="378"/>
      <c r="H20" s="378"/>
      <c r="I20" s="378"/>
    </row>
    <row r="21" spans="1:9" ht="15.75" thickBot="1">
      <c r="A21" s="271" t="s">
        <v>28</v>
      </c>
      <c r="B21" s="272"/>
      <c r="C21" s="272"/>
      <c r="D21" s="272"/>
      <c r="E21" s="272"/>
      <c r="F21" s="273"/>
      <c r="G21" s="378"/>
      <c r="H21" s="378"/>
      <c r="I21" s="378"/>
    </row>
    <row r="22" spans="1:9" ht="30">
      <c r="A22" s="274" t="s">
        <v>67</v>
      </c>
      <c r="B22" s="275" t="s">
        <v>68</v>
      </c>
      <c r="C22" s="276" t="s">
        <v>64</v>
      </c>
      <c r="D22" s="277">
        <v>18.5</v>
      </c>
      <c r="E22" s="412"/>
      <c r="F22" s="408">
        <f>E22*D22</f>
        <v>0</v>
      </c>
      <c r="G22" s="378"/>
      <c r="H22" s="378"/>
      <c r="I22" s="378"/>
    </row>
    <row r="23" spans="1:9" ht="30">
      <c r="A23" s="278" t="s">
        <v>69</v>
      </c>
      <c r="B23" s="279" t="s">
        <v>70</v>
      </c>
      <c r="C23" s="280"/>
      <c r="D23" s="281"/>
      <c r="E23" s="413"/>
      <c r="F23" s="408"/>
      <c r="G23" s="378"/>
      <c r="H23" s="378"/>
      <c r="I23" s="378"/>
    </row>
    <row r="24" spans="1:9" ht="15.75" customHeight="1">
      <c r="A24" s="282"/>
      <c r="B24" s="279" t="s">
        <v>71</v>
      </c>
      <c r="C24" s="280" t="s">
        <v>64</v>
      </c>
      <c r="D24" s="281">
        <v>5</v>
      </c>
      <c r="E24" s="413"/>
      <c r="F24" s="408">
        <f>E24*D24</f>
        <v>0</v>
      </c>
      <c r="G24" s="378"/>
      <c r="H24" s="378"/>
      <c r="I24" s="378"/>
    </row>
    <row r="25" spans="1:9" ht="18">
      <c r="A25" s="282"/>
      <c r="B25" s="279" t="s">
        <v>72</v>
      </c>
      <c r="C25" s="280" t="s">
        <v>64</v>
      </c>
      <c r="D25" s="281">
        <v>20</v>
      </c>
      <c r="E25" s="413"/>
      <c r="F25" s="408">
        <f>E25*D25</f>
        <v>0</v>
      </c>
      <c r="G25" s="378"/>
      <c r="H25" s="378"/>
      <c r="I25" s="378"/>
    </row>
    <row r="26" spans="1:9">
      <c r="A26" s="283" t="s">
        <v>73</v>
      </c>
      <c r="B26" s="279" t="s">
        <v>74</v>
      </c>
      <c r="C26" s="280"/>
      <c r="D26" s="281"/>
      <c r="E26" s="413"/>
      <c r="F26" s="408">
        <f>E26*D26</f>
        <v>0</v>
      </c>
      <c r="G26" s="378"/>
      <c r="H26" s="378"/>
      <c r="I26" s="378"/>
    </row>
    <row r="27" spans="1:9" ht="18">
      <c r="A27" s="283"/>
      <c r="B27" s="279" t="s">
        <v>75</v>
      </c>
      <c r="C27" s="280" t="s">
        <v>64</v>
      </c>
      <c r="D27" s="281">
        <v>4.76</v>
      </c>
      <c r="E27" s="413"/>
      <c r="F27" s="408">
        <f>E27*D27</f>
        <v>0</v>
      </c>
      <c r="G27" s="378"/>
      <c r="H27" s="378"/>
      <c r="I27" s="378"/>
    </row>
    <row r="28" spans="1:9" ht="18">
      <c r="A28" s="283"/>
      <c r="B28" s="279" t="s">
        <v>76</v>
      </c>
      <c r="C28" s="280" t="s">
        <v>65</v>
      </c>
      <c r="D28" s="281">
        <v>38</v>
      </c>
      <c r="E28" s="413"/>
      <c r="F28" s="408">
        <f>E28*D28</f>
        <v>0</v>
      </c>
      <c r="G28" s="378"/>
      <c r="H28" s="378"/>
      <c r="I28" s="378"/>
    </row>
    <row r="29" spans="1:9" ht="30">
      <c r="A29" s="283" t="s">
        <v>77</v>
      </c>
      <c r="B29" s="279" t="s">
        <v>78</v>
      </c>
      <c r="C29" s="280"/>
      <c r="D29" s="281"/>
      <c r="E29" s="413"/>
      <c r="F29" s="414"/>
      <c r="G29" s="378"/>
      <c r="H29" s="378"/>
      <c r="I29" s="378"/>
    </row>
    <row r="30" spans="1:9" ht="18">
      <c r="A30" s="283" t="s">
        <v>79</v>
      </c>
      <c r="B30" s="279" t="s">
        <v>80</v>
      </c>
      <c r="C30" s="280" t="s">
        <v>126</v>
      </c>
      <c r="D30" s="281">
        <v>17</v>
      </c>
      <c r="E30" s="413"/>
      <c r="F30" s="408">
        <f>E30*D30</f>
        <v>0</v>
      </c>
      <c r="G30" s="378"/>
      <c r="H30" s="378"/>
      <c r="I30" s="378"/>
    </row>
    <row r="31" spans="1:9" ht="18">
      <c r="A31" s="283" t="s">
        <v>81</v>
      </c>
      <c r="B31" s="279" t="s">
        <v>82</v>
      </c>
      <c r="C31" s="280" t="s">
        <v>65</v>
      </c>
      <c r="D31" s="281">
        <v>7</v>
      </c>
      <c r="E31" s="415"/>
      <c r="F31" s="408">
        <f>E31*D31</f>
        <v>0</v>
      </c>
      <c r="G31" s="378"/>
      <c r="H31" s="378"/>
      <c r="I31" s="378"/>
    </row>
    <row r="32" spans="1:9" ht="18">
      <c r="A32" s="283" t="s">
        <v>83</v>
      </c>
      <c r="B32" s="279" t="s">
        <v>84</v>
      </c>
      <c r="C32" s="280" t="s">
        <v>65</v>
      </c>
      <c r="D32" s="281">
        <v>114</v>
      </c>
      <c r="E32" s="413"/>
      <c r="F32" s="408">
        <f>E32*D32</f>
        <v>0</v>
      </c>
      <c r="G32" s="378"/>
      <c r="H32" s="378"/>
      <c r="I32" s="378"/>
    </row>
    <row r="33" spans="1:9" ht="18">
      <c r="A33" s="283" t="s">
        <v>85</v>
      </c>
      <c r="B33" s="279" t="s">
        <v>86</v>
      </c>
      <c r="C33" s="280" t="s">
        <v>65</v>
      </c>
      <c r="D33" s="281">
        <f>D32</f>
        <v>114</v>
      </c>
      <c r="E33" s="413"/>
      <c r="F33" s="408">
        <f>E33*D33</f>
        <v>0</v>
      </c>
      <c r="G33" s="378"/>
      <c r="H33" s="378"/>
      <c r="I33" s="378"/>
    </row>
    <row r="34" spans="1:9" ht="18">
      <c r="A34" s="283" t="s">
        <v>87</v>
      </c>
      <c r="B34" s="279" t="s">
        <v>88</v>
      </c>
      <c r="C34" s="280" t="s">
        <v>65</v>
      </c>
      <c r="D34" s="281">
        <f>D32</f>
        <v>114</v>
      </c>
      <c r="E34" s="413"/>
      <c r="F34" s="408">
        <f>E34*D34</f>
        <v>0</v>
      </c>
      <c r="G34" s="378"/>
      <c r="H34" s="378"/>
      <c r="I34" s="378"/>
    </row>
    <row r="35" spans="1:9" ht="30">
      <c r="A35" s="283" t="s">
        <v>89</v>
      </c>
      <c r="B35" s="279" t="s">
        <v>90</v>
      </c>
      <c r="C35" s="280"/>
      <c r="D35" s="281"/>
      <c r="E35" s="413"/>
      <c r="F35" s="414"/>
      <c r="G35" s="378"/>
      <c r="H35" s="378"/>
      <c r="I35" s="378"/>
    </row>
    <row r="36" spans="1:9" ht="18">
      <c r="A36" s="283" t="s">
        <v>91</v>
      </c>
      <c r="B36" s="279" t="s">
        <v>80</v>
      </c>
      <c r="C36" s="280" t="s">
        <v>126</v>
      </c>
      <c r="D36" s="281">
        <v>16</v>
      </c>
      <c r="E36" s="416"/>
      <c r="F36" s="408">
        <f>E36*D36</f>
        <v>0</v>
      </c>
      <c r="G36" s="378"/>
      <c r="H36" s="378"/>
      <c r="I36" s="378"/>
    </row>
    <row r="37" spans="1:9" ht="18">
      <c r="A37" s="283" t="s">
        <v>92</v>
      </c>
      <c r="B37" s="279" t="s">
        <v>82</v>
      </c>
      <c r="C37" s="280" t="s">
        <v>65</v>
      </c>
      <c r="D37" s="281">
        <v>121</v>
      </c>
      <c r="E37" s="417"/>
      <c r="F37" s="408">
        <f>E37*D37</f>
        <v>0</v>
      </c>
      <c r="G37" s="378"/>
      <c r="H37" s="378"/>
      <c r="I37" s="378"/>
    </row>
    <row r="38" spans="1:9" ht="30">
      <c r="A38" s="283" t="s">
        <v>93</v>
      </c>
      <c r="B38" s="279" t="s">
        <v>94</v>
      </c>
      <c r="C38" s="280"/>
      <c r="D38" s="281"/>
      <c r="E38" s="416"/>
      <c r="F38" s="408"/>
      <c r="G38" s="378"/>
      <c r="H38" s="378"/>
      <c r="I38" s="378"/>
    </row>
    <row r="39" spans="1:9" ht="18">
      <c r="A39" s="283" t="s">
        <v>95</v>
      </c>
      <c r="B39" s="279" t="s">
        <v>80</v>
      </c>
      <c r="C39" s="280" t="s">
        <v>126</v>
      </c>
      <c r="D39" s="281">
        <v>16</v>
      </c>
      <c r="E39" s="416"/>
      <c r="F39" s="408">
        <f>E39*D39</f>
        <v>0</v>
      </c>
      <c r="G39" s="378"/>
      <c r="H39" s="378"/>
      <c r="I39" s="378"/>
    </row>
    <row r="40" spans="1:9" ht="18">
      <c r="A40" s="283" t="s">
        <v>96</v>
      </c>
      <c r="B40" s="279" t="s">
        <v>82</v>
      </c>
      <c r="C40" s="280" t="s">
        <v>65</v>
      </c>
      <c r="D40" s="281">
        <v>121</v>
      </c>
      <c r="E40" s="417"/>
      <c r="F40" s="408">
        <f>E40*D40</f>
        <v>0</v>
      </c>
      <c r="G40" s="378"/>
      <c r="H40" s="378"/>
      <c r="I40" s="378"/>
    </row>
    <row r="41" spans="1:9" ht="30">
      <c r="A41" s="283" t="s">
        <v>97</v>
      </c>
      <c r="B41" s="279" t="s">
        <v>98</v>
      </c>
      <c r="C41" s="280"/>
      <c r="D41" s="281"/>
      <c r="E41" s="417"/>
      <c r="F41" s="408"/>
      <c r="G41" s="378"/>
      <c r="H41" s="378"/>
      <c r="I41" s="378"/>
    </row>
    <row r="42" spans="1:9" ht="18">
      <c r="A42" s="283" t="s">
        <v>99</v>
      </c>
      <c r="B42" s="279" t="s">
        <v>100</v>
      </c>
      <c r="C42" s="280" t="s">
        <v>64</v>
      </c>
      <c r="D42" s="281">
        <v>1.5</v>
      </c>
      <c r="E42" s="418"/>
      <c r="F42" s="408">
        <f>E42*D42</f>
        <v>0</v>
      </c>
      <c r="G42" s="378"/>
      <c r="H42" s="378"/>
      <c r="I42" s="378"/>
    </row>
    <row r="43" spans="1:9" ht="18">
      <c r="A43" s="283" t="s">
        <v>101</v>
      </c>
      <c r="B43" s="279" t="s">
        <v>102</v>
      </c>
      <c r="C43" s="280" t="s">
        <v>65</v>
      </c>
      <c r="D43" s="281">
        <v>10</v>
      </c>
      <c r="E43" s="419"/>
      <c r="F43" s="408">
        <f>E43*D43</f>
        <v>0</v>
      </c>
      <c r="G43" s="378"/>
      <c r="H43" s="378"/>
      <c r="I43" s="378"/>
    </row>
    <row r="44" spans="1:9">
      <c r="A44" s="283" t="s">
        <v>103</v>
      </c>
      <c r="B44" s="279" t="s">
        <v>104</v>
      </c>
      <c r="C44" s="280"/>
      <c r="D44" s="281"/>
      <c r="E44" s="418"/>
      <c r="F44" s="414"/>
      <c r="G44" s="378"/>
      <c r="H44" s="378"/>
      <c r="I44" s="378"/>
    </row>
    <row r="45" spans="1:9" ht="21.75" customHeight="1">
      <c r="A45" s="283" t="s">
        <v>105</v>
      </c>
      <c r="B45" s="279" t="s">
        <v>100</v>
      </c>
      <c r="C45" s="280" t="s">
        <v>64</v>
      </c>
      <c r="D45" s="281">
        <v>2</v>
      </c>
      <c r="E45" s="420"/>
      <c r="F45" s="408">
        <f>E45*D45</f>
        <v>0</v>
      </c>
      <c r="G45" s="378"/>
      <c r="H45" s="378"/>
      <c r="I45" s="378"/>
    </row>
    <row r="46" spans="1:9" ht="17.25" customHeight="1">
      <c r="A46" s="283" t="s">
        <v>106</v>
      </c>
      <c r="B46" s="279" t="s">
        <v>102</v>
      </c>
      <c r="C46" s="280" t="s">
        <v>65</v>
      </c>
      <c r="D46" s="281">
        <v>28</v>
      </c>
      <c r="E46" s="420"/>
      <c r="F46" s="408">
        <f>E46*D46</f>
        <v>0</v>
      </c>
      <c r="G46" s="378"/>
      <c r="H46" s="378"/>
      <c r="I46" s="378"/>
    </row>
    <row r="47" spans="1:9" ht="15.75" customHeight="1">
      <c r="A47" s="283" t="s">
        <v>107</v>
      </c>
      <c r="B47" s="279" t="s">
        <v>108</v>
      </c>
      <c r="C47" s="280"/>
      <c r="D47" s="281"/>
      <c r="E47" s="421"/>
      <c r="F47" s="422"/>
      <c r="G47" s="378"/>
      <c r="H47" s="378"/>
      <c r="I47" s="378"/>
    </row>
    <row r="48" spans="1:9" ht="15" customHeight="1">
      <c r="A48" s="283" t="s">
        <v>109</v>
      </c>
      <c r="B48" s="279" t="s">
        <v>100</v>
      </c>
      <c r="C48" s="280" t="s">
        <v>64</v>
      </c>
      <c r="D48" s="281">
        <v>6.5</v>
      </c>
      <c r="E48" s="423"/>
      <c r="F48" s="408">
        <f>E48*D48</f>
        <v>0</v>
      </c>
      <c r="G48" s="378"/>
      <c r="H48" s="378"/>
      <c r="I48" s="378"/>
    </row>
    <row r="49" spans="1:15" ht="15" customHeight="1">
      <c r="A49" s="283" t="s">
        <v>110</v>
      </c>
      <c r="B49" s="279" t="s">
        <v>111</v>
      </c>
      <c r="C49" s="280" t="s">
        <v>65</v>
      </c>
      <c r="D49" s="281">
        <v>49</v>
      </c>
      <c r="E49" s="423"/>
      <c r="F49" s="408">
        <f>E49*D49</f>
        <v>0</v>
      </c>
      <c r="G49" s="378"/>
      <c r="H49" s="378"/>
      <c r="I49" s="378"/>
    </row>
    <row r="50" spans="1:15" ht="18">
      <c r="A50" s="283" t="s">
        <v>112</v>
      </c>
      <c r="B50" s="279" t="s">
        <v>113</v>
      </c>
      <c r="C50" s="280" t="s">
        <v>65</v>
      </c>
      <c r="D50" s="281">
        <v>15.5</v>
      </c>
      <c r="E50" s="424"/>
      <c r="F50" s="408">
        <f>E50*D50</f>
        <v>0</v>
      </c>
      <c r="G50" s="378"/>
      <c r="H50" s="378"/>
      <c r="I50" s="378"/>
    </row>
    <row r="51" spans="1:15" ht="30">
      <c r="A51" s="283" t="s">
        <v>114</v>
      </c>
      <c r="B51" s="279" t="s">
        <v>115</v>
      </c>
      <c r="C51" s="280"/>
      <c r="D51" s="281"/>
      <c r="E51" s="424"/>
      <c r="F51" s="408"/>
      <c r="G51" s="378"/>
      <c r="H51" s="378"/>
      <c r="I51" s="378"/>
    </row>
    <row r="52" spans="1:15" ht="18">
      <c r="A52" s="283" t="s">
        <v>116</v>
      </c>
      <c r="B52" s="279" t="s">
        <v>100</v>
      </c>
      <c r="C52" s="280" t="s">
        <v>64</v>
      </c>
      <c r="D52" s="281">
        <v>2.5</v>
      </c>
      <c r="E52" s="424"/>
      <c r="F52" s="408">
        <f>E52*D52</f>
        <v>0</v>
      </c>
      <c r="G52" s="378"/>
      <c r="H52" s="378"/>
      <c r="I52" s="378"/>
    </row>
    <row r="53" spans="1:15" ht="18">
      <c r="A53" s="283" t="s">
        <v>117</v>
      </c>
      <c r="B53" s="279" t="s">
        <v>111</v>
      </c>
      <c r="C53" s="280" t="s">
        <v>65</v>
      </c>
      <c r="D53" s="281">
        <v>19</v>
      </c>
      <c r="E53" s="419"/>
      <c r="F53" s="408">
        <f>E53*D53</f>
        <v>0</v>
      </c>
      <c r="G53" s="378"/>
      <c r="H53" s="378"/>
      <c r="I53" s="378"/>
    </row>
    <row r="54" spans="1:15" ht="30">
      <c r="A54" s="283" t="s">
        <v>118</v>
      </c>
      <c r="B54" s="279" t="s">
        <v>119</v>
      </c>
      <c r="C54" s="280"/>
      <c r="D54" s="281"/>
      <c r="E54" s="417"/>
      <c r="F54" s="408"/>
      <c r="G54" s="378"/>
      <c r="H54" s="378"/>
      <c r="I54" s="378"/>
    </row>
    <row r="55" spans="1:15" ht="18">
      <c r="A55" s="283" t="s">
        <v>120</v>
      </c>
      <c r="B55" s="279" t="s">
        <v>121</v>
      </c>
      <c r="C55" s="280" t="s">
        <v>64</v>
      </c>
      <c r="D55" s="281">
        <v>2.5</v>
      </c>
      <c r="E55" s="417"/>
      <c r="F55" s="408">
        <f>E55*D55</f>
        <v>0</v>
      </c>
      <c r="G55" s="378"/>
      <c r="H55" s="378"/>
      <c r="I55" s="378"/>
    </row>
    <row r="56" spans="1:15" ht="18">
      <c r="A56" s="283" t="s">
        <v>122</v>
      </c>
      <c r="B56" s="279" t="s">
        <v>123</v>
      </c>
      <c r="C56" s="280" t="s">
        <v>65</v>
      </c>
      <c r="D56" s="281">
        <v>15.5</v>
      </c>
      <c r="E56" s="417"/>
      <c r="F56" s="408">
        <f>E56*D56</f>
        <v>0</v>
      </c>
      <c r="G56" s="378"/>
      <c r="H56" s="378"/>
      <c r="I56" s="378"/>
    </row>
    <row r="57" spans="1:15" ht="120.75" thickBot="1">
      <c r="A57" s="284" t="s">
        <v>124</v>
      </c>
      <c r="B57" s="285" t="s">
        <v>125</v>
      </c>
      <c r="C57" s="286" t="s">
        <v>16</v>
      </c>
      <c r="D57" s="287">
        <v>3</v>
      </c>
      <c r="E57" s="425"/>
      <c r="F57" s="411">
        <f>E57*D57</f>
        <v>0</v>
      </c>
      <c r="G57" s="378"/>
      <c r="H57" s="378"/>
      <c r="I57" s="378"/>
    </row>
    <row r="58" spans="1:15" ht="15.75" thickBot="1">
      <c r="A58" s="288" t="s">
        <v>8</v>
      </c>
      <c r="B58" s="289" t="s">
        <v>18</v>
      </c>
      <c r="C58" s="290"/>
      <c r="D58" s="290"/>
      <c r="E58" s="290"/>
      <c r="F58" s="291">
        <f>SUM(F55:F56)</f>
        <v>0</v>
      </c>
      <c r="G58" s="378"/>
      <c r="H58" s="378"/>
      <c r="I58" s="378"/>
    </row>
    <row r="59" spans="1:15" ht="15.75" thickBot="1">
      <c r="A59" s="292"/>
      <c r="B59" s="293"/>
      <c r="C59" s="293"/>
      <c r="D59" s="293"/>
      <c r="E59" s="293"/>
      <c r="F59" s="294"/>
      <c r="G59" s="378"/>
      <c r="H59" s="378"/>
      <c r="I59" s="378"/>
    </row>
    <row r="60" spans="1:15" ht="15.75" thickBot="1">
      <c r="A60" s="295" t="s">
        <v>127</v>
      </c>
      <c r="B60" s="296"/>
      <c r="C60" s="296"/>
      <c r="D60" s="296"/>
      <c r="E60" s="296"/>
      <c r="F60" s="297"/>
      <c r="G60" s="378"/>
      <c r="H60" s="378"/>
      <c r="I60" s="378"/>
    </row>
    <row r="61" spans="1:15">
      <c r="A61" s="298" t="s">
        <v>128</v>
      </c>
      <c r="B61" s="299" t="s">
        <v>129</v>
      </c>
      <c r="C61" s="300" t="s">
        <v>17</v>
      </c>
      <c r="D61" s="301">
        <v>3000</v>
      </c>
      <c r="E61" s="426"/>
      <c r="F61" s="406">
        <f>E61*D119</f>
        <v>0</v>
      </c>
      <c r="G61" s="378"/>
      <c r="H61" s="378"/>
      <c r="I61" s="378"/>
    </row>
    <row r="62" spans="1:15" ht="15.75" thickBot="1">
      <c r="A62" s="302" t="s">
        <v>130</v>
      </c>
      <c r="B62" s="303" t="s">
        <v>131</v>
      </c>
      <c r="C62" s="304" t="s">
        <v>17</v>
      </c>
      <c r="D62" s="305">
        <v>2850</v>
      </c>
      <c r="E62" s="427"/>
      <c r="F62" s="428">
        <f>E62*D120</f>
        <v>0</v>
      </c>
      <c r="G62" s="402"/>
      <c r="H62" s="402"/>
      <c r="I62" s="402"/>
      <c r="J62" s="403"/>
      <c r="K62" s="403"/>
      <c r="L62" s="403"/>
      <c r="M62" s="403"/>
    </row>
    <row r="63" spans="1:15" ht="15.75" thickBot="1">
      <c r="A63" s="306" t="s">
        <v>9</v>
      </c>
      <c r="B63" s="307" t="s">
        <v>132</v>
      </c>
      <c r="C63" s="308"/>
      <c r="D63" s="308"/>
      <c r="E63" s="309"/>
      <c r="F63" s="310">
        <f>SUM(F61:F62)</f>
        <v>0</v>
      </c>
      <c r="G63" s="404"/>
      <c r="H63" s="404"/>
      <c r="I63" s="404"/>
      <c r="J63" s="404"/>
      <c r="K63" s="404"/>
      <c r="L63" s="404"/>
      <c r="M63" s="402"/>
      <c r="N63" s="378"/>
      <c r="O63" s="378"/>
    </row>
    <row r="64" spans="1:15" ht="15.75" thickBot="1">
      <c r="A64" s="311"/>
      <c r="B64" s="312"/>
      <c r="C64" s="312"/>
      <c r="D64" s="312"/>
      <c r="E64" s="312"/>
      <c r="F64" s="313"/>
      <c r="G64" s="404"/>
      <c r="H64" s="404"/>
      <c r="I64" s="404"/>
      <c r="J64" s="404"/>
      <c r="K64" s="404"/>
      <c r="L64" s="404"/>
      <c r="M64" s="402"/>
      <c r="N64" s="378"/>
      <c r="O64" s="378"/>
    </row>
    <row r="65" spans="1:15" ht="15.75" thickBot="1">
      <c r="A65" s="295" t="s">
        <v>133</v>
      </c>
      <c r="B65" s="296"/>
      <c r="C65" s="296"/>
      <c r="D65" s="296"/>
      <c r="E65" s="296"/>
      <c r="F65" s="297"/>
      <c r="G65" s="402"/>
      <c r="H65" s="402"/>
      <c r="I65" s="402"/>
      <c r="J65" s="403"/>
      <c r="K65" s="403"/>
      <c r="L65" s="403"/>
      <c r="M65" s="403"/>
    </row>
    <row r="66" spans="1:15" ht="21.75" customHeight="1">
      <c r="A66" s="314" t="s">
        <v>134</v>
      </c>
      <c r="B66" s="315" t="s">
        <v>135</v>
      </c>
      <c r="C66" s="316"/>
      <c r="D66" s="317"/>
      <c r="E66" s="429"/>
      <c r="F66" s="430"/>
      <c r="G66" s="402"/>
      <c r="H66" s="402"/>
      <c r="I66" s="402"/>
      <c r="J66" s="403"/>
      <c r="K66" s="403"/>
      <c r="L66" s="403"/>
      <c r="M66" s="403"/>
    </row>
    <row r="67" spans="1:15" ht="18">
      <c r="A67" s="318" t="s">
        <v>136</v>
      </c>
      <c r="B67" s="319" t="s">
        <v>137</v>
      </c>
      <c r="C67" s="320" t="s">
        <v>64</v>
      </c>
      <c r="D67" s="321">
        <v>62</v>
      </c>
      <c r="E67" s="431"/>
      <c r="F67" s="432">
        <f>D67*E67</f>
        <v>0</v>
      </c>
      <c r="G67" s="402"/>
      <c r="H67" s="402"/>
      <c r="I67" s="402"/>
      <c r="J67" s="403"/>
      <c r="K67" s="403"/>
      <c r="L67" s="403"/>
      <c r="M67" s="403"/>
    </row>
    <row r="68" spans="1:15" ht="30">
      <c r="A68" s="318" t="s">
        <v>138</v>
      </c>
      <c r="B68" s="319" t="s">
        <v>139</v>
      </c>
      <c r="C68" s="320" t="s">
        <v>16</v>
      </c>
      <c r="D68" s="321">
        <v>5</v>
      </c>
      <c r="E68" s="431"/>
      <c r="F68" s="432">
        <f>D68*E68</f>
        <v>0</v>
      </c>
      <c r="G68" s="404"/>
      <c r="H68" s="404"/>
      <c r="I68" s="404"/>
      <c r="J68" s="404"/>
      <c r="K68" s="404"/>
      <c r="L68" s="404"/>
      <c r="M68" s="402"/>
      <c r="N68" s="378"/>
      <c r="O68" s="378"/>
    </row>
    <row r="69" spans="1:15" ht="30">
      <c r="A69" s="318" t="s">
        <v>140</v>
      </c>
      <c r="B69" s="319" t="s">
        <v>141</v>
      </c>
      <c r="C69" s="320" t="s">
        <v>142</v>
      </c>
      <c r="D69" s="321">
        <v>12</v>
      </c>
      <c r="E69" s="433"/>
      <c r="F69" s="432">
        <f>D69*E69</f>
        <v>0</v>
      </c>
      <c r="G69" s="404"/>
      <c r="H69" s="404"/>
      <c r="I69" s="404"/>
      <c r="J69" s="404"/>
      <c r="K69" s="404"/>
      <c r="L69" s="404"/>
      <c r="M69" s="402"/>
      <c r="N69" s="378"/>
      <c r="O69" s="378"/>
    </row>
    <row r="70" spans="1:15" ht="171" customHeight="1">
      <c r="A70" s="318" t="s">
        <v>143</v>
      </c>
      <c r="B70" s="322" t="s">
        <v>543</v>
      </c>
      <c r="C70" s="320"/>
      <c r="D70" s="321"/>
      <c r="E70" s="434"/>
      <c r="F70" s="435"/>
      <c r="G70" s="378"/>
      <c r="H70" s="378"/>
      <c r="I70" s="378"/>
    </row>
    <row r="71" spans="1:15" ht="15" customHeight="1">
      <c r="A71" s="318" t="s">
        <v>144</v>
      </c>
      <c r="B71" s="323" t="s">
        <v>145</v>
      </c>
      <c r="C71" s="320" t="s">
        <v>65</v>
      </c>
      <c r="D71" s="321">
        <v>145</v>
      </c>
      <c r="E71" s="436"/>
      <c r="F71" s="432">
        <f>D71*E71</f>
        <v>0</v>
      </c>
      <c r="G71" s="378"/>
      <c r="H71" s="378"/>
      <c r="I71" s="378"/>
    </row>
    <row r="72" spans="1:15" ht="16.5" customHeight="1">
      <c r="A72" s="318" t="s">
        <v>146</v>
      </c>
      <c r="B72" s="323" t="s">
        <v>147</v>
      </c>
      <c r="C72" s="320" t="s">
        <v>142</v>
      </c>
      <c r="D72" s="321">
        <v>171</v>
      </c>
      <c r="E72" s="433"/>
      <c r="F72" s="432">
        <f>D72*E72</f>
        <v>0</v>
      </c>
      <c r="G72" s="378"/>
      <c r="H72" s="378"/>
      <c r="I72" s="378"/>
    </row>
    <row r="73" spans="1:15" ht="34.5" customHeight="1">
      <c r="A73" s="318" t="s">
        <v>148</v>
      </c>
      <c r="B73" s="322" t="s">
        <v>149</v>
      </c>
      <c r="C73" s="320"/>
      <c r="D73" s="321"/>
      <c r="E73" s="433"/>
      <c r="F73" s="437"/>
      <c r="G73" s="378"/>
      <c r="H73" s="378"/>
      <c r="I73" s="378"/>
    </row>
    <row r="74" spans="1:15" ht="18.75" customHeight="1">
      <c r="A74" s="318" t="s">
        <v>150</v>
      </c>
      <c r="B74" s="322" t="s">
        <v>151</v>
      </c>
      <c r="C74" s="320" t="s">
        <v>65</v>
      </c>
      <c r="D74" s="321">
        <f>D71</f>
        <v>145</v>
      </c>
      <c r="E74" s="433"/>
      <c r="F74" s="432">
        <f>D74*E74</f>
        <v>0</v>
      </c>
      <c r="G74" s="378"/>
      <c r="H74" s="378"/>
      <c r="I74" s="378"/>
    </row>
    <row r="75" spans="1:15" ht="33.75" customHeight="1">
      <c r="A75" s="318" t="s">
        <v>152</v>
      </c>
      <c r="B75" s="320" t="s">
        <v>153</v>
      </c>
      <c r="C75" s="320"/>
      <c r="D75" s="321"/>
      <c r="E75" s="433"/>
      <c r="F75" s="437"/>
      <c r="G75" s="378"/>
      <c r="H75" s="378"/>
      <c r="I75" s="378"/>
    </row>
    <row r="76" spans="1:15" ht="17.25" customHeight="1">
      <c r="A76" s="318" t="s">
        <v>154</v>
      </c>
      <c r="B76" s="319" t="s">
        <v>155</v>
      </c>
      <c r="C76" s="320" t="s">
        <v>65</v>
      </c>
      <c r="D76" s="321">
        <v>306</v>
      </c>
      <c r="E76" s="438"/>
      <c r="F76" s="432">
        <f>D76*E76</f>
        <v>0</v>
      </c>
      <c r="G76" s="378"/>
      <c r="H76" s="378"/>
      <c r="I76" s="378"/>
    </row>
    <row r="77" spans="1:15" ht="34.5" customHeight="1" thickBot="1">
      <c r="A77" s="302" t="s">
        <v>156</v>
      </c>
      <c r="B77" s="304" t="s">
        <v>157</v>
      </c>
      <c r="C77" s="304" t="s">
        <v>65</v>
      </c>
      <c r="D77" s="324">
        <v>153</v>
      </c>
      <c r="E77" s="439"/>
      <c r="F77" s="440">
        <f>D77*E77</f>
        <v>0</v>
      </c>
      <c r="G77" s="378"/>
      <c r="H77" s="378"/>
      <c r="I77" s="378"/>
    </row>
    <row r="78" spans="1:15" ht="15.75" thickBot="1">
      <c r="A78" s="306" t="s">
        <v>10</v>
      </c>
      <c r="B78" s="307" t="s">
        <v>158</v>
      </c>
      <c r="C78" s="308"/>
      <c r="D78" s="308"/>
      <c r="E78" s="325"/>
      <c r="F78" s="326">
        <f>SUM(F66:F77)</f>
        <v>0</v>
      </c>
      <c r="G78" s="378"/>
      <c r="H78" s="378"/>
      <c r="I78" s="378"/>
    </row>
    <row r="79" spans="1:15" ht="15.75" thickBot="1">
      <c r="A79" s="327"/>
      <c r="B79" s="328"/>
      <c r="C79" s="328"/>
      <c r="D79" s="328"/>
      <c r="E79" s="328"/>
      <c r="F79" s="329"/>
      <c r="G79" s="378"/>
      <c r="H79" s="378"/>
      <c r="I79" s="378"/>
    </row>
    <row r="80" spans="1:15" ht="15.75" thickBot="1">
      <c r="A80" s="330" t="s">
        <v>159</v>
      </c>
      <c r="B80" s="331"/>
      <c r="C80" s="331"/>
      <c r="D80" s="331"/>
      <c r="E80" s="331"/>
      <c r="F80" s="332"/>
      <c r="G80" s="378"/>
      <c r="H80" s="378"/>
      <c r="I80" s="378"/>
    </row>
    <row r="81" spans="1:9" ht="18.75" thickBot="1">
      <c r="A81" s="333" t="s">
        <v>161</v>
      </c>
      <c r="B81" s="334" t="s">
        <v>162</v>
      </c>
      <c r="C81" s="334" t="s">
        <v>65</v>
      </c>
      <c r="D81" s="335">
        <v>278</v>
      </c>
      <c r="E81" s="441"/>
      <c r="F81" s="442">
        <f>D81*E81</f>
        <v>0</v>
      </c>
      <c r="G81" s="378"/>
      <c r="H81" s="378"/>
      <c r="I81" s="378"/>
    </row>
    <row r="82" spans="1:9" ht="15.75" thickBot="1">
      <c r="A82" s="336" t="s">
        <v>11</v>
      </c>
      <c r="B82" s="337" t="s">
        <v>160</v>
      </c>
      <c r="C82" s="338"/>
      <c r="D82" s="338"/>
      <c r="E82" s="339"/>
      <c r="F82" s="340">
        <f>SUM(F81:F81)</f>
        <v>0</v>
      </c>
      <c r="G82" s="378"/>
      <c r="H82" s="378"/>
      <c r="I82" s="378"/>
    </row>
    <row r="83" spans="1:9" ht="15.75" thickBot="1">
      <c r="A83" s="341"/>
      <c r="B83" s="342"/>
      <c r="C83" s="342"/>
      <c r="D83" s="342"/>
      <c r="E83" s="342"/>
      <c r="F83" s="343"/>
      <c r="G83" s="378"/>
      <c r="H83" s="378"/>
      <c r="I83" s="378"/>
    </row>
    <row r="84" spans="1:9" ht="15.75" thickBot="1">
      <c r="A84" s="344" t="s">
        <v>12</v>
      </c>
      <c r="B84" s="345" t="s">
        <v>163</v>
      </c>
      <c r="C84" s="346"/>
      <c r="D84" s="346"/>
      <c r="E84" s="346"/>
      <c r="F84" s="347"/>
      <c r="G84" s="378"/>
      <c r="H84" s="378"/>
      <c r="I84" s="378"/>
    </row>
    <row r="85" spans="1:9" ht="30">
      <c r="A85" s="348" t="s">
        <v>19</v>
      </c>
      <c r="B85" s="349" t="s">
        <v>165</v>
      </c>
      <c r="C85" s="349"/>
      <c r="D85" s="350"/>
      <c r="E85" s="443"/>
      <c r="F85" s="444"/>
      <c r="G85" s="378"/>
      <c r="H85" s="378"/>
      <c r="I85" s="378"/>
    </row>
    <row r="86" spans="1:9" ht="18">
      <c r="A86" s="283"/>
      <c r="B86" s="280" t="s">
        <v>166</v>
      </c>
      <c r="C86" s="280" t="s">
        <v>29</v>
      </c>
      <c r="D86" s="281">
        <v>114</v>
      </c>
      <c r="E86" s="445"/>
      <c r="F86" s="408">
        <f>D86*E86</f>
        <v>0</v>
      </c>
      <c r="G86" s="378"/>
      <c r="H86" s="378"/>
      <c r="I86" s="378"/>
    </row>
    <row r="87" spans="1:9" ht="18">
      <c r="A87" s="283"/>
      <c r="B87" s="280" t="s">
        <v>546</v>
      </c>
      <c r="C87" s="280" t="s">
        <v>29</v>
      </c>
      <c r="D87" s="281">
        <f>D86</f>
        <v>114</v>
      </c>
      <c r="E87" s="445"/>
      <c r="F87" s="408">
        <f>D87*E87</f>
        <v>0</v>
      </c>
      <c r="G87" s="378"/>
      <c r="H87" s="378"/>
      <c r="I87" s="378"/>
    </row>
    <row r="88" spans="1:9">
      <c r="A88" s="283"/>
      <c r="B88" s="351"/>
      <c r="C88" s="280"/>
      <c r="D88" s="281"/>
      <c r="E88" s="445"/>
      <c r="F88" s="408"/>
      <c r="G88" s="378"/>
      <c r="H88" s="378"/>
      <c r="I88" s="378"/>
    </row>
    <row r="89" spans="1:9" ht="45">
      <c r="A89" s="283" t="s">
        <v>20</v>
      </c>
      <c r="B89" s="280" t="s">
        <v>544</v>
      </c>
      <c r="C89" s="280"/>
      <c r="D89" s="281"/>
      <c r="E89" s="445"/>
      <c r="F89" s="408"/>
      <c r="G89" s="378"/>
      <c r="H89" s="378"/>
      <c r="I89" s="378"/>
    </row>
    <row r="90" spans="1:9" ht="17.25" customHeight="1">
      <c r="A90" s="283"/>
      <c r="B90" s="280"/>
      <c r="C90" s="280" t="s">
        <v>29</v>
      </c>
      <c r="D90" s="281">
        <v>20</v>
      </c>
      <c r="E90" s="445"/>
      <c r="F90" s="408">
        <f>D90*E90</f>
        <v>0</v>
      </c>
      <c r="G90" s="378"/>
      <c r="H90" s="378"/>
      <c r="I90" s="378"/>
    </row>
    <row r="91" spans="1:9">
      <c r="A91" s="283"/>
      <c r="B91" s="351"/>
      <c r="C91" s="280"/>
      <c r="D91" s="281"/>
      <c r="E91" s="445"/>
      <c r="F91" s="408"/>
      <c r="G91" s="378"/>
      <c r="H91" s="378"/>
      <c r="I91" s="378"/>
    </row>
    <row r="92" spans="1:9" ht="45">
      <c r="A92" s="283" t="s">
        <v>197</v>
      </c>
      <c r="B92" s="280" t="s">
        <v>169</v>
      </c>
      <c r="C92" s="280"/>
      <c r="D92" s="281"/>
      <c r="E92" s="445"/>
      <c r="F92" s="408"/>
      <c r="G92" s="378"/>
      <c r="H92" s="378"/>
      <c r="I92" s="378"/>
    </row>
    <row r="93" spans="1:9" ht="18">
      <c r="A93" s="283"/>
      <c r="B93" s="351"/>
      <c r="C93" s="280" t="s">
        <v>29</v>
      </c>
      <c r="D93" s="281">
        <v>13</v>
      </c>
      <c r="E93" s="445"/>
      <c r="F93" s="408">
        <f>D93*E93</f>
        <v>0</v>
      </c>
      <c r="G93" s="378"/>
      <c r="H93" s="378"/>
      <c r="I93" s="378"/>
    </row>
    <row r="94" spans="1:9" ht="12.75" customHeight="1">
      <c r="A94" s="283"/>
      <c r="B94" s="351"/>
      <c r="C94" s="280"/>
      <c r="D94" s="281"/>
      <c r="E94" s="445"/>
      <c r="F94" s="408"/>
      <c r="G94" s="378"/>
      <c r="H94" s="378"/>
      <c r="I94" s="378"/>
    </row>
    <row r="95" spans="1:9" ht="30">
      <c r="A95" s="283" t="s">
        <v>212</v>
      </c>
      <c r="B95" s="280" t="s">
        <v>170</v>
      </c>
      <c r="C95" s="280"/>
      <c r="D95" s="281"/>
      <c r="E95" s="445"/>
      <c r="F95" s="408"/>
      <c r="G95" s="378"/>
      <c r="H95" s="378"/>
      <c r="I95" s="378"/>
    </row>
    <row r="96" spans="1:9" ht="18">
      <c r="A96" s="283"/>
      <c r="B96" s="280" t="s">
        <v>171</v>
      </c>
      <c r="C96" s="280" t="s">
        <v>29</v>
      </c>
      <c r="D96" s="281">
        <v>102</v>
      </c>
      <c r="E96" s="446"/>
      <c r="F96" s="408">
        <f>D96*E96</f>
        <v>0</v>
      </c>
      <c r="G96" s="378"/>
      <c r="H96" s="378"/>
      <c r="I96" s="378"/>
    </row>
    <row r="97" spans="1:9">
      <c r="A97" s="283"/>
      <c r="B97" s="280"/>
      <c r="C97" s="280"/>
      <c r="D97" s="281"/>
      <c r="E97" s="46"/>
      <c r="F97" s="57"/>
      <c r="G97" s="378"/>
      <c r="H97" s="378"/>
      <c r="I97" s="378"/>
    </row>
    <row r="98" spans="1:9">
      <c r="A98" s="283" t="s">
        <v>213</v>
      </c>
      <c r="B98" s="280" t="s">
        <v>172</v>
      </c>
      <c r="C98" s="280"/>
      <c r="D98" s="281"/>
      <c r="E98" s="445"/>
      <c r="F98" s="408"/>
      <c r="G98" s="378"/>
      <c r="H98" s="378"/>
      <c r="I98" s="378"/>
    </row>
    <row r="99" spans="1:9" ht="18">
      <c r="A99" s="283" t="s">
        <v>214</v>
      </c>
      <c r="B99" s="280" t="s">
        <v>173</v>
      </c>
      <c r="C99" s="280" t="s">
        <v>29</v>
      </c>
      <c r="D99" s="281">
        <v>67</v>
      </c>
      <c r="E99" s="445"/>
      <c r="F99" s="408">
        <f>D99*E99</f>
        <v>0</v>
      </c>
      <c r="G99" s="378"/>
      <c r="H99" s="378"/>
      <c r="I99" s="378"/>
    </row>
    <row r="100" spans="1:9" ht="18">
      <c r="A100" s="283" t="s">
        <v>215</v>
      </c>
      <c r="B100" s="280" t="s">
        <v>174</v>
      </c>
      <c r="C100" s="280" t="s">
        <v>29</v>
      </c>
      <c r="D100" s="281">
        <v>67</v>
      </c>
      <c r="E100" s="445"/>
      <c r="F100" s="408">
        <f>D100*E100</f>
        <v>0</v>
      </c>
      <c r="G100" s="378"/>
      <c r="H100" s="378"/>
      <c r="I100" s="378"/>
    </row>
    <row r="101" spans="1:9">
      <c r="A101" s="283"/>
      <c r="B101" s="280"/>
      <c r="C101" s="280"/>
      <c r="D101" s="281"/>
      <c r="E101" s="445"/>
      <c r="F101" s="408"/>
      <c r="G101" s="378"/>
      <c r="H101" s="378"/>
      <c r="I101" s="378"/>
    </row>
    <row r="102" spans="1:9" ht="75">
      <c r="A102" s="282" t="s">
        <v>216</v>
      </c>
      <c r="B102" s="280" t="s">
        <v>545</v>
      </c>
      <c r="C102" s="280"/>
      <c r="D102" s="281"/>
      <c r="E102" s="445"/>
      <c r="F102" s="408"/>
      <c r="G102" s="378"/>
      <c r="H102" s="378"/>
      <c r="I102" s="378"/>
    </row>
    <row r="103" spans="1:9" ht="18">
      <c r="A103" s="282" t="s">
        <v>217</v>
      </c>
      <c r="B103" s="280" t="s">
        <v>175</v>
      </c>
      <c r="C103" s="280" t="s">
        <v>29</v>
      </c>
      <c r="D103" s="281">
        <v>129</v>
      </c>
      <c r="E103" s="445"/>
      <c r="F103" s="408">
        <f>D103*E103</f>
        <v>0</v>
      </c>
      <c r="G103" s="378"/>
      <c r="H103" s="378"/>
      <c r="I103" s="378"/>
    </row>
    <row r="104" spans="1:9" ht="18">
      <c r="A104" s="282" t="s">
        <v>218</v>
      </c>
      <c r="B104" s="280" t="s">
        <v>176</v>
      </c>
      <c r="C104" s="280" t="s">
        <v>29</v>
      </c>
      <c r="D104" s="281">
        <f>D103</f>
        <v>129</v>
      </c>
      <c r="E104" s="445"/>
      <c r="F104" s="408">
        <f>D104*E104</f>
        <v>0</v>
      </c>
      <c r="G104" s="378"/>
      <c r="H104" s="378"/>
      <c r="I104" s="378"/>
    </row>
    <row r="105" spans="1:9" ht="18">
      <c r="A105" s="282" t="s">
        <v>219</v>
      </c>
      <c r="B105" s="280" t="s">
        <v>177</v>
      </c>
      <c r="C105" s="280" t="s">
        <v>29</v>
      </c>
      <c r="D105" s="281">
        <v>102</v>
      </c>
      <c r="E105" s="445"/>
      <c r="F105" s="408">
        <f>D105*E105</f>
        <v>0</v>
      </c>
      <c r="G105" s="378"/>
      <c r="H105" s="378"/>
      <c r="I105" s="378"/>
    </row>
    <row r="106" spans="1:9">
      <c r="A106" s="283"/>
      <c r="B106" s="280"/>
      <c r="C106" s="280"/>
      <c r="D106" s="281"/>
      <c r="E106" s="445"/>
      <c r="F106" s="408"/>
      <c r="G106" s="378"/>
      <c r="H106" s="378"/>
      <c r="I106" s="378"/>
    </row>
    <row r="107" spans="1:9" ht="30">
      <c r="A107" s="282" t="s">
        <v>220</v>
      </c>
      <c r="B107" s="280" t="s">
        <v>178</v>
      </c>
      <c r="C107" s="280"/>
      <c r="D107" s="281"/>
      <c r="E107" s="445"/>
      <c r="F107" s="408"/>
      <c r="G107" s="378"/>
      <c r="H107" s="378"/>
      <c r="I107" s="378"/>
    </row>
    <row r="108" spans="1:9" ht="18">
      <c r="A108" s="282"/>
      <c r="B108" s="352"/>
      <c r="C108" s="280" t="s">
        <v>29</v>
      </c>
      <c r="D108" s="281">
        <v>102</v>
      </c>
      <c r="E108" s="447"/>
      <c r="F108" s="408">
        <f>D108*E108</f>
        <v>0</v>
      </c>
      <c r="G108" s="378"/>
      <c r="H108" s="378"/>
      <c r="I108" s="378"/>
    </row>
    <row r="109" spans="1:9">
      <c r="A109" s="283"/>
      <c r="B109" s="280"/>
      <c r="C109" s="280"/>
      <c r="D109" s="281"/>
      <c r="E109" s="446"/>
      <c r="F109" s="448"/>
      <c r="G109" s="378"/>
      <c r="H109" s="378"/>
      <c r="I109" s="378"/>
    </row>
    <row r="110" spans="1:9" ht="30">
      <c r="A110" s="282" t="s">
        <v>221</v>
      </c>
      <c r="B110" s="280" t="s">
        <v>179</v>
      </c>
      <c r="C110" s="280"/>
      <c r="D110" s="281"/>
      <c r="E110" s="434"/>
      <c r="F110" s="449"/>
      <c r="G110" s="378"/>
      <c r="H110" s="378"/>
      <c r="I110" s="378"/>
    </row>
    <row r="111" spans="1:9">
      <c r="A111" s="282"/>
      <c r="B111" s="280"/>
      <c r="C111" s="280" t="s">
        <v>16</v>
      </c>
      <c r="D111" s="281">
        <v>2</v>
      </c>
      <c r="E111" s="450"/>
      <c r="F111" s="408">
        <f>D111*E111</f>
        <v>0</v>
      </c>
      <c r="G111" s="378"/>
      <c r="H111" s="378"/>
      <c r="I111" s="378"/>
    </row>
    <row r="112" spans="1:9">
      <c r="A112" s="282"/>
      <c r="B112" s="280"/>
      <c r="C112" s="280"/>
      <c r="D112" s="281"/>
      <c r="E112" s="450"/>
      <c r="F112" s="408"/>
      <c r="G112" s="378"/>
      <c r="H112" s="378"/>
      <c r="I112" s="378"/>
    </row>
    <row r="113" spans="1:9">
      <c r="A113" s="283" t="s">
        <v>222</v>
      </c>
      <c r="B113" s="280" t="s">
        <v>180</v>
      </c>
      <c r="C113" s="280"/>
      <c r="D113" s="281"/>
      <c r="E113" s="450"/>
      <c r="F113" s="408"/>
      <c r="G113" s="378"/>
      <c r="H113" s="378"/>
      <c r="I113" s="378"/>
    </row>
    <row r="114" spans="1:9" ht="18.75" thickBot="1">
      <c r="A114" s="353"/>
      <c r="B114" s="354" t="s">
        <v>181</v>
      </c>
      <c r="C114" s="354" t="s">
        <v>29</v>
      </c>
      <c r="D114" s="355">
        <v>33</v>
      </c>
      <c r="E114" s="451"/>
      <c r="F114" s="411">
        <f>D114*E114</f>
        <v>0</v>
      </c>
      <c r="G114" s="378"/>
      <c r="H114" s="378"/>
      <c r="I114" s="378"/>
    </row>
    <row r="115" spans="1:9" ht="15.75" thickBot="1">
      <c r="A115" s="263" t="s">
        <v>12</v>
      </c>
      <c r="B115" s="356" t="s">
        <v>182</v>
      </c>
      <c r="C115" s="357"/>
      <c r="D115" s="357"/>
      <c r="E115" s="358"/>
      <c r="F115" s="267">
        <f>SUM(F85:F114)</f>
        <v>0</v>
      </c>
      <c r="G115" s="378"/>
      <c r="H115" s="378"/>
      <c r="I115" s="378"/>
    </row>
    <row r="116" spans="1:9" ht="15.75" thickBot="1">
      <c r="A116" s="359"/>
      <c r="B116" s="359"/>
      <c r="C116" s="359"/>
      <c r="D116" s="359"/>
      <c r="E116" s="359"/>
      <c r="F116" s="360"/>
      <c r="G116" s="378"/>
      <c r="H116" s="378"/>
      <c r="I116" s="378"/>
    </row>
    <row r="117" spans="1:9" ht="15.75" thickBot="1">
      <c r="A117" s="344" t="s">
        <v>13</v>
      </c>
      <c r="B117" s="345" t="s">
        <v>183</v>
      </c>
      <c r="C117" s="346"/>
      <c r="D117" s="346"/>
      <c r="E117" s="346"/>
      <c r="F117" s="347"/>
      <c r="G117" s="378"/>
      <c r="H117" s="378"/>
      <c r="I117" s="378"/>
    </row>
    <row r="118" spans="1:9" ht="180">
      <c r="A118" s="314" t="s">
        <v>164</v>
      </c>
      <c r="B118" s="316" t="s">
        <v>189</v>
      </c>
      <c r="C118" s="316"/>
      <c r="D118" s="361"/>
      <c r="E118" s="443"/>
      <c r="F118" s="444"/>
      <c r="G118" s="378"/>
      <c r="H118" s="378"/>
      <c r="I118" s="378"/>
    </row>
    <row r="119" spans="1:9" ht="90">
      <c r="A119" s="318"/>
      <c r="B119" s="362" t="s">
        <v>190</v>
      </c>
      <c r="C119" s="363" t="s">
        <v>65</v>
      </c>
      <c r="D119" s="364">
        <v>184</v>
      </c>
      <c r="E119" s="445"/>
      <c r="F119" s="408">
        <f>D119*E119</f>
        <v>0</v>
      </c>
      <c r="G119" s="378"/>
      <c r="H119" s="378"/>
      <c r="I119" s="378"/>
    </row>
    <row r="120" spans="1:9" ht="90">
      <c r="A120" s="318"/>
      <c r="B120" s="362" t="s">
        <v>191</v>
      </c>
      <c r="C120" s="363" t="s">
        <v>65</v>
      </c>
      <c r="D120" s="364">
        <v>100</v>
      </c>
      <c r="E120" s="445"/>
      <c r="F120" s="408">
        <f>D120*E120</f>
        <v>0</v>
      </c>
      <c r="G120" s="378"/>
      <c r="H120" s="378"/>
      <c r="I120" s="378"/>
    </row>
    <row r="121" spans="1:9" ht="30">
      <c r="A121" s="318"/>
      <c r="B121" s="362" t="s">
        <v>192</v>
      </c>
      <c r="C121" s="363" t="s">
        <v>65</v>
      </c>
      <c r="D121" s="364">
        <f>D119+D120</f>
        <v>284</v>
      </c>
      <c r="E121" s="445"/>
      <c r="F121" s="408">
        <f>D121*E121</f>
        <v>0</v>
      </c>
      <c r="G121" s="378"/>
      <c r="H121" s="378"/>
      <c r="I121" s="378"/>
    </row>
    <row r="122" spans="1:9">
      <c r="A122" s="318"/>
      <c r="B122" s="320"/>
      <c r="C122" s="320"/>
      <c r="D122" s="365"/>
      <c r="E122" s="445"/>
      <c r="F122" s="408"/>
      <c r="G122" s="378"/>
      <c r="H122" s="378"/>
      <c r="I122" s="378"/>
    </row>
    <row r="123" spans="1:9" ht="210">
      <c r="A123" s="318" t="s">
        <v>167</v>
      </c>
      <c r="B123" s="320" t="s">
        <v>193</v>
      </c>
      <c r="C123" s="320"/>
      <c r="D123" s="365"/>
      <c r="E123" s="445"/>
      <c r="F123" s="408"/>
      <c r="G123" s="378"/>
      <c r="H123" s="378"/>
      <c r="I123" s="378"/>
    </row>
    <row r="124" spans="1:9" ht="18">
      <c r="A124" s="318"/>
      <c r="B124" s="362" t="s">
        <v>194</v>
      </c>
      <c r="C124" s="320" t="s">
        <v>65</v>
      </c>
      <c r="D124" s="364">
        <v>17</v>
      </c>
      <c r="E124" s="445"/>
      <c r="F124" s="408">
        <f>D124*E124</f>
        <v>0</v>
      </c>
      <c r="G124" s="378"/>
      <c r="H124" s="378"/>
      <c r="I124" s="378"/>
    </row>
    <row r="125" spans="1:9" ht="45">
      <c r="A125" s="318"/>
      <c r="B125" s="362" t="s">
        <v>195</v>
      </c>
      <c r="C125" s="363" t="s">
        <v>65</v>
      </c>
      <c r="D125" s="364">
        <f>D124</f>
        <v>17</v>
      </c>
      <c r="E125" s="445"/>
      <c r="F125" s="408">
        <f>D125*E125</f>
        <v>0</v>
      </c>
      <c r="G125" s="378"/>
      <c r="H125" s="378"/>
      <c r="I125" s="378"/>
    </row>
    <row r="126" spans="1:9">
      <c r="A126" s="318"/>
      <c r="B126" s="241"/>
      <c r="C126" s="320"/>
      <c r="D126" s="365"/>
      <c r="E126" s="445"/>
      <c r="F126" s="408"/>
      <c r="G126" s="378"/>
      <c r="H126" s="378"/>
      <c r="I126" s="378"/>
    </row>
    <row r="127" spans="1:9" ht="30">
      <c r="A127" s="318" t="s">
        <v>168</v>
      </c>
      <c r="B127" s="322" t="s">
        <v>196</v>
      </c>
      <c r="C127" s="320"/>
      <c r="D127" s="365"/>
      <c r="E127" s="445"/>
      <c r="F127" s="408"/>
      <c r="G127" s="378"/>
      <c r="H127" s="378"/>
      <c r="I127" s="378"/>
    </row>
    <row r="128" spans="1:9" ht="15.75" thickBot="1">
      <c r="A128" s="302"/>
      <c r="B128" s="366"/>
      <c r="C128" s="304" t="s">
        <v>142</v>
      </c>
      <c r="D128" s="305">
        <v>20</v>
      </c>
      <c r="E128" s="452"/>
      <c r="F128" s="428">
        <f>D128*E128</f>
        <v>0</v>
      </c>
      <c r="G128" s="378"/>
      <c r="H128" s="378"/>
      <c r="I128" s="378"/>
    </row>
    <row r="129" spans="1:9" ht="15.75" thickBot="1">
      <c r="A129" s="263" t="s">
        <v>13</v>
      </c>
      <c r="B129" s="356" t="s">
        <v>223</v>
      </c>
      <c r="C129" s="357"/>
      <c r="D129" s="357"/>
      <c r="E129" s="358"/>
      <c r="F129" s="267">
        <f>SUM(F118:F128)</f>
        <v>0</v>
      </c>
      <c r="G129" s="378"/>
      <c r="H129" s="378"/>
      <c r="I129" s="378"/>
    </row>
    <row r="130" spans="1:9" ht="15.75" thickBot="1">
      <c r="A130" s="367"/>
      <c r="B130" s="368"/>
      <c r="C130" s="368"/>
      <c r="D130" s="368"/>
      <c r="E130" s="368"/>
      <c r="F130" s="369"/>
      <c r="G130" s="378"/>
      <c r="H130" s="378"/>
      <c r="I130" s="378"/>
    </row>
    <row r="131" spans="1:9" ht="15.75" thickBot="1">
      <c r="A131" s="344" t="s">
        <v>14</v>
      </c>
      <c r="B131" s="345" t="s">
        <v>198</v>
      </c>
      <c r="C131" s="346"/>
      <c r="D131" s="346"/>
      <c r="E131" s="346"/>
      <c r="F131" s="347"/>
      <c r="G131" s="378"/>
      <c r="H131" s="378"/>
      <c r="I131" s="378"/>
    </row>
    <row r="132" spans="1:9" ht="45">
      <c r="A132" s="298" t="s">
        <v>188</v>
      </c>
      <c r="B132" s="300" t="s">
        <v>199</v>
      </c>
      <c r="C132" s="300"/>
      <c r="D132" s="301"/>
      <c r="E132" s="453"/>
      <c r="F132" s="406"/>
      <c r="G132" s="378"/>
      <c r="H132" s="378"/>
      <c r="I132" s="378"/>
    </row>
    <row r="133" spans="1:9">
      <c r="A133" s="318" t="s">
        <v>224</v>
      </c>
      <c r="B133" s="370" t="s">
        <v>200</v>
      </c>
      <c r="C133" s="320" t="s">
        <v>142</v>
      </c>
      <c r="D133" s="365">
        <v>15</v>
      </c>
      <c r="E133" s="445"/>
      <c r="F133" s="408">
        <f>D133*E133</f>
        <v>0</v>
      </c>
      <c r="G133" s="378"/>
      <c r="H133" s="378"/>
      <c r="I133" s="378"/>
    </row>
    <row r="134" spans="1:9">
      <c r="A134" s="318" t="s">
        <v>225</v>
      </c>
      <c r="B134" s="370" t="s">
        <v>201</v>
      </c>
      <c r="C134" s="320" t="s">
        <v>142</v>
      </c>
      <c r="D134" s="365">
        <v>22.5</v>
      </c>
      <c r="E134" s="445"/>
      <c r="F134" s="408">
        <f>D134*E134</f>
        <v>0</v>
      </c>
      <c r="G134" s="378"/>
      <c r="H134" s="378"/>
      <c r="I134" s="378"/>
    </row>
    <row r="135" spans="1:9" ht="15.75" thickBot="1">
      <c r="A135" s="302" t="s">
        <v>226</v>
      </c>
      <c r="B135" s="371" t="s">
        <v>202</v>
      </c>
      <c r="C135" s="304" t="s">
        <v>142</v>
      </c>
      <c r="D135" s="305">
        <v>15.5</v>
      </c>
      <c r="E135" s="452"/>
      <c r="F135" s="428">
        <f>D135*E135</f>
        <v>0</v>
      </c>
      <c r="G135" s="378"/>
      <c r="H135" s="378"/>
      <c r="I135" s="378"/>
    </row>
    <row r="136" spans="1:9" ht="15.75" thickBot="1">
      <c r="A136" s="372" t="s">
        <v>14</v>
      </c>
      <c r="B136" s="373" t="s">
        <v>203</v>
      </c>
      <c r="C136" s="374"/>
      <c r="D136" s="374"/>
      <c r="E136" s="375"/>
      <c r="F136" s="376">
        <f>SUM(F132:F135)</f>
        <v>0</v>
      </c>
      <c r="G136" s="378"/>
      <c r="H136" s="378"/>
      <c r="I136" s="378"/>
    </row>
    <row r="137" spans="1:9" ht="19.5" customHeight="1">
      <c r="G137" s="378"/>
      <c r="H137" s="378"/>
      <c r="I137" s="378"/>
    </row>
    <row r="138" spans="1:9">
      <c r="A138" s="378"/>
      <c r="B138" s="378"/>
      <c r="C138" s="378"/>
      <c r="D138" s="379"/>
    </row>
    <row r="139" spans="1:9" ht="15.75" thickBot="1">
      <c r="A139" s="380" t="s">
        <v>205</v>
      </c>
      <c r="B139" s="381"/>
      <c r="C139" s="381"/>
      <c r="D139" s="381"/>
      <c r="E139" s="381"/>
      <c r="F139" s="381"/>
    </row>
    <row r="140" spans="1:9">
      <c r="A140" s="382" t="s">
        <v>7</v>
      </c>
      <c r="B140" s="383" t="s">
        <v>207</v>
      </c>
      <c r="C140" s="383"/>
      <c r="D140" s="383"/>
      <c r="E140" s="383"/>
      <c r="F140" s="384">
        <f>F19</f>
        <v>0</v>
      </c>
    </row>
    <row r="141" spans="1:9">
      <c r="A141" s="385" t="s">
        <v>8</v>
      </c>
      <c r="B141" s="386" t="s">
        <v>208</v>
      </c>
      <c r="C141" s="386"/>
      <c r="D141" s="386"/>
      <c r="E141" s="386"/>
      <c r="F141" s="387">
        <f>F58</f>
        <v>0</v>
      </c>
    </row>
    <row r="142" spans="1:9">
      <c r="A142" s="385" t="s">
        <v>9</v>
      </c>
      <c r="B142" s="386" t="s">
        <v>209</v>
      </c>
      <c r="C142" s="386"/>
      <c r="D142" s="386"/>
      <c r="E142" s="386"/>
      <c r="F142" s="387">
        <f>F63</f>
        <v>0</v>
      </c>
    </row>
    <row r="143" spans="1:9">
      <c r="A143" s="385" t="s">
        <v>10</v>
      </c>
      <c r="B143" s="386" t="s">
        <v>210</v>
      </c>
      <c r="C143" s="386"/>
      <c r="D143" s="386"/>
      <c r="E143" s="386"/>
      <c r="F143" s="387">
        <f>F78</f>
        <v>0</v>
      </c>
    </row>
    <row r="144" spans="1:9">
      <c r="A144" s="385" t="s">
        <v>11</v>
      </c>
      <c r="B144" s="386" t="s">
        <v>211</v>
      </c>
      <c r="C144" s="386"/>
      <c r="D144" s="386"/>
      <c r="E144" s="386"/>
      <c r="F144" s="387">
        <f>F82</f>
        <v>0</v>
      </c>
    </row>
    <row r="145" spans="1:6">
      <c r="A145" s="385" t="s">
        <v>12</v>
      </c>
      <c r="B145" s="386" t="s">
        <v>163</v>
      </c>
      <c r="C145" s="386"/>
      <c r="D145" s="386"/>
      <c r="E145" s="386"/>
      <c r="F145" s="387">
        <f>F115</f>
        <v>0</v>
      </c>
    </row>
    <row r="146" spans="1:6">
      <c r="A146" s="385" t="s">
        <v>13</v>
      </c>
      <c r="B146" s="386" t="s">
        <v>183</v>
      </c>
      <c r="C146" s="386"/>
      <c r="D146" s="386"/>
      <c r="E146" s="386"/>
      <c r="F146" s="387">
        <f>F129</f>
        <v>0</v>
      </c>
    </row>
    <row r="147" spans="1:6">
      <c r="A147" s="385" t="s">
        <v>14</v>
      </c>
      <c r="B147" s="386" t="s">
        <v>198</v>
      </c>
      <c r="C147" s="386"/>
      <c r="D147" s="386"/>
      <c r="E147" s="386"/>
      <c r="F147" s="387">
        <f>F136</f>
        <v>0</v>
      </c>
    </row>
    <row r="148" spans="1:6">
      <c r="A148" s="388"/>
      <c r="B148" s="389"/>
      <c r="C148" s="389"/>
      <c r="D148" s="389"/>
      <c r="E148" s="389"/>
      <c r="F148" s="390"/>
    </row>
    <row r="149" spans="1:6" ht="15.75" thickBot="1">
      <c r="A149" s="391" t="s">
        <v>206</v>
      </c>
      <c r="B149" s="392"/>
      <c r="C149" s="392"/>
      <c r="D149" s="392"/>
      <c r="E149" s="392"/>
      <c r="F149" s="393">
        <f>SUM(F140:F147)</f>
        <v>0</v>
      </c>
    </row>
    <row r="150" spans="1:6" ht="15.75" thickBot="1">
      <c r="A150" s="394"/>
      <c r="B150" s="395"/>
      <c r="C150" s="395"/>
      <c r="D150" s="395"/>
    </row>
    <row r="151" spans="1:6" ht="49.5" customHeight="1">
      <c r="A151" s="396" t="s">
        <v>21</v>
      </c>
      <c r="B151" s="397"/>
      <c r="C151" s="397"/>
      <c r="D151" s="397"/>
      <c r="E151" s="397"/>
      <c r="F151" s="398"/>
    </row>
    <row r="152" spans="1:6" ht="45" customHeight="1" thickBot="1">
      <c r="A152" s="399" t="s">
        <v>22</v>
      </c>
      <c r="B152" s="400"/>
      <c r="C152" s="400"/>
      <c r="D152" s="400"/>
      <c r="E152" s="400"/>
      <c r="F152" s="401"/>
    </row>
    <row r="153" spans="1:6">
      <c r="A153" s="378"/>
      <c r="B153" s="378"/>
      <c r="C153" s="378"/>
      <c r="D153" s="378"/>
    </row>
  </sheetData>
  <sheetProtection algorithmName="SHA-512" hashValue="3nlCDY23uiuw3I3YnH6aF6la43I09kZ/xVX0MbgEYqJKqHjW8PEuNU/WRXM4besVewetmeGZEKLk7Re+QKUj+Q==" saltValue="xnEovGLa3o9trI+nwSymOg==" spinCount="100000" sheet="1" objects="1" scenarios="1" formatCells="0" selectLockedCells="1" sort="0" autoFilter="0" pivotTables="0"/>
  <mergeCells count="32">
    <mergeCell ref="A59:F59"/>
    <mergeCell ref="A21:F21"/>
    <mergeCell ref="A20:F20"/>
    <mergeCell ref="B58:E58"/>
    <mergeCell ref="A1:F1"/>
    <mergeCell ref="A2:F2"/>
    <mergeCell ref="A6:F6"/>
    <mergeCell ref="B19:E19"/>
    <mergeCell ref="A3:F4"/>
    <mergeCell ref="B115:E115"/>
    <mergeCell ref="A116:F116"/>
    <mergeCell ref="B82:E82"/>
    <mergeCell ref="B78:E78"/>
    <mergeCell ref="B63:E63"/>
    <mergeCell ref="A83:F83"/>
    <mergeCell ref="A64:F64"/>
    <mergeCell ref="B129:E129"/>
    <mergeCell ref="A130:F130"/>
    <mergeCell ref="B136:E136"/>
    <mergeCell ref="A139:F139"/>
    <mergeCell ref="B140:E140"/>
    <mergeCell ref="A149:E149"/>
    <mergeCell ref="A148:F148"/>
    <mergeCell ref="A151:F151"/>
    <mergeCell ref="A152:F152"/>
    <mergeCell ref="B141:E141"/>
    <mergeCell ref="B142:E142"/>
    <mergeCell ref="B143:E143"/>
    <mergeCell ref="B144:E144"/>
    <mergeCell ref="B147:E147"/>
    <mergeCell ref="B146:E146"/>
    <mergeCell ref="B145:E145"/>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ED11-E880-4E69-ACFE-BC68493C565A}">
  <dimension ref="A1:F88"/>
  <sheetViews>
    <sheetView topLeftCell="A7" workbookViewId="0">
      <selection activeCell="F7" sqref="F7"/>
    </sheetView>
  </sheetViews>
  <sheetFormatPr defaultRowHeight="15"/>
  <cols>
    <col min="1" max="1" width="7" style="377" customWidth="1"/>
    <col min="2" max="2" width="42.7109375" style="377" customWidth="1"/>
    <col min="3" max="4" width="9.140625" style="377"/>
    <col min="5" max="5" width="10.42578125" style="377" customWidth="1"/>
    <col min="6" max="6" width="13.7109375" style="377" customWidth="1"/>
    <col min="7" max="16384" width="9.140625" style="377"/>
  </cols>
  <sheetData>
    <row r="1" spans="1:6" ht="42.75" customHeight="1" thickBot="1">
      <c r="A1" s="220" t="s">
        <v>36</v>
      </c>
      <c r="B1" s="221"/>
      <c r="C1" s="221"/>
      <c r="D1" s="221"/>
      <c r="E1" s="221"/>
      <c r="F1" s="222"/>
    </row>
    <row r="2" spans="1:6" ht="273" customHeight="1" thickBot="1">
      <c r="A2" s="223" t="s">
        <v>0</v>
      </c>
      <c r="B2" s="224"/>
      <c r="C2" s="224"/>
      <c r="D2" s="224"/>
      <c r="E2" s="224"/>
      <c r="F2" s="225"/>
    </row>
    <row r="3" spans="1:6">
      <c r="A3" s="226" t="s">
        <v>204</v>
      </c>
      <c r="B3" s="227"/>
      <c r="C3" s="227"/>
      <c r="D3" s="227"/>
      <c r="E3" s="227"/>
      <c r="F3" s="228"/>
    </row>
    <row r="4" spans="1:6" ht="15.75" thickBot="1">
      <c r="A4" s="229"/>
      <c r="B4" s="230"/>
      <c r="C4" s="230"/>
      <c r="D4" s="230"/>
      <c r="E4" s="230"/>
      <c r="F4" s="231"/>
    </row>
    <row r="5" spans="1:6">
      <c r="A5" s="232" t="s">
        <v>1</v>
      </c>
      <c r="B5" s="233" t="s">
        <v>2</v>
      </c>
      <c r="C5" s="234" t="s">
        <v>3</v>
      </c>
      <c r="D5" s="235" t="s">
        <v>4</v>
      </c>
      <c r="E5" s="234" t="s">
        <v>5</v>
      </c>
      <c r="F5" s="236" t="s">
        <v>6</v>
      </c>
    </row>
    <row r="6" spans="1:6">
      <c r="A6" s="454" t="s">
        <v>227</v>
      </c>
      <c r="B6" s="455"/>
      <c r="C6" s="455"/>
      <c r="D6" s="455"/>
      <c r="E6" s="455"/>
      <c r="F6" s="456"/>
    </row>
    <row r="7" spans="1:6" ht="45">
      <c r="A7" s="457" t="s">
        <v>39</v>
      </c>
      <c r="B7" s="319" t="s">
        <v>228</v>
      </c>
      <c r="C7" s="320"/>
      <c r="D7" s="365"/>
      <c r="E7" s="445"/>
      <c r="F7" s="488"/>
    </row>
    <row r="8" spans="1:6">
      <c r="A8" s="457"/>
      <c r="B8" s="319"/>
      <c r="C8" s="320" t="s">
        <v>142</v>
      </c>
      <c r="D8" s="365">
        <v>12.5</v>
      </c>
      <c r="E8" s="445"/>
      <c r="F8" s="488">
        <f>D8*E8</f>
        <v>0</v>
      </c>
    </row>
    <row r="9" spans="1:6">
      <c r="A9" s="457"/>
      <c r="B9" s="319"/>
      <c r="C9" s="320"/>
      <c r="D9" s="365"/>
      <c r="E9" s="445"/>
      <c r="F9" s="488"/>
    </row>
    <row r="10" spans="1:6" ht="105">
      <c r="A10" s="457" t="s">
        <v>45</v>
      </c>
      <c r="B10" s="319" t="s">
        <v>229</v>
      </c>
      <c r="C10" s="320"/>
      <c r="D10" s="365"/>
      <c r="E10" s="445"/>
      <c r="F10" s="488"/>
    </row>
    <row r="11" spans="1:6">
      <c r="A11" s="457"/>
      <c r="B11" s="241" t="s">
        <v>230</v>
      </c>
      <c r="C11" s="320" t="s">
        <v>142</v>
      </c>
      <c r="D11" s="365">
        <v>44</v>
      </c>
      <c r="E11" s="445"/>
      <c r="F11" s="488">
        <f>D11*E11</f>
        <v>0</v>
      </c>
    </row>
    <row r="12" spans="1:6" ht="15.75" thickBot="1">
      <c r="A12" s="372" t="s">
        <v>7</v>
      </c>
      <c r="B12" s="373" t="s">
        <v>231</v>
      </c>
      <c r="C12" s="374"/>
      <c r="D12" s="374"/>
      <c r="E12" s="375"/>
      <c r="F12" s="376">
        <f>SUM(F8:F11)</f>
        <v>0</v>
      </c>
    </row>
    <row r="13" spans="1:6" ht="15.75" thickBot="1">
      <c r="A13" s="458"/>
      <c r="B13" s="459"/>
      <c r="C13" s="459"/>
      <c r="D13" s="459"/>
      <c r="E13" s="459"/>
      <c r="F13" s="460"/>
    </row>
    <row r="14" spans="1:6" ht="15.75" thickBot="1">
      <c r="A14" s="461" t="s">
        <v>232</v>
      </c>
      <c r="B14" s="462"/>
      <c r="C14" s="462"/>
      <c r="D14" s="462"/>
      <c r="E14" s="462"/>
      <c r="F14" s="463"/>
    </row>
    <row r="15" spans="1:6" ht="120">
      <c r="A15" s="314" t="s">
        <v>67</v>
      </c>
      <c r="B15" s="247" t="s">
        <v>547</v>
      </c>
      <c r="C15" s="316"/>
      <c r="D15" s="361"/>
      <c r="E15" s="429"/>
      <c r="F15" s="489"/>
    </row>
    <row r="16" spans="1:6" ht="18.75" thickBot="1">
      <c r="A16" s="464"/>
      <c r="B16" s="465"/>
      <c r="C16" s="466" t="s">
        <v>65</v>
      </c>
      <c r="D16" s="467">
        <v>110</v>
      </c>
      <c r="E16" s="490"/>
      <c r="F16" s="411">
        <f>D16*E16</f>
        <v>0</v>
      </c>
    </row>
    <row r="17" spans="1:6" ht="15.75" thickBot="1">
      <c r="A17" s="263" t="s">
        <v>8</v>
      </c>
      <c r="B17" s="356" t="s">
        <v>233</v>
      </c>
      <c r="C17" s="357"/>
      <c r="D17" s="357"/>
      <c r="E17" s="358"/>
      <c r="F17" s="267">
        <f>SUM(F15:F16)</f>
        <v>0</v>
      </c>
    </row>
    <row r="18" spans="1:6" ht="15.75" thickBot="1">
      <c r="A18" s="367"/>
      <c r="B18" s="368"/>
      <c r="C18" s="368"/>
      <c r="D18" s="368"/>
      <c r="E18" s="368"/>
      <c r="F18" s="369"/>
    </row>
    <row r="19" spans="1:6" ht="15.75" thickBot="1">
      <c r="A19" s="461" t="s">
        <v>234</v>
      </c>
      <c r="B19" s="462"/>
      <c r="C19" s="462"/>
      <c r="D19" s="462"/>
      <c r="E19" s="462"/>
      <c r="F19" s="463"/>
    </row>
    <row r="20" spans="1:6" ht="35.25" customHeight="1">
      <c r="A20" s="468" t="s">
        <v>235</v>
      </c>
      <c r="B20" s="469"/>
      <c r="C20" s="469"/>
      <c r="D20" s="469"/>
      <c r="E20" s="469"/>
      <c r="F20" s="470"/>
    </row>
    <row r="21" spans="1:6" ht="34.5" customHeight="1" thickBot="1">
      <c r="A21" s="471" t="s">
        <v>236</v>
      </c>
      <c r="B21" s="472"/>
      <c r="C21" s="472"/>
      <c r="D21" s="472"/>
      <c r="E21" s="472"/>
      <c r="F21" s="473"/>
    </row>
    <row r="22" spans="1:6" ht="120">
      <c r="A22" s="298" t="s">
        <v>128</v>
      </c>
      <c r="B22" s="299" t="s">
        <v>237</v>
      </c>
      <c r="C22" s="300"/>
      <c r="D22" s="301"/>
      <c r="E22" s="491"/>
      <c r="F22" s="406"/>
    </row>
    <row r="23" spans="1:6">
      <c r="A23" s="318" t="s">
        <v>245</v>
      </c>
      <c r="B23" s="319" t="s">
        <v>238</v>
      </c>
      <c r="C23" s="320" t="s">
        <v>16</v>
      </c>
      <c r="D23" s="365">
        <v>1</v>
      </c>
      <c r="E23" s="445"/>
      <c r="F23" s="408">
        <f>D23*E23</f>
        <v>0</v>
      </c>
    </row>
    <row r="24" spans="1:6">
      <c r="A24" s="318" t="s">
        <v>246</v>
      </c>
      <c r="B24" s="319" t="s">
        <v>239</v>
      </c>
      <c r="C24" s="320" t="s">
        <v>16</v>
      </c>
      <c r="D24" s="365">
        <v>2</v>
      </c>
      <c r="E24" s="445"/>
      <c r="F24" s="408">
        <f>D24*E24</f>
        <v>0</v>
      </c>
    </row>
    <row r="25" spans="1:6">
      <c r="A25" s="318"/>
      <c r="B25" s="319"/>
      <c r="C25" s="320"/>
      <c r="D25" s="365"/>
      <c r="E25" s="445"/>
      <c r="F25" s="408"/>
    </row>
    <row r="26" spans="1:6" ht="120">
      <c r="A26" s="318" t="s">
        <v>130</v>
      </c>
      <c r="B26" s="319" t="s">
        <v>556</v>
      </c>
      <c r="C26" s="320"/>
      <c r="D26" s="365"/>
      <c r="E26" s="445"/>
      <c r="F26" s="408"/>
    </row>
    <row r="27" spans="1:6">
      <c r="A27" s="318" t="s">
        <v>247</v>
      </c>
      <c r="B27" s="319" t="s">
        <v>240</v>
      </c>
      <c r="C27" s="320" t="s">
        <v>16</v>
      </c>
      <c r="D27" s="365">
        <v>1</v>
      </c>
      <c r="E27" s="445"/>
      <c r="F27" s="408">
        <f t="shared" ref="F27:F34" si="0">D27*E27</f>
        <v>0</v>
      </c>
    </row>
    <row r="28" spans="1:6">
      <c r="A28" s="318" t="s">
        <v>248</v>
      </c>
      <c r="B28" s="319" t="s">
        <v>557</v>
      </c>
      <c r="C28" s="320" t="s">
        <v>16</v>
      </c>
      <c r="D28" s="365">
        <v>1</v>
      </c>
      <c r="E28" s="445"/>
      <c r="F28" s="408">
        <f t="shared" si="0"/>
        <v>0</v>
      </c>
    </row>
    <row r="29" spans="1:6">
      <c r="A29" s="318" t="s">
        <v>249</v>
      </c>
      <c r="B29" s="319" t="s">
        <v>558</v>
      </c>
      <c r="C29" s="320" t="s">
        <v>16</v>
      </c>
      <c r="D29" s="365">
        <v>1</v>
      </c>
      <c r="E29" s="445"/>
      <c r="F29" s="408">
        <f t="shared" si="0"/>
        <v>0</v>
      </c>
    </row>
    <row r="30" spans="1:6">
      <c r="A30" s="318" t="s">
        <v>250</v>
      </c>
      <c r="B30" s="319" t="s">
        <v>241</v>
      </c>
      <c r="C30" s="320" t="s">
        <v>16</v>
      </c>
      <c r="D30" s="365">
        <v>4</v>
      </c>
      <c r="E30" s="445"/>
      <c r="F30" s="408">
        <f t="shared" si="0"/>
        <v>0</v>
      </c>
    </row>
    <row r="31" spans="1:6">
      <c r="A31" s="318" t="s">
        <v>251</v>
      </c>
      <c r="B31" s="319" t="s">
        <v>559</v>
      </c>
      <c r="C31" s="320" t="s">
        <v>16</v>
      </c>
      <c r="D31" s="365">
        <v>2</v>
      </c>
      <c r="E31" s="445"/>
      <c r="F31" s="408">
        <f t="shared" si="0"/>
        <v>0</v>
      </c>
    </row>
    <row r="32" spans="1:6">
      <c r="A32" s="318" t="s">
        <v>252</v>
      </c>
      <c r="B32" s="319" t="s">
        <v>242</v>
      </c>
      <c r="C32" s="320" t="s">
        <v>16</v>
      </c>
      <c r="D32" s="365">
        <v>4</v>
      </c>
      <c r="E32" s="445"/>
      <c r="F32" s="408">
        <f t="shared" si="0"/>
        <v>0</v>
      </c>
    </row>
    <row r="33" spans="1:6">
      <c r="A33" s="318" t="s">
        <v>253</v>
      </c>
      <c r="B33" s="319" t="s">
        <v>243</v>
      </c>
      <c r="C33" s="320" t="s">
        <v>16</v>
      </c>
      <c r="D33" s="365">
        <v>2</v>
      </c>
      <c r="E33" s="445"/>
      <c r="F33" s="408">
        <f t="shared" si="0"/>
        <v>0</v>
      </c>
    </row>
    <row r="34" spans="1:6" ht="15.75" thickBot="1">
      <c r="A34" s="318" t="s">
        <v>254</v>
      </c>
      <c r="B34" s="319" t="s">
        <v>244</v>
      </c>
      <c r="C34" s="320" t="s">
        <v>16</v>
      </c>
      <c r="D34" s="365">
        <v>1</v>
      </c>
      <c r="E34" s="445"/>
      <c r="F34" s="408">
        <f t="shared" si="0"/>
        <v>0</v>
      </c>
    </row>
    <row r="35" spans="1:6" ht="15.75" thickBot="1">
      <c r="A35" s="263" t="s">
        <v>9</v>
      </c>
      <c r="B35" s="356" t="s">
        <v>255</v>
      </c>
      <c r="C35" s="357"/>
      <c r="D35" s="357"/>
      <c r="E35" s="358"/>
      <c r="F35" s="267">
        <f>SUM(F22:F34)</f>
        <v>0</v>
      </c>
    </row>
    <row r="36" spans="1:6" ht="15.75" thickBot="1">
      <c r="A36" s="367"/>
      <c r="B36" s="368"/>
      <c r="C36" s="368"/>
      <c r="D36" s="368"/>
      <c r="E36" s="368"/>
      <c r="F36" s="369"/>
    </row>
    <row r="37" spans="1:6" ht="15.75" thickBot="1">
      <c r="A37" s="474" t="s">
        <v>256</v>
      </c>
      <c r="B37" s="475"/>
      <c r="C37" s="475"/>
      <c r="D37" s="475"/>
      <c r="E37" s="462"/>
      <c r="F37" s="463"/>
    </row>
    <row r="38" spans="1:6" ht="150">
      <c r="A38" s="457" t="s">
        <v>134</v>
      </c>
      <c r="B38" s="319" t="s">
        <v>257</v>
      </c>
      <c r="C38" s="320"/>
      <c r="D38" s="365"/>
      <c r="E38" s="445"/>
      <c r="F38" s="488"/>
    </row>
    <row r="39" spans="1:6">
      <c r="A39" s="457" t="s">
        <v>263</v>
      </c>
      <c r="B39" s="319" t="s">
        <v>258</v>
      </c>
      <c r="C39" s="320" t="s">
        <v>16</v>
      </c>
      <c r="D39" s="365">
        <v>2</v>
      </c>
      <c r="E39" s="445"/>
      <c r="F39" s="408">
        <f>D39*E39</f>
        <v>0</v>
      </c>
    </row>
    <row r="40" spans="1:6">
      <c r="A40" s="457" t="s">
        <v>264</v>
      </c>
      <c r="B40" s="319" t="s">
        <v>259</v>
      </c>
      <c r="C40" s="320" t="s">
        <v>16</v>
      </c>
      <c r="D40" s="365">
        <v>3</v>
      </c>
      <c r="E40" s="445"/>
      <c r="F40" s="408">
        <f>D40*E40</f>
        <v>0</v>
      </c>
    </row>
    <row r="41" spans="1:6">
      <c r="A41" s="457" t="s">
        <v>265</v>
      </c>
      <c r="B41" s="319" t="s">
        <v>260</v>
      </c>
      <c r="C41" s="320" t="s">
        <v>16</v>
      </c>
      <c r="D41" s="365">
        <v>1</v>
      </c>
      <c r="E41" s="445"/>
      <c r="F41" s="408">
        <f>D41*E41</f>
        <v>0</v>
      </c>
    </row>
    <row r="42" spans="1:6">
      <c r="A42" s="457" t="s">
        <v>266</v>
      </c>
      <c r="B42" s="319" t="s">
        <v>261</v>
      </c>
      <c r="C42" s="320" t="s">
        <v>16</v>
      </c>
      <c r="D42" s="365">
        <v>4</v>
      </c>
      <c r="E42" s="445"/>
      <c r="F42" s="408">
        <f>D42*E42</f>
        <v>0</v>
      </c>
    </row>
    <row r="43" spans="1:6">
      <c r="A43" s="457"/>
      <c r="B43" s="319"/>
      <c r="C43" s="320"/>
      <c r="D43" s="365"/>
      <c r="E43" s="445"/>
      <c r="F43" s="488"/>
    </row>
    <row r="44" spans="1:6">
      <c r="A44" s="457"/>
      <c r="B44" s="319"/>
      <c r="C44" s="320"/>
      <c r="D44" s="365"/>
      <c r="E44" s="445"/>
      <c r="F44" s="488"/>
    </row>
    <row r="45" spans="1:6" ht="45">
      <c r="A45" s="457" t="s">
        <v>138</v>
      </c>
      <c r="B45" s="319" t="s">
        <v>262</v>
      </c>
      <c r="C45" s="320"/>
      <c r="D45" s="365"/>
      <c r="E45" s="445"/>
      <c r="F45" s="488"/>
    </row>
    <row r="46" spans="1:6" ht="15.75" thickBot="1">
      <c r="A46" s="457"/>
      <c r="B46" s="319"/>
      <c r="C46" s="320" t="s">
        <v>142</v>
      </c>
      <c r="D46" s="365">
        <v>20</v>
      </c>
      <c r="E46" s="445"/>
      <c r="F46" s="408">
        <f>D46*E46</f>
        <v>0</v>
      </c>
    </row>
    <row r="47" spans="1:6" ht="15.75" thickBot="1">
      <c r="A47" s="263" t="s">
        <v>10</v>
      </c>
      <c r="B47" s="356" t="s">
        <v>267</v>
      </c>
      <c r="C47" s="357"/>
      <c r="D47" s="357"/>
      <c r="E47" s="358"/>
      <c r="F47" s="267">
        <f>SUM(F38:F46)</f>
        <v>0</v>
      </c>
    </row>
    <row r="48" spans="1:6" ht="15.75" thickBot="1">
      <c r="A48" s="476"/>
      <c r="B48" s="477"/>
      <c r="C48" s="477"/>
      <c r="D48" s="477"/>
      <c r="E48" s="477"/>
      <c r="F48" s="478"/>
    </row>
    <row r="49" spans="1:6" ht="15.75" thickBot="1">
      <c r="A49" s="474" t="s">
        <v>275</v>
      </c>
      <c r="B49" s="475"/>
      <c r="C49" s="475"/>
      <c r="D49" s="475"/>
      <c r="E49" s="475"/>
      <c r="F49" s="479"/>
    </row>
    <row r="50" spans="1:6" ht="60">
      <c r="A50" s="298" t="s">
        <v>184</v>
      </c>
      <c r="B50" s="299" t="s">
        <v>268</v>
      </c>
      <c r="C50" s="300"/>
      <c r="D50" s="301"/>
      <c r="E50" s="491"/>
      <c r="F50" s="406"/>
    </row>
    <row r="51" spans="1:6" ht="45">
      <c r="A51" s="318"/>
      <c r="B51" s="319" t="s">
        <v>269</v>
      </c>
      <c r="C51" s="320"/>
      <c r="D51" s="365"/>
      <c r="E51" s="445"/>
      <c r="F51" s="408"/>
    </row>
    <row r="52" spans="1:6" ht="45">
      <c r="A52" s="318"/>
      <c r="B52" s="319" t="s">
        <v>270</v>
      </c>
      <c r="C52" s="320"/>
      <c r="D52" s="365"/>
      <c r="E52" s="445"/>
      <c r="F52" s="408"/>
    </row>
    <row r="53" spans="1:6" ht="18">
      <c r="A53" s="318"/>
      <c r="B53" s="319"/>
      <c r="C53" s="320" t="s">
        <v>65</v>
      </c>
      <c r="D53" s="365">
        <v>67</v>
      </c>
      <c r="E53" s="445"/>
      <c r="F53" s="408">
        <f>D53*E53</f>
        <v>0</v>
      </c>
    </row>
    <row r="54" spans="1:6">
      <c r="A54" s="318"/>
      <c r="B54" s="319"/>
      <c r="C54" s="320"/>
      <c r="D54" s="365"/>
      <c r="E54" s="445"/>
      <c r="F54" s="408"/>
    </row>
    <row r="55" spans="1:6" ht="45">
      <c r="A55" s="318" t="s">
        <v>185</v>
      </c>
      <c r="B55" s="241" t="s">
        <v>271</v>
      </c>
      <c r="C55" s="320"/>
      <c r="D55" s="365"/>
      <c r="E55" s="445"/>
      <c r="F55" s="408"/>
    </row>
    <row r="56" spans="1:6" ht="45">
      <c r="A56" s="318"/>
      <c r="B56" s="241" t="s">
        <v>272</v>
      </c>
      <c r="C56" s="320"/>
      <c r="D56" s="365"/>
      <c r="E56" s="445"/>
      <c r="F56" s="408"/>
    </row>
    <row r="57" spans="1:6" ht="18">
      <c r="A57" s="318"/>
      <c r="B57" s="241" t="s">
        <v>273</v>
      </c>
      <c r="C57" s="320" t="s">
        <v>65</v>
      </c>
      <c r="D57" s="365">
        <v>138</v>
      </c>
      <c r="E57" s="445"/>
      <c r="F57" s="408">
        <f>D57*E57</f>
        <v>0</v>
      </c>
    </row>
    <row r="58" spans="1:6" ht="15.75" thickBot="1">
      <c r="A58" s="302"/>
      <c r="B58" s="480" t="s">
        <v>274</v>
      </c>
      <c r="C58" s="304" t="s">
        <v>142</v>
      </c>
      <c r="D58" s="305">
        <v>154</v>
      </c>
      <c r="E58" s="452"/>
      <c r="F58" s="428">
        <f>D58*E58</f>
        <v>0</v>
      </c>
    </row>
    <row r="59" spans="1:6" ht="15.75" thickBot="1">
      <c r="A59" s="263" t="s">
        <v>11</v>
      </c>
      <c r="B59" s="356" t="s">
        <v>276</v>
      </c>
      <c r="C59" s="357"/>
      <c r="D59" s="357"/>
      <c r="E59" s="358"/>
      <c r="F59" s="267">
        <f>SUM(F50:F58)</f>
        <v>0</v>
      </c>
    </row>
    <row r="60" spans="1:6" ht="15.75" thickBot="1">
      <c r="A60" s="476"/>
      <c r="B60" s="477"/>
      <c r="C60" s="477"/>
      <c r="D60" s="477"/>
      <c r="E60" s="477"/>
      <c r="F60" s="478"/>
    </row>
    <row r="61" spans="1:6" ht="15.75" thickBot="1">
      <c r="A61" s="461" t="s">
        <v>283</v>
      </c>
      <c r="B61" s="462"/>
      <c r="C61" s="462"/>
      <c r="D61" s="462"/>
      <c r="E61" s="462"/>
      <c r="F61" s="463"/>
    </row>
    <row r="62" spans="1:6" ht="45">
      <c r="A62" s="298" t="s">
        <v>19</v>
      </c>
      <c r="B62" s="481" t="s">
        <v>277</v>
      </c>
      <c r="C62" s="300"/>
      <c r="D62" s="301"/>
      <c r="E62" s="491"/>
      <c r="F62" s="406"/>
    </row>
    <row r="63" spans="1:6">
      <c r="A63" s="318"/>
      <c r="B63" s="241" t="s">
        <v>278</v>
      </c>
      <c r="C63" s="320" t="s">
        <v>16</v>
      </c>
      <c r="D63" s="365">
        <v>18</v>
      </c>
      <c r="E63" s="445"/>
      <c r="F63" s="408">
        <f>D63*E63</f>
        <v>0</v>
      </c>
    </row>
    <row r="64" spans="1:6">
      <c r="A64" s="318"/>
      <c r="B64" s="322" t="s">
        <v>279</v>
      </c>
      <c r="C64" s="320" t="s">
        <v>16</v>
      </c>
      <c r="D64" s="365">
        <v>20</v>
      </c>
      <c r="E64" s="445"/>
      <c r="F64" s="408">
        <f>D64*E64</f>
        <v>0</v>
      </c>
    </row>
    <row r="65" spans="1:6">
      <c r="A65" s="318"/>
      <c r="B65" s="322" t="s">
        <v>280</v>
      </c>
      <c r="C65" s="320" t="s">
        <v>15</v>
      </c>
      <c r="D65" s="365">
        <v>3</v>
      </c>
      <c r="E65" s="445"/>
      <c r="F65" s="408">
        <f>D65*E65</f>
        <v>0</v>
      </c>
    </row>
    <row r="66" spans="1:6">
      <c r="A66" s="318"/>
      <c r="B66" s="322" t="s">
        <v>281</v>
      </c>
      <c r="C66" s="320" t="s">
        <v>15</v>
      </c>
      <c r="D66" s="365">
        <v>15</v>
      </c>
      <c r="E66" s="445"/>
      <c r="F66" s="408">
        <f>D66*E66</f>
        <v>0</v>
      </c>
    </row>
    <row r="67" spans="1:6" ht="15.75" thickBot="1">
      <c r="A67" s="302"/>
      <c r="B67" s="482" t="s">
        <v>282</v>
      </c>
      <c r="C67" s="304" t="s">
        <v>142</v>
      </c>
      <c r="D67" s="305">
        <v>12.5</v>
      </c>
      <c r="E67" s="452"/>
      <c r="F67" s="428">
        <f>D67*E67</f>
        <v>0</v>
      </c>
    </row>
    <row r="68" spans="1:6" ht="15.75" thickBot="1">
      <c r="A68" s="372" t="s">
        <v>12</v>
      </c>
      <c r="B68" s="373" t="s">
        <v>284</v>
      </c>
      <c r="C68" s="374"/>
      <c r="D68" s="374"/>
      <c r="E68" s="375"/>
      <c r="F68" s="376">
        <f>SUM(F62:F67)</f>
        <v>0</v>
      </c>
    </row>
    <row r="69" spans="1:6" ht="15.75" thickBot="1">
      <c r="A69" s="476"/>
      <c r="B69" s="477"/>
      <c r="C69" s="477"/>
      <c r="D69" s="477"/>
      <c r="E69" s="477"/>
      <c r="F69" s="478"/>
    </row>
    <row r="70" spans="1:6" ht="15.75" thickBot="1">
      <c r="A70" s="461" t="s">
        <v>287</v>
      </c>
      <c r="B70" s="462"/>
      <c r="C70" s="462"/>
      <c r="D70" s="462"/>
      <c r="E70" s="462"/>
      <c r="F70" s="463"/>
    </row>
    <row r="71" spans="1:6" ht="97.5" customHeight="1">
      <c r="A71" s="298" t="s">
        <v>164</v>
      </c>
      <c r="B71" s="299" t="s">
        <v>285</v>
      </c>
      <c r="C71" s="300"/>
      <c r="D71" s="301"/>
      <c r="E71" s="491"/>
      <c r="F71" s="406"/>
    </row>
    <row r="72" spans="1:6" ht="18.75" thickBot="1">
      <c r="A72" s="302" t="s">
        <v>288</v>
      </c>
      <c r="B72" s="303" t="s">
        <v>286</v>
      </c>
      <c r="C72" s="304" t="s">
        <v>65</v>
      </c>
      <c r="D72" s="305">
        <v>679</v>
      </c>
      <c r="E72" s="452">
        <v>0</v>
      </c>
      <c r="F72" s="428">
        <f>D72*E72</f>
        <v>0</v>
      </c>
    </row>
    <row r="73" spans="1:6" ht="15.75" thickBot="1">
      <c r="A73" s="263" t="s">
        <v>13</v>
      </c>
      <c r="B73" s="356" t="s">
        <v>289</v>
      </c>
      <c r="C73" s="357"/>
      <c r="D73" s="357"/>
      <c r="E73" s="358"/>
      <c r="F73" s="267">
        <f>SUM(F67:F72)</f>
        <v>0</v>
      </c>
    </row>
    <row r="76" spans="1:6" ht="15.75" thickBot="1">
      <c r="A76" s="380" t="s">
        <v>297</v>
      </c>
      <c r="B76" s="381"/>
      <c r="C76" s="381"/>
      <c r="D76" s="381"/>
      <c r="E76" s="381"/>
      <c r="F76" s="381"/>
    </row>
    <row r="77" spans="1:6">
      <c r="A77" s="382" t="s">
        <v>7</v>
      </c>
      <c r="B77" s="483" t="s">
        <v>290</v>
      </c>
      <c r="C77" s="483"/>
      <c r="D77" s="483"/>
      <c r="E77" s="483"/>
      <c r="F77" s="384">
        <f>F12</f>
        <v>0</v>
      </c>
    </row>
    <row r="78" spans="1:6">
      <c r="A78" s="385" t="s">
        <v>8</v>
      </c>
      <c r="B78" s="484" t="s">
        <v>291</v>
      </c>
      <c r="C78" s="485"/>
      <c r="D78" s="485"/>
      <c r="E78" s="486"/>
      <c r="F78" s="387">
        <f>F17</f>
        <v>0</v>
      </c>
    </row>
    <row r="79" spans="1:6">
      <c r="A79" s="385" t="s">
        <v>9</v>
      </c>
      <c r="B79" s="484" t="s">
        <v>292</v>
      </c>
      <c r="C79" s="485"/>
      <c r="D79" s="485"/>
      <c r="E79" s="486"/>
      <c r="F79" s="387">
        <f>F35</f>
        <v>0</v>
      </c>
    </row>
    <row r="80" spans="1:6">
      <c r="A80" s="385" t="s">
        <v>10</v>
      </c>
      <c r="B80" s="484" t="s">
        <v>293</v>
      </c>
      <c r="C80" s="485"/>
      <c r="D80" s="485"/>
      <c r="E80" s="486"/>
      <c r="F80" s="387">
        <f>F47</f>
        <v>0</v>
      </c>
    </row>
    <row r="81" spans="1:6">
      <c r="A81" s="385" t="s">
        <v>11</v>
      </c>
      <c r="B81" s="487" t="s">
        <v>294</v>
      </c>
      <c r="C81" s="487"/>
      <c r="D81" s="487"/>
      <c r="E81" s="487"/>
      <c r="F81" s="387">
        <f>F59</f>
        <v>0</v>
      </c>
    </row>
    <row r="82" spans="1:6">
      <c r="A82" s="385" t="s">
        <v>12</v>
      </c>
      <c r="B82" s="484" t="s">
        <v>295</v>
      </c>
      <c r="C82" s="485"/>
      <c r="D82" s="485"/>
      <c r="E82" s="486"/>
      <c r="F82" s="387">
        <f>F68</f>
        <v>0</v>
      </c>
    </row>
    <row r="83" spans="1:6">
      <c r="A83" s="385" t="s">
        <v>13</v>
      </c>
      <c r="B83" s="484" t="s">
        <v>296</v>
      </c>
      <c r="C83" s="485"/>
      <c r="D83" s="485"/>
      <c r="E83" s="486"/>
      <c r="F83" s="387">
        <f>F73</f>
        <v>0</v>
      </c>
    </row>
    <row r="84" spans="1:6">
      <c r="A84" s="388"/>
      <c r="B84" s="389"/>
      <c r="C84" s="389"/>
      <c r="D84" s="389"/>
      <c r="E84" s="389"/>
      <c r="F84" s="390"/>
    </row>
    <row r="85" spans="1:6" ht="15.75" thickBot="1">
      <c r="A85" s="391" t="s">
        <v>206</v>
      </c>
      <c r="B85" s="392"/>
      <c r="C85" s="392"/>
      <c r="D85" s="392"/>
      <c r="E85" s="392"/>
      <c r="F85" s="393">
        <f>SUM(F77:F83)</f>
        <v>0</v>
      </c>
    </row>
    <row r="86" spans="1:6" ht="15.75" thickBot="1">
      <c r="A86" s="394"/>
      <c r="B86" s="395"/>
      <c r="C86" s="395"/>
      <c r="D86" s="395"/>
    </row>
    <row r="87" spans="1:6" ht="45.75" customHeight="1">
      <c r="A87" s="396" t="s">
        <v>21</v>
      </c>
      <c r="B87" s="397"/>
      <c r="C87" s="397"/>
      <c r="D87" s="397"/>
      <c r="E87" s="397"/>
      <c r="F87" s="398"/>
    </row>
    <row r="88" spans="1:6" ht="49.5" customHeight="1" thickBot="1">
      <c r="A88" s="399" t="s">
        <v>22</v>
      </c>
      <c r="B88" s="400"/>
      <c r="C88" s="400"/>
      <c r="D88" s="400"/>
      <c r="E88" s="400"/>
      <c r="F88" s="401"/>
    </row>
  </sheetData>
  <sheetProtection algorithmName="SHA-512" hashValue="onE/TInF3HL1ye+eR5VRAT8IFmJeKmtT6wxoRZ6yHHkYMgNn9tnRrFnN2QCLQ/oRuSTo5D9RCwDgjBaN0gSrWA==" saltValue="dBfLOupwyBcqcA/LHMQ9OQ==" spinCount="100000" sheet="1" objects="1" scenarios="1" selectLockedCells="1" sort="0" autoFilter="0" pivotTables="0"/>
  <mergeCells count="37">
    <mergeCell ref="A1:F1"/>
    <mergeCell ref="A2:F2"/>
    <mergeCell ref="A3:F4"/>
    <mergeCell ref="A6:F6"/>
    <mergeCell ref="B47:E47"/>
    <mergeCell ref="B12:E12"/>
    <mergeCell ref="A13:F13"/>
    <mergeCell ref="A14:F14"/>
    <mergeCell ref="B17:E17"/>
    <mergeCell ref="A18:F18"/>
    <mergeCell ref="A19:F19"/>
    <mergeCell ref="A20:F20"/>
    <mergeCell ref="A21:F21"/>
    <mergeCell ref="B35:E35"/>
    <mergeCell ref="A36:F36"/>
    <mergeCell ref="A37:F37"/>
    <mergeCell ref="A69:F69"/>
    <mergeCell ref="B73:E73"/>
    <mergeCell ref="A76:F76"/>
    <mergeCell ref="B77:E77"/>
    <mergeCell ref="A48:F48"/>
    <mergeCell ref="A49:F49"/>
    <mergeCell ref="B59:E59"/>
    <mergeCell ref="A60:F60"/>
    <mergeCell ref="A61:F61"/>
    <mergeCell ref="B68:E68"/>
    <mergeCell ref="B78:E78"/>
    <mergeCell ref="B79:E79"/>
    <mergeCell ref="B80:E80"/>
    <mergeCell ref="B81:E81"/>
    <mergeCell ref="A70:F70"/>
    <mergeCell ref="A84:F84"/>
    <mergeCell ref="A85:E85"/>
    <mergeCell ref="A87:F87"/>
    <mergeCell ref="A88:F88"/>
    <mergeCell ref="B82:E82"/>
    <mergeCell ref="B83:E8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65444-6D77-42DC-A626-F148252C4814}">
  <dimension ref="A1:F126"/>
  <sheetViews>
    <sheetView topLeftCell="A112" workbookViewId="0">
      <selection activeCell="E93" sqref="E93"/>
    </sheetView>
  </sheetViews>
  <sheetFormatPr defaultRowHeight="15"/>
  <cols>
    <col min="1" max="1" width="7.28515625" style="1" customWidth="1"/>
    <col min="2" max="2" width="49" style="1" customWidth="1"/>
    <col min="3" max="3" width="7" style="1" customWidth="1"/>
    <col min="4" max="4" width="9.7109375" style="1" customWidth="1"/>
    <col min="5" max="5" width="10.28515625" style="1" customWidth="1"/>
    <col min="6" max="6" width="10.85546875" style="1" customWidth="1"/>
    <col min="7" max="16384" width="9.140625" style="1"/>
  </cols>
  <sheetData>
    <row r="1" spans="1:6" ht="39.75" customHeight="1" thickBot="1">
      <c r="A1" s="153" t="s">
        <v>36</v>
      </c>
      <c r="B1" s="154"/>
      <c r="C1" s="154"/>
      <c r="D1" s="154"/>
      <c r="E1" s="154"/>
      <c r="F1" s="155"/>
    </row>
    <row r="2" spans="1:6" ht="271.5" customHeight="1">
      <c r="A2" s="178" t="s">
        <v>0</v>
      </c>
      <c r="B2" s="179"/>
      <c r="C2" s="179"/>
      <c r="D2" s="179"/>
      <c r="E2" s="179"/>
      <c r="F2" s="180"/>
    </row>
    <row r="3" spans="1:6">
      <c r="A3" s="181" t="s">
        <v>298</v>
      </c>
      <c r="B3" s="182"/>
      <c r="C3" s="182"/>
      <c r="D3" s="182"/>
      <c r="E3" s="182"/>
      <c r="F3" s="183"/>
    </row>
    <row r="4" spans="1:6">
      <c r="A4" s="181"/>
      <c r="B4" s="182"/>
      <c r="C4" s="182"/>
      <c r="D4" s="182"/>
      <c r="E4" s="182"/>
      <c r="F4" s="183"/>
    </row>
    <row r="5" spans="1:6">
      <c r="A5" s="184"/>
      <c r="B5" s="185"/>
      <c r="C5" s="185"/>
      <c r="D5" s="185"/>
      <c r="E5" s="185"/>
      <c r="F5" s="186"/>
    </row>
    <row r="6" spans="1:6" ht="3.75" customHeight="1" thickBot="1">
      <c r="A6" s="184"/>
      <c r="B6" s="185"/>
      <c r="C6" s="185"/>
      <c r="D6" s="185"/>
      <c r="E6" s="185"/>
      <c r="F6" s="186"/>
    </row>
    <row r="7" spans="1:6" ht="53.25" hidden="1" customHeight="1" thickBot="1">
      <c r="A7" s="187"/>
      <c r="B7" s="188"/>
      <c r="C7" s="188"/>
      <c r="D7" s="188"/>
      <c r="E7" s="188"/>
      <c r="F7" s="189"/>
    </row>
    <row r="8" spans="1:6" ht="15.75" thickBot="1">
      <c r="A8" s="7" t="s">
        <v>1</v>
      </c>
      <c r="B8" s="63" t="s">
        <v>2</v>
      </c>
      <c r="C8" s="64" t="s">
        <v>3</v>
      </c>
      <c r="D8" s="65" t="s">
        <v>4</v>
      </c>
      <c r="E8" s="64" t="s">
        <v>5</v>
      </c>
      <c r="F8" s="66" t="s">
        <v>6</v>
      </c>
    </row>
    <row r="9" spans="1:6" ht="15.75" thickBot="1">
      <c r="A9" s="77" t="s">
        <v>7</v>
      </c>
      <c r="B9" s="159" t="s">
        <v>207</v>
      </c>
      <c r="C9" s="160"/>
      <c r="D9" s="160"/>
      <c r="E9" s="160"/>
      <c r="F9" s="161"/>
    </row>
    <row r="10" spans="1:6" ht="90">
      <c r="A10" s="75" t="s">
        <v>39</v>
      </c>
      <c r="B10" s="32" t="s">
        <v>299</v>
      </c>
      <c r="C10" s="44"/>
      <c r="D10" s="45"/>
      <c r="E10" s="429"/>
      <c r="F10" s="489"/>
    </row>
    <row r="11" spans="1:6" ht="18">
      <c r="A11" s="67" t="s">
        <v>41</v>
      </c>
      <c r="B11" s="31" t="s">
        <v>42</v>
      </c>
      <c r="C11" s="40" t="s">
        <v>64</v>
      </c>
      <c r="D11" s="56">
        <v>73</v>
      </c>
      <c r="E11" s="445"/>
      <c r="F11" s="408">
        <f>D11*E11</f>
        <v>0</v>
      </c>
    </row>
    <row r="12" spans="1:6" ht="18">
      <c r="A12" s="67" t="s">
        <v>43</v>
      </c>
      <c r="B12" s="31" t="s">
        <v>44</v>
      </c>
      <c r="C12" s="40" t="s">
        <v>64</v>
      </c>
      <c r="D12" s="56">
        <v>73</v>
      </c>
      <c r="E12" s="445"/>
      <c r="F12" s="408">
        <f>D12*E12</f>
        <v>0</v>
      </c>
    </row>
    <row r="13" spans="1:6">
      <c r="A13" s="68"/>
      <c r="B13" s="31"/>
      <c r="C13" s="40"/>
      <c r="D13" s="56"/>
      <c r="E13" s="445"/>
      <c r="F13" s="408"/>
    </row>
    <row r="14" spans="1:6" ht="30">
      <c r="A14" s="67" t="s">
        <v>45</v>
      </c>
      <c r="B14" s="39" t="s">
        <v>300</v>
      </c>
      <c r="C14" s="40"/>
      <c r="D14" s="56"/>
      <c r="E14" s="445"/>
      <c r="F14" s="408"/>
    </row>
    <row r="15" spans="1:6">
      <c r="A15" s="69"/>
      <c r="B15" s="60"/>
      <c r="C15" s="40" t="s">
        <v>47</v>
      </c>
      <c r="D15" s="56">
        <v>1</v>
      </c>
      <c r="E15" s="445"/>
      <c r="F15" s="408">
        <f>D15*E15</f>
        <v>0</v>
      </c>
    </row>
    <row r="16" spans="1:6">
      <c r="A16" s="67"/>
      <c r="B16" s="39"/>
      <c r="C16" s="40"/>
      <c r="D16" s="56"/>
      <c r="E16" s="445"/>
      <c r="F16" s="408"/>
    </row>
    <row r="17" spans="1:6" ht="33" customHeight="1">
      <c r="A17" s="67" t="s">
        <v>48</v>
      </c>
      <c r="B17" s="39" t="s">
        <v>301</v>
      </c>
      <c r="C17" s="40"/>
      <c r="D17" s="56"/>
      <c r="E17" s="445"/>
      <c r="F17" s="408"/>
    </row>
    <row r="18" spans="1:6" ht="18">
      <c r="A18" s="67"/>
      <c r="B18" s="39"/>
      <c r="C18" s="61" t="s">
        <v>64</v>
      </c>
      <c r="D18" s="56">
        <v>190</v>
      </c>
      <c r="E18" s="445"/>
      <c r="F18" s="408">
        <f>D18*E18</f>
        <v>0</v>
      </c>
    </row>
    <row r="19" spans="1:6">
      <c r="A19" s="67"/>
      <c r="B19" s="39"/>
      <c r="C19" s="40"/>
      <c r="D19" s="56"/>
      <c r="E19" s="445"/>
      <c r="F19" s="408"/>
    </row>
    <row r="20" spans="1:6" ht="45">
      <c r="A20" s="67" t="s">
        <v>50</v>
      </c>
      <c r="B20" s="39" t="s">
        <v>302</v>
      </c>
      <c r="C20" s="40"/>
      <c r="D20" s="56"/>
      <c r="E20" s="445"/>
      <c r="F20" s="408"/>
    </row>
    <row r="21" spans="1:6" ht="18">
      <c r="A21" s="67"/>
      <c r="B21" s="39"/>
      <c r="C21" s="61" t="s">
        <v>64</v>
      </c>
      <c r="D21" s="56">
        <v>15</v>
      </c>
      <c r="E21" s="445"/>
      <c r="F21" s="408">
        <f>D21*E21</f>
        <v>0</v>
      </c>
    </row>
    <row r="22" spans="1:6">
      <c r="A22" s="67"/>
      <c r="B22" s="39"/>
      <c r="C22" s="40"/>
      <c r="D22" s="56"/>
      <c r="E22" s="445"/>
      <c r="F22" s="408"/>
    </row>
    <row r="23" spans="1:6" ht="45">
      <c r="A23" s="67" t="s">
        <v>52</v>
      </c>
      <c r="B23" s="39" t="s">
        <v>303</v>
      </c>
      <c r="C23" s="40"/>
      <c r="D23" s="56"/>
      <c r="E23" s="445"/>
      <c r="F23" s="408"/>
    </row>
    <row r="24" spans="1:6" ht="18">
      <c r="A24" s="67"/>
      <c r="B24" s="39"/>
      <c r="C24" s="61" t="s">
        <v>64</v>
      </c>
      <c r="D24" s="56">
        <v>31</v>
      </c>
      <c r="E24" s="445"/>
      <c r="F24" s="408">
        <f>D24*E24</f>
        <v>0</v>
      </c>
    </row>
    <row r="25" spans="1:6">
      <c r="A25" s="67"/>
      <c r="B25" s="39"/>
      <c r="C25" s="61"/>
      <c r="D25" s="56"/>
      <c r="E25" s="445"/>
      <c r="F25" s="408"/>
    </row>
    <row r="26" spans="1:6" ht="30">
      <c r="A26" s="67" t="s">
        <v>54</v>
      </c>
      <c r="B26" s="39" t="s">
        <v>304</v>
      </c>
      <c r="C26" s="61"/>
      <c r="D26" s="56"/>
      <c r="E26" s="445"/>
      <c r="F26" s="408"/>
    </row>
    <row r="27" spans="1:6" ht="18">
      <c r="A27" s="67"/>
      <c r="B27" s="39"/>
      <c r="C27" s="61" t="s">
        <v>65</v>
      </c>
      <c r="D27" s="56">
        <v>187</v>
      </c>
      <c r="E27" s="445"/>
      <c r="F27" s="408">
        <f>D27*E27</f>
        <v>0</v>
      </c>
    </row>
    <row r="28" spans="1:6">
      <c r="A28" s="67"/>
      <c r="B28" s="39"/>
      <c r="C28" s="61"/>
      <c r="D28" s="56"/>
      <c r="E28" s="445"/>
      <c r="F28" s="408"/>
    </row>
    <row r="29" spans="1:6" ht="30">
      <c r="A29" s="67" t="s">
        <v>56</v>
      </c>
      <c r="B29" s="39" t="s">
        <v>305</v>
      </c>
      <c r="C29" s="61"/>
      <c r="D29" s="56"/>
      <c r="E29" s="445"/>
      <c r="F29" s="408"/>
    </row>
    <row r="30" spans="1:6" ht="18">
      <c r="A30" s="67"/>
      <c r="B30" s="39"/>
      <c r="C30" s="61" t="s">
        <v>64</v>
      </c>
      <c r="D30" s="56">
        <v>104</v>
      </c>
      <c r="E30" s="429"/>
      <c r="F30" s="408">
        <f>D30*E30</f>
        <v>0</v>
      </c>
    </row>
    <row r="31" spans="1:6">
      <c r="A31" s="67"/>
      <c r="B31" s="39"/>
      <c r="C31" s="62"/>
      <c r="D31" s="56"/>
      <c r="E31" s="445"/>
      <c r="F31" s="408"/>
    </row>
    <row r="32" spans="1:6" ht="30">
      <c r="A32" s="67" t="s">
        <v>58</v>
      </c>
      <c r="B32" s="39" t="s">
        <v>306</v>
      </c>
      <c r="C32" s="61"/>
      <c r="D32" s="56"/>
      <c r="E32" s="445"/>
      <c r="F32" s="408"/>
    </row>
    <row r="33" spans="1:6" ht="15.75" customHeight="1">
      <c r="A33" s="67"/>
      <c r="B33" s="39"/>
      <c r="C33" s="61" t="s">
        <v>64</v>
      </c>
      <c r="D33" s="56">
        <f>D18+D21+D24</f>
        <v>236</v>
      </c>
      <c r="E33" s="445"/>
      <c r="F33" s="408">
        <f>D33*E33</f>
        <v>0</v>
      </c>
    </row>
    <row r="34" spans="1:6">
      <c r="A34" s="67"/>
      <c r="B34" s="39"/>
      <c r="C34" s="61"/>
      <c r="D34" s="56"/>
      <c r="E34" s="445"/>
      <c r="F34" s="408"/>
    </row>
    <row r="35" spans="1:6" ht="30">
      <c r="A35" s="67" t="s">
        <v>60</v>
      </c>
      <c r="B35" s="39" t="s">
        <v>61</v>
      </c>
      <c r="C35" s="61"/>
      <c r="D35" s="56"/>
      <c r="E35" s="445"/>
      <c r="F35" s="408"/>
    </row>
    <row r="36" spans="1:6" ht="18" customHeight="1" thickBot="1">
      <c r="A36" s="67"/>
      <c r="B36" s="39"/>
      <c r="C36" s="61" t="s">
        <v>64</v>
      </c>
      <c r="D36" s="56">
        <v>5</v>
      </c>
      <c r="E36" s="445"/>
      <c r="F36" s="408">
        <f>D36*E36</f>
        <v>0</v>
      </c>
    </row>
    <row r="37" spans="1:6" ht="15.75" thickBot="1">
      <c r="A37" s="9" t="s">
        <v>7</v>
      </c>
      <c r="B37" s="144" t="s">
        <v>307</v>
      </c>
      <c r="C37" s="145"/>
      <c r="D37" s="145"/>
      <c r="E37" s="146"/>
      <c r="F37" s="10">
        <f>SUM(F10:F36)</f>
        <v>0</v>
      </c>
    </row>
    <row r="38" spans="1:6" ht="15.75" thickBot="1">
      <c r="A38" s="156"/>
      <c r="B38" s="157"/>
      <c r="C38" s="157"/>
      <c r="D38" s="157"/>
      <c r="E38" s="157"/>
      <c r="F38" s="158"/>
    </row>
    <row r="39" spans="1:6" ht="15.75" thickBot="1">
      <c r="A39" s="19" t="s">
        <v>8</v>
      </c>
      <c r="B39" s="175" t="s">
        <v>308</v>
      </c>
      <c r="C39" s="176"/>
      <c r="D39" s="176"/>
      <c r="E39" s="176"/>
      <c r="F39" s="177"/>
    </row>
    <row r="40" spans="1:6" ht="45">
      <c r="A40" s="70" t="s">
        <v>67</v>
      </c>
      <c r="B40" s="34" t="s">
        <v>309</v>
      </c>
      <c r="C40" s="13"/>
      <c r="D40" s="35"/>
      <c r="E40" s="491"/>
      <c r="F40" s="406"/>
    </row>
    <row r="41" spans="1:6" ht="18">
      <c r="A41" s="37"/>
      <c r="B41" s="20" t="s">
        <v>310</v>
      </c>
      <c r="C41" s="22" t="s">
        <v>64</v>
      </c>
      <c r="D41" s="33">
        <v>15</v>
      </c>
      <c r="E41" s="445"/>
      <c r="F41" s="408">
        <f>D41*E41</f>
        <v>0</v>
      </c>
    </row>
    <row r="42" spans="1:6" ht="18">
      <c r="A42" s="37"/>
      <c r="B42" s="20" t="s">
        <v>72</v>
      </c>
      <c r="C42" s="22" t="s">
        <v>65</v>
      </c>
      <c r="D42" s="33">
        <v>47</v>
      </c>
      <c r="E42" s="445"/>
      <c r="F42" s="408">
        <f>D42*E42</f>
        <v>0</v>
      </c>
    </row>
    <row r="43" spans="1:6">
      <c r="A43" s="37"/>
      <c r="B43" s="20"/>
      <c r="C43" s="8"/>
      <c r="D43" s="33"/>
      <c r="E43" s="445"/>
      <c r="F43" s="408"/>
    </row>
    <row r="44" spans="1:6" ht="45">
      <c r="A44" s="36" t="s">
        <v>69</v>
      </c>
      <c r="B44" s="20" t="s">
        <v>311</v>
      </c>
      <c r="C44" s="8"/>
      <c r="D44" s="33"/>
      <c r="E44" s="445"/>
      <c r="F44" s="408"/>
    </row>
    <row r="45" spans="1:6" ht="18">
      <c r="A45" s="37"/>
      <c r="B45" s="20" t="s">
        <v>310</v>
      </c>
      <c r="C45" s="22" t="s">
        <v>64</v>
      </c>
      <c r="D45" s="33">
        <v>24.5</v>
      </c>
      <c r="E45" s="445"/>
      <c r="F45" s="408">
        <f>D45*E45</f>
        <v>0</v>
      </c>
    </row>
    <row r="46" spans="1:6" ht="18">
      <c r="A46" s="37"/>
      <c r="B46" s="20" t="s">
        <v>312</v>
      </c>
      <c r="C46" s="22" t="s">
        <v>65</v>
      </c>
      <c r="D46" s="33">
        <v>161</v>
      </c>
      <c r="E46" s="445"/>
      <c r="F46" s="408">
        <f>D46*E46</f>
        <v>0</v>
      </c>
    </row>
    <row r="47" spans="1:6">
      <c r="A47" s="37"/>
      <c r="B47" s="20"/>
      <c r="C47" s="22"/>
      <c r="D47" s="33"/>
      <c r="E47" s="445"/>
      <c r="F47" s="408"/>
    </row>
    <row r="48" spans="1:6" ht="46.5" customHeight="1">
      <c r="A48" s="36" t="s">
        <v>73</v>
      </c>
      <c r="B48" s="20" t="s">
        <v>313</v>
      </c>
      <c r="C48" s="8"/>
      <c r="D48" s="33"/>
      <c r="E48" s="445"/>
      <c r="F48" s="408"/>
    </row>
    <row r="49" spans="1:6" ht="18">
      <c r="A49" s="37"/>
      <c r="B49" s="20" t="s">
        <v>310</v>
      </c>
      <c r="C49" s="22" t="s">
        <v>64</v>
      </c>
      <c r="D49" s="33">
        <v>2.5</v>
      </c>
      <c r="E49" s="445"/>
      <c r="F49" s="408">
        <f>D49*E49</f>
        <v>0</v>
      </c>
    </row>
    <row r="50" spans="1:6" ht="18">
      <c r="A50" s="37"/>
      <c r="B50" s="20" t="s">
        <v>314</v>
      </c>
      <c r="C50" s="22" t="s">
        <v>65</v>
      </c>
      <c r="D50" s="33">
        <v>10</v>
      </c>
      <c r="E50" s="445"/>
      <c r="F50" s="408">
        <f>D50*E50</f>
        <v>0</v>
      </c>
    </row>
    <row r="51" spans="1:6">
      <c r="A51" s="37"/>
      <c r="B51" s="20"/>
      <c r="C51" s="22"/>
      <c r="D51" s="33"/>
      <c r="E51" s="445"/>
      <c r="F51" s="408"/>
    </row>
    <row r="52" spans="1:6" ht="30">
      <c r="A52" s="37" t="s">
        <v>77</v>
      </c>
      <c r="B52" s="20" t="s">
        <v>315</v>
      </c>
      <c r="C52" s="8"/>
      <c r="D52" s="33"/>
      <c r="E52" s="445"/>
      <c r="F52" s="408"/>
    </row>
    <row r="53" spans="1:6" ht="33.75" customHeight="1">
      <c r="A53" s="38" t="s">
        <v>316</v>
      </c>
      <c r="B53" s="20" t="s">
        <v>317</v>
      </c>
      <c r="C53" s="8" t="s">
        <v>126</v>
      </c>
      <c r="D53" s="33">
        <v>34.5</v>
      </c>
      <c r="E53" s="445"/>
      <c r="F53" s="408">
        <f>D53*E53</f>
        <v>0</v>
      </c>
    </row>
    <row r="54" spans="1:6" ht="18">
      <c r="A54" s="38" t="s">
        <v>318</v>
      </c>
      <c r="B54" s="20" t="s">
        <v>82</v>
      </c>
      <c r="C54" s="8" t="s">
        <v>65</v>
      </c>
      <c r="D54" s="33">
        <v>7</v>
      </c>
      <c r="E54" s="445"/>
      <c r="F54" s="408">
        <f>D54*E54</f>
        <v>0</v>
      </c>
    </row>
    <row r="55" spans="1:6">
      <c r="A55" s="37"/>
      <c r="B55" s="20"/>
      <c r="C55" s="22"/>
      <c r="D55" s="33"/>
      <c r="E55" s="445"/>
      <c r="F55" s="408"/>
    </row>
    <row r="56" spans="1:6" ht="30">
      <c r="A56" s="37" t="s">
        <v>89</v>
      </c>
      <c r="B56" s="20" t="s">
        <v>319</v>
      </c>
      <c r="C56" s="8"/>
      <c r="D56" s="33"/>
      <c r="E56" s="445"/>
      <c r="F56" s="408"/>
    </row>
    <row r="57" spans="1:6" ht="18">
      <c r="A57" s="38" t="s">
        <v>91</v>
      </c>
      <c r="B57" s="20" t="s">
        <v>317</v>
      </c>
      <c r="C57" s="8" t="s">
        <v>126</v>
      </c>
      <c r="D57" s="33">
        <v>52</v>
      </c>
      <c r="E57" s="445"/>
      <c r="F57" s="408">
        <f t="shared" ref="F57:F62" si="0">D57*E57</f>
        <v>0</v>
      </c>
    </row>
    <row r="58" spans="1:6" ht="18">
      <c r="A58" s="38" t="s">
        <v>320</v>
      </c>
      <c r="B58" s="20" t="s">
        <v>82</v>
      </c>
      <c r="C58" s="8" t="s">
        <v>65</v>
      </c>
      <c r="D58" s="33">
        <v>13</v>
      </c>
      <c r="E58" s="445"/>
      <c r="F58" s="408">
        <f t="shared" si="0"/>
        <v>0</v>
      </c>
    </row>
    <row r="59" spans="1:6" ht="18">
      <c r="A59" s="38" t="s">
        <v>321</v>
      </c>
      <c r="B59" s="20" t="s">
        <v>84</v>
      </c>
      <c r="C59" s="8" t="s">
        <v>65</v>
      </c>
      <c r="D59" s="33">
        <v>265</v>
      </c>
      <c r="E59" s="445"/>
      <c r="F59" s="408">
        <f t="shared" si="0"/>
        <v>0</v>
      </c>
    </row>
    <row r="60" spans="1:6" ht="18">
      <c r="A60" s="38" t="s">
        <v>322</v>
      </c>
      <c r="B60" s="20" t="s">
        <v>86</v>
      </c>
      <c r="C60" s="8" t="s">
        <v>65</v>
      </c>
      <c r="D60" s="33">
        <v>345</v>
      </c>
      <c r="E60" s="429"/>
      <c r="F60" s="408">
        <f t="shared" si="0"/>
        <v>0</v>
      </c>
    </row>
    <row r="61" spans="1:6" ht="18">
      <c r="A61" s="38" t="s">
        <v>323</v>
      </c>
      <c r="B61" s="20" t="s">
        <v>88</v>
      </c>
      <c r="C61" s="8" t="s">
        <v>65</v>
      </c>
      <c r="D61" s="33">
        <v>345</v>
      </c>
      <c r="E61" s="445"/>
      <c r="F61" s="408">
        <f t="shared" si="0"/>
        <v>0</v>
      </c>
    </row>
    <row r="62" spans="1:6" ht="18">
      <c r="A62" s="38" t="s">
        <v>324</v>
      </c>
      <c r="B62" s="20" t="s">
        <v>325</v>
      </c>
      <c r="C62" s="8" t="s">
        <v>65</v>
      </c>
      <c r="D62" s="33">
        <v>345</v>
      </c>
      <c r="E62" s="445"/>
      <c r="F62" s="408">
        <f t="shared" si="0"/>
        <v>0</v>
      </c>
    </row>
    <row r="63" spans="1:6">
      <c r="A63" s="38"/>
      <c r="B63" s="20"/>
      <c r="C63" s="8"/>
      <c r="D63" s="33"/>
      <c r="E63" s="445"/>
      <c r="F63" s="408"/>
    </row>
    <row r="64" spans="1:6" ht="30">
      <c r="A64" s="38" t="s">
        <v>93</v>
      </c>
      <c r="B64" s="20" t="s">
        <v>326</v>
      </c>
      <c r="C64" s="8"/>
      <c r="D64" s="33"/>
      <c r="E64" s="445"/>
      <c r="F64" s="408"/>
    </row>
    <row r="65" spans="1:6" ht="18">
      <c r="A65" s="38" t="s">
        <v>95</v>
      </c>
      <c r="B65" s="20" t="s">
        <v>327</v>
      </c>
      <c r="C65" s="8" t="s">
        <v>64</v>
      </c>
      <c r="D65" s="33">
        <v>3</v>
      </c>
      <c r="E65" s="445"/>
      <c r="F65" s="408">
        <f>D65*E65</f>
        <v>0</v>
      </c>
    </row>
    <row r="66" spans="1:6" ht="18.75" thickBot="1">
      <c r="A66" s="71" t="s">
        <v>328</v>
      </c>
      <c r="B66" s="21" t="s">
        <v>111</v>
      </c>
      <c r="C66" s="23" t="s">
        <v>65</v>
      </c>
      <c r="D66" s="72">
        <v>53</v>
      </c>
      <c r="E66" s="452"/>
      <c r="F66" s="428">
        <f>D66*E66</f>
        <v>0</v>
      </c>
    </row>
    <row r="67" spans="1:6" ht="15.75" thickBot="1">
      <c r="A67" s="9" t="s">
        <v>8</v>
      </c>
      <c r="B67" s="144" t="s">
        <v>329</v>
      </c>
      <c r="C67" s="145"/>
      <c r="D67" s="145"/>
      <c r="E67" s="146"/>
      <c r="F67" s="10">
        <f>SUM(F40:F66)</f>
        <v>0</v>
      </c>
    </row>
    <row r="68" spans="1:6" ht="15.75" customHeight="1" thickBot="1">
      <c r="A68" s="156"/>
      <c r="B68" s="157"/>
      <c r="C68" s="157"/>
      <c r="D68" s="157"/>
      <c r="E68" s="157"/>
      <c r="F68" s="158"/>
    </row>
    <row r="69" spans="1:6" ht="13.5" customHeight="1" thickBot="1">
      <c r="A69" s="19" t="s">
        <v>9</v>
      </c>
      <c r="B69" s="175" t="s">
        <v>209</v>
      </c>
      <c r="C69" s="176"/>
      <c r="D69" s="176"/>
      <c r="E69" s="176"/>
      <c r="F69" s="177"/>
    </row>
    <row r="70" spans="1:6" ht="45">
      <c r="A70" s="73" t="s">
        <v>128</v>
      </c>
      <c r="B70" s="48" t="s">
        <v>330</v>
      </c>
      <c r="C70" s="49"/>
      <c r="D70" s="50"/>
      <c r="E70" s="491"/>
      <c r="F70" s="406"/>
    </row>
    <row r="71" spans="1:6">
      <c r="A71" s="67"/>
      <c r="B71" s="42" t="s">
        <v>331</v>
      </c>
      <c r="C71" s="40" t="s">
        <v>17</v>
      </c>
      <c r="D71" s="56">
        <v>2250</v>
      </c>
      <c r="E71" s="445"/>
      <c r="F71" s="408">
        <f>D71*E71</f>
        <v>0</v>
      </c>
    </row>
    <row r="72" spans="1:6">
      <c r="A72" s="67"/>
      <c r="B72" s="42"/>
      <c r="C72" s="40"/>
      <c r="D72" s="56"/>
      <c r="E72" s="445"/>
      <c r="F72" s="408"/>
    </row>
    <row r="73" spans="1:6" ht="30">
      <c r="A73" s="67" t="s">
        <v>130</v>
      </c>
      <c r="B73" s="39" t="s">
        <v>332</v>
      </c>
      <c r="C73" s="40"/>
      <c r="D73" s="56"/>
      <c r="E73" s="445"/>
      <c r="F73" s="408"/>
    </row>
    <row r="74" spans="1:6" ht="21" customHeight="1" thickBot="1">
      <c r="A74" s="74"/>
      <c r="B74" s="58"/>
      <c r="C74" s="53" t="s">
        <v>17</v>
      </c>
      <c r="D74" s="54">
        <v>4000</v>
      </c>
      <c r="E74" s="452"/>
      <c r="F74" s="428">
        <f>D74*E74</f>
        <v>0</v>
      </c>
    </row>
    <row r="75" spans="1:6" ht="14.25" customHeight="1" thickBot="1">
      <c r="A75" s="11" t="s">
        <v>9</v>
      </c>
      <c r="B75" s="150" t="s">
        <v>333</v>
      </c>
      <c r="C75" s="151"/>
      <c r="D75" s="151"/>
      <c r="E75" s="152"/>
      <c r="F75" s="12">
        <f>SUM(F70:F74)</f>
        <v>0</v>
      </c>
    </row>
    <row r="76" spans="1:6" ht="15.75" thickBot="1">
      <c r="A76" s="156"/>
      <c r="B76" s="157"/>
      <c r="C76" s="157"/>
      <c r="D76" s="157"/>
      <c r="E76" s="157"/>
      <c r="F76" s="158"/>
    </row>
    <row r="77" spans="1:6" ht="15.75" thickBot="1">
      <c r="A77" s="19" t="s">
        <v>10</v>
      </c>
      <c r="B77" s="175" t="s">
        <v>211</v>
      </c>
      <c r="C77" s="176"/>
      <c r="D77" s="176"/>
      <c r="E77" s="176"/>
      <c r="F77" s="177"/>
    </row>
    <row r="78" spans="1:6">
      <c r="A78" s="40" t="s">
        <v>134</v>
      </c>
      <c r="B78" s="40" t="s">
        <v>162</v>
      </c>
      <c r="C78" s="40"/>
      <c r="D78" s="56"/>
      <c r="E78" s="492"/>
      <c r="F78" s="406"/>
    </row>
    <row r="79" spans="1:6" ht="18">
      <c r="A79" s="40"/>
      <c r="B79" s="76"/>
      <c r="C79" s="40" t="s">
        <v>65</v>
      </c>
      <c r="D79" s="56">
        <v>350</v>
      </c>
      <c r="E79" s="493"/>
      <c r="F79" s="408">
        <f>D79*E79</f>
        <v>0</v>
      </c>
    </row>
    <row r="80" spans="1:6" ht="15.75" thickBot="1">
      <c r="A80" s="11" t="s">
        <v>10</v>
      </c>
      <c r="B80" s="150" t="s">
        <v>334</v>
      </c>
      <c r="C80" s="151"/>
      <c r="D80" s="151"/>
      <c r="E80" s="152"/>
      <c r="F80" s="12">
        <f>SUM(F78:F79)</f>
        <v>0</v>
      </c>
    </row>
    <row r="81" spans="1:6" ht="15.75" customHeight="1" thickBot="1">
      <c r="A81" s="156"/>
      <c r="B81" s="157"/>
      <c r="C81" s="157"/>
      <c r="D81" s="157"/>
      <c r="E81" s="157"/>
      <c r="F81" s="158"/>
    </row>
    <row r="82" spans="1:6" ht="15.75" thickBot="1">
      <c r="A82" s="77" t="s">
        <v>11</v>
      </c>
      <c r="B82" s="159" t="s">
        <v>335</v>
      </c>
      <c r="C82" s="160"/>
      <c r="D82" s="160"/>
      <c r="E82" s="160"/>
      <c r="F82" s="161"/>
    </row>
    <row r="83" spans="1:6" ht="60">
      <c r="A83" s="75" t="s">
        <v>184</v>
      </c>
      <c r="B83" s="44" t="s">
        <v>548</v>
      </c>
      <c r="C83" s="44"/>
      <c r="D83" s="45"/>
      <c r="E83" s="429"/>
      <c r="F83" s="489"/>
    </row>
    <row r="84" spans="1:6" ht="14.25" customHeight="1">
      <c r="A84" s="67"/>
      <c r="B84" s="40" t="s">
        <v>166</v>
      </c>
      <c r="C84" s="40" t="s">
        <v>65</v>
      </c>
      <c r="D84" s="56">
        <v>270</v>
      </c>
      <c r="E84" s="445"/>
      <c r="F84" s="408">
        <f>D84*E84</f>
        <v>0</v>
      </c>
    </row>
    <row r="85" spans="1:6">
      <c r="A85" s="67"/>
      <c r="B85" s="76"/>
      <c r="C85" s="40"/>
      <c r="D85" s="56"/>
      <c r="E85" s="445"/>
      <c r="F85" s="408"/>
    </row>
    <row r="86" spans="1:6" ht="45">
      <c r="A86" s="67" t="s">
        <v>185</v>
      </c>
      <c r="B86" s="40" t="s">
        <v>549</v>
      </c>
      <c r="C86" s="40"/>
      <c r="D86" s="56"/>
      <c r="E86" s="445"/>
      <c r="F86" s="408"/>
    </row>
    <row r="87" spans="1:6" ht="20.25" customHeight="1" thickBot="1">
      <c r="A87" s="74"/>
      <c r="B87" s="59"/>
      <c r="C87" s="53" t="s">
        <v>65</v>
      </c>
      <c r="D87" s="54">
        <v>6</v>
      </c>
      <c r="E87" s="452"/>
      <c r="F87" s="408">
        <f>D87*E87</f>
        <v>0</v>
      </c>
    </row>
    <row r="88" spans="1:6" ht="15.75" thickBot="1">
      <c r="A88" s="9" t="s">
        <v>11</v>
      </c>
      <c r="B88" s="144" t="s">
        <v>182</v>
      </c>
      <c r="C88" s="145"/>
      <c r="D88" s="145"/>
      <c r="E88" s="146"/>
      <c r="F88" s="10">
        <f>SUM(F83:F87)</f>
        <v>0</v>
      </c>
    </row>
    <row r="89" spans="1:6" ht="15.75" thickBot="1">
      <c r="A89" s="156"/>
      <c r="B89" s="157"/>
      <c r="C89" s="157"/>
      <c r="D89" s="157"/>
      <c r="E89" s="157"/>
      <c r="F89" s="158"/>
    </row>
    <row r="90" spans="1:6" ht="15.75" thickBot="1">
      <c r="A90" s="77" t="s">
        <v>12</v>
      </c>
      <c r="B90" s="159" t="s">
        <v>183</v>
      </c>
      <c r="C90" s="160"/>
      <c r="D90" s="160"/>
      <c r="E90" s="160"/>
      <c r="F90" s="161"/>
    </row>
    <row r="91" spans="1:6" ht="45">
      <c r="A91" s="73" t="s">
        <v>19</v>
      </c>
      <c r="B91" s="80" t="s">
        <v>550</v>
      </c>
      <c r="C91" s="49"/>
      <c r="D91" s="50"/>
      <c r="E91" s="491"/>
      <c r="F91" s="406"/>
    </row>
    <row r="92" spans="1:6" ht="18.75" customHeight="1">
      <c r="A92" s="67"/>
      <c r="B92" s="78"/>
      <c r="C92" s="40" t="s">
        <v>65</v>
      </c>
      <c r="D92" s="56">
        <v>275</v>
      </c>
      <c r="E92" s="445">
        <v>0</v>
      </c>
      <c r="F92" s="408">
        <f>D92*E92</f>
        <v>0</v>
      </c>
    </row>
    <row r="93" spans="1:6">
      <c r="A93" s="67"/>
      <c r="B93" s="78"/>
      <c r="C93" s="40"/>
      <c r="D93" s="56"/>
      <c r="E93" s="445"/>
      <c r="F93" s="408"/>
    </row>
    <row r="94" spans="1:6" ht="60">
      <c r="A94" s="67" t="s">
        <v>20</v>
      </c>
      <c r="B94" s="41" t="s">
        <v>551</v>
      </c>
      <c r="C94" s="40"/>
      <c r="D94" s="56"/>
      <c r="E94" s="445"/>
      <c r="F94" s="408"/>
    </row>
    <row r="95" spans="1:6" ht="18">
      <c r="A95" s="67"/>
      <c r="B95" s="78"/>
      <c r="C95" s="40" t="s">
        <v>65</v>
      </c>
      <c r="D95" s="56">
        <v>273</v>
      </c>
      <c r="E95" s="445"/>
      <c r="F95" s="408">
        <f>D95*E95</f>
        <v>0</v>
      </c>
    </row>
    <row r="96" spans="1:6">
      <c r="A96" s="67"/>
      <c r="B96" s="78"/>
      <c r="C96" s="40"/>
      <c r="D96" s="56"/>
      <c r="E96" s="445"/>
      <c r="F96" s="408"/>
    </row>
    <row r="97" spans="1:6" ht="45">
      <c r="A97" s="67" t="s">
        <v>197</v>
      </c>
      <c r="B97" s="41" t="s">
        <v>336</v>
      </c>
      <c r="C97" s="40"/>
      <c r="D97" s="56"/>
      <c r="E97" s="445"/>
      <c r="F97" s="408"/>
    </row>
    <row r="98" spans="1:6" ht="18">
      <c r="A98" s="67"/>
      <c r="B98" s="78"/>
      <c r="C98" s="40" t="s">
        <v>65</v>
      </c>
      <c r="D98" s="56">
        <v>126</v>
      </c>
      <c r="E98" s="445"/>
      <c r="F98" s="408">
        <f>D98*E98</f>
        <v>0</v>
      </c>
    </row>
    <row r="99" spans="1:6">
      <c r="A99" s="67"/>
      <c r="B99" s="78"/>
      <c r="C99" s="40"/>
      <c r="D99" s="56"/>
      <c r="E99" s="445"/>
      <c r="F99" s="408"/>
    </row>
    <row r="100" spans="1:6" ht="180">
      <c r="A100" s="43" t="s">
        <v>197</v>
      </c>
      <c r="B100" s="41" t="s">
        <v>337</v>
      </c>
      <c r="C100" s="40"/>
      <c r="D100" s="56"/>
      <c r="E100" s="445"/>
      <c r="F100" s="408"/>
    </row>
    <row r="101" spans="1:6" ht="18">
      <c r="A101" s="43" t="s">
        <v>338</v>
      </c>
      <c r="B101" s="41" t="s">
        <v>339</v>
      </c>
      <c r="C101" s="40" t="s">
        <v>65</v>
      </c>
      <c r="D101" s="56">
        <v>56</v>
      </c>
      <c r="E101" s="445"/>
      <c r="F101" s="408">
        <f>D101*E101</f>
        <v>0</v>
      </c>
    </row>
    <row r="102" spans="1:6" ht="18">
      <c r="A102" s="43" t="s">
        <v>340</v>
      </c>
      <c r="B102" s="41" t="s">
        <v>341</v>
      </c>
      <c r="C102" s="40" t="s">
        <v>65</v>
      </c>
      <c r="D102" s="56">
        <v>56</v>
      </c>
      <c r="E102" s="445"/>
      <c r="F102" s="408">
        <f>D102*E102</f>
        <v>0</v>
      </c>
    </row>
    <row r="103" spans="1:6" ht="18">
      <c r="A103" s="43" t="s">
        <v>342</v>
      </c>
      <c r="B103" s="41" t="s">
        <v>88</v>
      </c>
      <c r="C103" s="40" t="s">
        <v>65</v>
      </c>
      <c r="D103" s="56">
        <v>36</v>
      </c>
      <c r="E103" s="445"/>
      <c r="F103" s="408">
        <f>D103*E103</f>
        <v>0</v>
      </c>
    </row>
    <row r="104" spans="1:6" ht="18">
      <c r="A104" s="43" t="s">
        <v>343</v>
      </c>
      <c r="B104" s="41" t="s">
        <v>344</v>
      </c>
      <c r="C104" s="40" t="s">
        <v>65</v>
      </c>
      <c r="D104" s="56">
        <f>D101</f>
        <v>56</v>
      </c>
      <c r="E104" s="445"/>
      <c r="F104" s="408">
        <f>D104*E104</f>
        <v>0</v>
      </c>
    </row>
    <row r="105" spans="1:6">
      <c r="A105" s="43"/>
      <c r="B105" s="79"/>
      <c r="C105" s="40"/>
      <c r="D105" s="56"/>
      <c r="E105" s="445"/>
      <c r="F105" s="408"/>
    </row>
    <row r="106" spans="1:6" ht="75">
      <c r="A106" s="43" t="s">
        <v>212</v>
      </c>
      <c r="B106" s="41" t="s">
        <v>345</v>
      </c>
      <c r="C106" s="40"/>
      <c r="D106" s="56"/>
      <c r="E106" s="445"/>
      <c r="F106" s="408"/>
    </row>
    <row r="107" spans="1:6" ht="18">
      <c r="A107" s="43"/>
      <c r="B107" s="42"/>
      <c r="C107" s="40" t="s">
        <v>65</v>
      </c>
      <c r="D107" s="56">
        <v>20</v>
      </c>
      <c r="E107" s="445"/>
      <c r="F107" s="408">
        <f>D107*E107</f>
        <v>0</v>
      </c>
    </row>
    <row r="108" spans="1:6">
      <c r="A108" s="43"/>
      <c r="B108" s="42"/>
      <c r="C108" s="40"/>
      <c r="D108" s="56"/>
      <c r="E108" s="445"/>
      <c r="F108" s="408"/>
    </row>
    <row r="109" spans="1:6" ht="30">
      <c r="A109" s="43" t="s">
        <v>213</v>
      </c>
      <c r="B109" s="41" t="s">
        <v>196</v>
      </c>
      <c r="C109" s="40"/>
      <c r="D109" s="56"/>
      <c r="E109" s="445"/>
      <c r="F109" s="408"/>
    </row>
    <row r="110" spans="1:6" ht="15.75" thickBot="1">
      <c r="A110" s="51"/>
      <c r="B110" s="58"/>
      <c r="C110" s="53" t="s">
        <v>142</v>
      </c>
      <c r="D110" s="54">
        <v>29.5</v>
      </c>
      <c r="E110" s="452"/>
      <c r="F110" s="428">
        <f>D110*E110</f>
        <v>0</v>
      </c>
    </row>
    <row r="111" spans="1:6" ht="15.75" thickBot="1">
      <c r="A111" s="9" t="s">
        <v>12</v>
      </c>
      <c r="B111" s="144" t="s">
        <v>223</v>
      </c>
      <c r="C111" s="145"/>
      <c r="D111" s="145"/>
      <c r="E111" s="146"/>
      <c r="F111" s="10">
        <f>SUM(F91:F110)</f>
        <v>0</v>
      </c>
    </row>
    <row r="113" spans="1:6" ht="15.75" thickBot="1"/>
    <row r="114" spans="1:6">
      <c r="A114" s="169" t="s">
        <v>348</v>
      </c>
      <c r="B114" s="170"/>
      <c r="C114" s="170"/>
      <c r="D114" s="170"/>
      <c r="E114" s="170"/>
      <c r="F114" s="171"/>
    </row>
    <row r="115" spans="1:6">
      <c r="A115" s="24" t="s">
        <v>7</v>
      </c>
      <c r="B115" s="168" t="s">
        <v>207</v>
      </c>
      <c r="C115" s="168"/>
      <c r="D115" s="168"/>
      <c r="E115" s="168"/>
      <c r="F115" s="3">
        <f>F37</f>
        <v>0</v>
      </c>
    </row>
    <row r="116" spans="1:6">
      <c r="A116" s="24" t="s">
        <v>8</v>
      </c>
      <c r="B116" s="168" t="s">
        <v>346</v>
      </c>
      <c r="C116" s="168"/>
      <c r="D116" s="168"/>
      <c r="E116" s="168"/>
      <c r="F116" s="3">
        <f>F67</f>
        <v>0</v>
      </c>
    </row>
    <row r="117" spans="1:6">
      <c r="A117" s="24" t="s">
        <v>9</v>
      </c>
      <c r="B117" s="168" t="s">
        <v>209</v>
      </c>
      <c r="C117" s="168"/>
      <c r="D117" s="168"/>
      <c r="E117" s="168"/>
      <c r="F117" s="3">
        <f>F75</f>
        <v>0</v>
      </c>
    </row>
    <row r="118" spans="1:6">
      <c r="A118" s="24" t="s">
        <v>10</v>
      </c>
      <c r="B118" s="168" t="s">
        <v>211</v>
      </c>
      <c r="C118" s="168"/>
      <c r="D118" s="168"/>
      <c r="E118" s="168"/>
      <c r="F118" s="3">
        <f>F80</f>
        <v>0</v>
      </c>
    </row>
    <row r="119" spans="1:6">
      <c r="A119" s="24" t="s">
        <v>11</v>
      </c>
      <c r="B119" s="162" t="s">
        <v>163</v>
      </c>
      <c r="C119" s="163"/>
      <c r="D119" s="163"/>
      <c r="E119" s="164"/>
      <c r="F119" s="3">
        <f>F88</f>
        <v>0</v>
      </c>
    </row>
    <row r="120" spans="1:6">
      <c r="A120" s="24" t="s">
        <v>12</v>
      </c>
      <c r="B120" s="168" t="s">
        <v>347</v>
      </c>
      <c r="C120" s="168"/>
      <c r="D120" s="168"/>
      <c r="E120" s="168"/>
      <c r="F120" s="3">
        <f>F111</f>
        <v>0</v>
      </c>
    </row>
    <row r="121" spans="1:6">
      <c r="A121" s="172"/>
      <c r="B121" s="173"/>
      <c r="C121" s="173"/>
      <c r="D121" s="173"/>
      <c r="E121" s="173"/>
      <c r="F121" s="174"/>
    </row>
    <row r="122" spans="1:6" ht="15.75" thickBot="1">
      <c r="A122" s="165" t="s">
        <v>349</v>
      </c>
      <c r="B122" s="166"/>
      <c r="C122" s="166"/>
      <c r="D122" s="166"/>
      <c r="E122" s="167"/>
      <c r="F122" s="25">
        <f>SUM(F115:F120)</f>
        <v>0</v>
      </c>
    </row>
    <row r="123" spans="1:6" ht="15.75" thickBot="1">
      <c r="A123" s="6"/>
      <c r="B123" s="2"/>
      <c r="C123" s="2"/>
      <c r="D123" s="5"/>
      <c r="E123" s="2"/>
      <c r="F123" s="2"/>
    </row>
    <row r="124" spans="1:6" ht="47.25" customHeight="1">
      <c r="A124" s="138" t="s">
        <v>21</v>
      </c>
      <c r="B124" s="139"/>
      <c r="C124" s="139"/>
      <c r="D124" s="139"/>
      <c r="E124" s="139"/>
      <c r="F124" s="140"/>
    </row>
    <row r="125" spans="1:6" ht="52.5" customHeight="1" thickBot="1">
      <c r="A125" s="141" t="s">
        <v>22</v>
      </c>
      <c r="B125" s="142"/>
      <c r="C125" s="142"/>
      <c r="D125" s="142"/>
      <c r="E125" s="142"/>
      <c r="F125" s="143"/>
    </row>
    <row r="126" spans="1:6">
      <c r="A126" s="14"/>
      <c r="B126" s="14"/>
      <c r="C126" s="14"/>
      <c r="D126" s="14"/>
      <c r="E126" s="14"/>
      <c r="F126" s="14"/>
    </row>
  </sheetData>
  <sheetProtection algorithmName="SHA-512" hashValue="i96F3DuygIFjcltoeDn9OTyrerVSGxGut0iP1viDMdAFZ4wgAhReDjsthkBodralt4CfMzxiMJpMm0R6OfBmEQ==" saltValue="24kE7D8uf4QDx+MnOE1h6w==" spinCount="100000" sheet="1" scenarios="1" selectLockedCells="1" sort="0" autoFilter="0" pivotTables="0"/>
  <mergeCells count="32">
    <mergeCell ref="B69:F69"/>
    <mergeCell ref="B75:E75"/>
    <mergeCell ref="A76:F76"/>
    <mergeCell ref="B37:E37"/>
    <mergeCell ref="A38:F38"/>
    <mergeCell ref="B39:F39"/>
    <mergeCell ref="B67:E67"/>
    <mergeCell ref="A68:F68"/>
    <mergeCell ref="A1:F1"/>
    <mergeCell ref="A2:F2"/>
    <mergeCell ref="A3:F4"/>
    <mergeCell ref="A5:F7"/>
    <mergeCell ref="B9:F9"/>
    <mergeCell ref="B77:F77"/>
    <mergeCell ref="B80:E80"/>
    <mergeCell ref="B82:F82"/>
    <mergeCell ref="A81:F81"/>
    <mergeCell ref="B88:E88"/>
    <mergeCell ref="A89:F89"/>
    <mergeCell ref="B90:F90"/>
    <mergeCell ref="B111:E111"/>
    <mergeCell ref="A124:F124"/>
    <mergeCell ref="A125:F125"/>
    <mergeCell ref="B119:E119"/>
    <mergeCell ref="A122:E122"/>
    <mergeCell ref="B120:E120"/>
    <mergeCell ref="B118:E118"/>
    <mergeCell ref="B117:E117"/>
    <mergeCell ref="B116:E116"/>
    <mergeCell ref="B115:E115"/>
    <mergeCell ref="A114:F114"/>
    <mergeCell ref="A121:F12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8B5B7-12D0-4EDE-8C19-62006D9EF50E}">
  <dimension ref="A1:F72"/>
  <sheetViews>
    <sheetView topLeftCell="A37" workbookViewId="0">
      <selection activeCell="E51" sqref="E51"/>
    </sheetView>
  </sheetViews>
  <sheetFormatPr defaultColWidth="9.140625" defaultRowHeight="15"/>
  <cols>
    <col min="1" max="1" width="7.28515625" style="1" customWidth="1"/>
    <col min="2" max="2" width="49" style="1" customWidth="1"/>
    <col min="3" max="3" width="7" style="1" customWidth="1"/>
    <col min="4" max="4" width="9.7109375" style="1" customWidth="1"/>
    <col min="5" max="5" width="10.28515625" style="1" customWidth="1"/>
    <col min="6" max="6" width="10.85546875" style="1" customWidth="1"/>
    <col min="7" max="16384" width="9.140625" style="1"/>
  </cols>
  <sheetData>
    <row r="1" spans="1:6" ht="39.75" customHeight="1" thickBot="1">
      <c r="A1" s="153" t="s">
        <v>36</v>
      </c>
      <c r="B1" s="154"/>
      <c r="C1" s="154"/>
      <c r="D1" s="154"/>
      <c r="E1" s="154"/>
      <c r="F1" s="155"/>
    </row>
    <row r="2" spans="1:6" ht="271.5" customHeight="1">
      <c r="A2" s="190" t="s">
        <v>0</v>
      </c>
      <c r="B2" s="191"/>
      <c r="C2" s="191"/>
      <c r="D2" s="191"/>
      <c r="E2" s="191"/>
      <c r="F2" s="192"/>
    </row>
    <row r="3" spans="1:6">
      <c r="A3" s="193" t="s">
        <v>350</v>
      </c>
      <c r="B3" s="194"/>
      <c r="C3" s="194"/>
      <c r="D3" s="194"/>
      <c r="E3" s="194"/>
      <c r="F3" s="195"/>
    </row>
    <row r="4" spans="1:6">
      <c r="A4" s="193"/>
      <c r="B4" s="194"/>
      <c r="C4" s="194"/>
      <c r="D4" s="194"/>
      <c r="E4" s="194"/>
      <c r="F4" s="195"/>
    </row>
    <row r="5" spans="1:6" ht="13.5" customHeight="1">
      <c r="A5" s="196"/>
      <c r="B5" s="197"/>
      <c r="C5" s="197"/>
      <c r="D5" s="197"/>
      <c r="E5" s="197"/>
      <c r="F5" s="198"/>
    </row>
    <row r="6" spans="1:6" ht="15" hidden="1" customHeight="1">
      <c r="A6" s="196"/>
      <c r="B6" s="197"/>
      <c r="C6" s="197"/>
      <c r="D6" s="197"/>
      <c r="E6" s="197"/>
      <c r="F6" s="198"/>
    </row>
    <row r="7" spans="1:6" ht="53.25" hidden="1" customHeight="1" thickBot="1">
      <c r="A7" s="199"/>
      <c r="B7" s="200"/>
      <c r="C7" s="200"/>
      <c r="D7" s="200"/>
      <c r="E7" s="200"/>
      <c r="F7" s="201"/>
    </row>
    <row r="8" spans="1:6" ht="15.75" thickBot="1">
      <c r="A8" s="15" t="s">
        <v>1</v>
      </c>
      <c r="B8" s="16" t="s">
        <v>2</v>
      </c>
      <c r="C8" s="17" t="s">
        <v>3</v>
      </c>
      <c r="D8" s="18" t="s">
        <v>4</v>
      </c>
      <c r="E8" s="17" t="s">
        <v>5</v>
      </c>
      <c r="F8" s="16" t="s">
        <v>6</v>
      </c>
    </row>
    <row r="9" spans="1:6" ht="15.75" thickBot="1">
      <c r="A9" s="19" t="s">
        <v>7</v>
      </c>
      <c r="B9" s="175" t="s">
        <v>290</v>
      </c>
      <c r="C9" s="176"/>
      <c r="D9" s="176"/>
      <c r="E9" s="160"/>
      <c r="F9" s="161"/>
    </row>
    <row r="10" spans="1:6" ht="90">
      <c r="A10" s="40" t="s">
        <v>39</v>
      </c>
      <c r="B10" s="39" t="s">
        <v>229</v>
      </c>
      <c r="C10" s="40"/>
      <c r="D10" s="56"/>
      <c r="E10" s="429"/>
      <c r="F10" s="494"/>
    </row>
    <row r="11" spans="1:6">
      <c r="A11" s="40"/>
      <c r="B11" s="31" t="s">
        <v>351</v>
      </c>
      <c r="C11" s="40" t="s">
        <v>142</v>
      </c>
      <c r="D11" s="56">
        <v>29</v>
      </c>
      <c r="E11" s="445"/>
      <c r="F11" s="488">
        <f>D11*E11</f>
        <v>0</v>
      </c>
    </row>
    <row r="12" spans="1:6">
      <c r="A12" s="40"/>
      <c r="B12" s="39"/>
      <c r="C12" s="40"/>
      <c r="D12" s="56"/>
      <c r="E12" s="445"/>
      <c r="F12" s="488"/>
    </row>
    <row r="13" spans="1:6">
      <c r="A13" s="40" t="s">
        <v>45</v>
      </c>
      <c r="B13" s="39" t="s">
        <v>352</v>
      </c>
      <c r="C13" s="40"/>
      <c r="D13" s="56"/>
      <c r="E13" s="445"/>
      <c r="F13" s="488"/>
    </row>
    <row r="14" spans="1:6">
      <c r="A14" s="40"/>
      <c r="B14" s="39" t="s">
        <v>353</v>
      </c>
      <c r="C14" s="40" t="s">
        <v>142</v>
      </c>
      <c r="D14" s="56">
        <v>29.5</v>
      </c>
      <c r="E14" s="445"/>
      <c r="F14" s="488">
        <f>D14*E14</f>
        <v>0</v>
      </c>
    </row>
    <row r="15" spans="1:6">
      <c r="A15" s="40"/>
      <c r="B15" s="39"/>
      <c r="C15" s="40"/>
      <c r="D15" s="56"/>
      <c r="E15" s="445"/>
      <c r="F15" s="488"/>
    </row>
    <row r="16" spans="1:6" ht="45">
      <c r="A16" s="40" t="s">
        <v>48</v>
      </c>
      <c r="B16" s="39" t="s">
        <v>354</v>
      </c>
      <c r="C16" s="40"/>
      <c r="D16" s="56"/>
      <c r="E16" s="445"/>
      <c r="F16" s="488"/>
    </row>
    <row r="17" spans="1:6">
      <c r="A17" s="40"/>
      <c r="B17" s="39"/>
      <c r="C17" s="40" t="s">
        <v>142</v>
      </c>
      <c r="D17" s="56">
        <v>70</v>
      </c>
      <c r="E17" s="445"/>
      <c r="F17" s="488">
        <f>D17*E17</f>
        <v>0</v>
      </c>
    </row>
    <row r="18" spans="1:6">
      <c r="A18" s="40"/>
      <c r="B18" s="39"/>
      <c r="C18" s="40"/>
      <c r="D18" s="56"/>
      <c r="E18" s="445"/>
      <c r="F18" s="488"/>
    </row>
    <row r="19" spans="1:6" ht="30">
      <c r="A19" s="40" t="s">
        <v>50</v>
      </c>
      <c r="B19" s="39" t="s">
        <v>355</v>
      </c>
      <c r="C19" s="40"/>
      <c r="D19" s="56"/>
      <c r="E19" s="445"/>
      <c r="F19" s="488"/>
    </row>
    <row r="20" spans="1:6">
      <c r="A20" s="40"/>
      <c r="B20" s="39"/>
      <c r="C20" s="40" t="s">
        <v>142</v>
      </c>
      <c r="D20" s="56">
        <v>26</v>
      </c>
      <c r="E20" s="445"/>
      <c r="F20" s="488">
        <f>D20*E20</f>
        <v>0</v>
      </c>
    </row>
    <row r="21" spans="1:6">
      <c r="A21" s="40"/>
      <c r="B21" s="39"/>
      <c r="C21" s="40"/>
      <c r="D21" s="56"/>
      <c r="E21" s="445"/>
      <c r="F21" s="488"/>
    </row>
    <row r="22" spans="1:6">
      <c r="A22" s="55" t="s">
        <v>52</v>
      </c>
      <c r="B22" s="31" t="s">
        <v>356</v>
      </c>
      <c r="C22" s="40"/>
      <c r="D22" s="56"/>
      <c r="E22" s="445"/>
      <c r="F22" s="488"/>
    </row>
    <row r="23" spans="1:6">
      <c r="A23" s="55"/>
      <c r="B23" s="31"/>
      <c r="C23" s="40" t="s">
        <v>142</v>
      </c>
      <c r="D23" s="56">
        <v>65</v>
      </c>
      <c r="E23" s="445"/>
      <c r="F23" s="488">
        <f>D23*E23</f>
        <v>0</v>
      </c>
    </row>
    <row r="24" spans="1:6">
      <c r="A24" s="55"/>
      <c r="B24" s="31"/>
      <c r="C24" s="40"/>
      <c r="D24" s="56"/>
      <c r="E24" s="445"/>
      <c r="F24" s="488"/>
    </row>
    <row r="25" spans="1:6" ht="30">
      <c r="A25" s="40" t="s">
        <v>54</v>
      </c>
      <c r="B25" s="39" t="s">
        <v>357</v>
      </c>
      <c r="C25" s="40"/>
      <c r="D25" s="56"/>
      <c r="E25" s="445"/>
      <c r="F25" s="488"/>
    </row>
    <row r="26" spans="1:6">
      <c r="A26" s="40"/>
      <c r="B26" s="39"/>
      <c r="C26" s="40" t="s">
        <v>142</v>
      </c>
      <c r="D26" s="56">
        <v>180</v>
      </c>
      <c r="E26" s="445"/>
      <c r="F26" s="488">
        <f>D26*E26</f>
        <v>0</v>
      </c>
    </row>
    <row r="27" spans="1:6">
      <c r="A27" s="40"/>
      <c r="B27" s="39"/>
      <c r="C27" s="40"/>
      <c r="D27" s="56"/>
      <c r="E27" s="445"/>
      <c r="F27" s="488"/>
    </row>
    <row r="28" spans="1:6" ht="30">
      <c r="A28" s="40" t="s">
        <v>56</v>
      </c>
      <c r="B28" s="39" t="s">
        <v>358</v>
      </c>
      <c r="C28" s="40"/>
      <c r="D28" s="56"/>
      <c r="E28" s="445"/>
      <c r="F28" s="488"/>
    </row>
    <row r="29" spans="1:6">
      <c r="A29" s="40"/>
      <c r="B29" s="39"/>
      <c r="C29" s="40" t="s">
        <v>142</v>
      </c>
      <c r="D29" s="56">
        <v>65</v>
      </c>
      <c r="E29" s="445"/>
      <c r="F29" s="488">
        <f>D29*E29</f>
        <v>0</v>
      </c>
    </row>
    <row r="30" spans="1:6">
      <c r="A30" s="40"/>
      <c r="B30" s="39"/>
      <c r="C30" s="40"/>
      <c r="D30" s="56"/>
      <c r="E30" s="445"/>
      <c r="F30" s="488"/>
    </row>
    <row r="31" spans="1:6" ht="30">
      <c r="A31" s="55" t="s">
        <v>58</v>
      </c>
      <c r="B31" s="31" t="s">
        <v>359</v>
      </c>
      <c r="C31" s="40"/>
      <c r="D31" s="56"/>
      <c r="E31" s="445"/>
      <c r="F31" s="488"/>
    </row>
    <row r="32" spans="1:6" ht="15.75" thickBot="1">
      <c r="A32" s="55"/>
      <c r="B32" s="31"/>
      <c r="C32" s="40" t="s">
        <v>142</v>
      </c>
      <c r="D32" s="56">
        <v>52</v>
      </c>
      <c r="E32" s="445"/>
      <c r="F32" s="488">
        <f>D32*E32</f>
        <v>0</v>
      </c>
    </row>
    <row r="33" spans="1:6" ht="18" customHeight="1" thickBot="1">
      <c r="A33" s="9" t="s">
        <v>7</v>
      </c>
      <c r="B33" s="144" t="s">
        <v>231</v>
      </c>
      <c r="C33" s="145"/>
      <c r="D33" s="145"/>
      <c r="E33" s="146"/>
      <c r="F33" s="10">
        <f>SUM(F10:F32)</f>
        <v>0</v>
      </c>
    </row>
    <row r="34" spans="1:6" ht="15.75" thickBot="1">
      <c r="A34" s="147"/>
      <c r="B34" s="148"/>
      <c r="C34" s="148"/>
      <c r="D34" s="148"/>
      <c r="E34" s="148"/>
      <c r="F34" s="149"/>
    </row>
    <row r="35" spans="1:6" ht="15.75" thickBot="1">
      <c r="A35" s="19" t="s">
        <v>8</v>
      </c>
      <c r="B35" s="175" t="s">
        <v>384</v>
      </c>
      <c r="C35" s="176"/>
      <c r="D35" s="176"/>
      <c r="E35" s="176"/>
      <c r="F35" s="177"/>
    </row>
    <row r="36" spans="1:6" ht="212.25" customHeight="1">
      <c r="A36" s="47" t="s">
        <v>67</v>
      </c>
      <c r="B36" s="48" t="s">
        <v>360</v>
      </c>
      <c r="C36" s="49"/>
      <c r="D36" s="50"/>
      <c r="E36" s="491"/>
      <c r="F36" s="406"/>
    </row>
    <row r="37" spans="1:6">
      <c r="A37" s="43" t="s">
        <v>361</v>
      </c>
      <c r="B37" s="31" t="s">
        <v>362</v>
      </c>
      <c r="C37" s="40" t="s">
        <v>17</v>
      </c>
      <c r="D37" s="56">
        <v>2885</v>
      </c>
      <c r="E37" s="445"/>
      <c r="F37" s="408">
        <f t="shared" ref="F37:F46" si="0">D37*E37</f>
        <v>0</v>
      </c>
    </row>
    <row r="38" spans="1:6">
      <c r="A38" s="43" t="s">
        <v>363</v>
      </c>
      <c r="B38" s="31" t="s">
        <v>364</v>
      </c>
      <c r="C38" s="40" t="s">
        <v>17</v>
      </c>
      <c r="D38" s="56">
        <v>982</v>
      </c>
      <c r="E38" s="445"/>
      <c r="F38" s="408">
        <f t="shared" si="0"/>
        <v>0</v>
      </c>
    </row>
    <row r="39" spans="1:6">
      <c r="A39" s="43" t="s">
        <v>365</v>
      </c>
      <c r="B39" s="31" t="s">
        <v>366</v>
      </c>
      <c r="C39" s="40" t="s">
        <v>17</v>
      </c>
      <c r="D39" s="56">
        <v>2118</v>
      </c>
      <c r="E39" s="445"/>
      <c r="F39" s="408">
        <f t="shared" si="0"/>
        <v>0</v>
      </c>
    </row>
    <row r="40" spans="1:6">
      <c r="A40" s="43" t="s">
        <v>367</v>
      </c>
      <c r="B40" s="31" t="s">
        <v>368</v>
      </c>
      <c r="C40" s="40" t="s">
        <v>17</v>
      </c>
      <c r="D40" s="56">
        <v>226</v>
      </c>
      <c r="E40" s="445"/>
      <c r="F40" s="408">
        <f t="shared" si="0"/>
        <v>0</v>
      </c>
    </row>
    <row r="41" spans="1:6">
      <c r="A41" s="43" t="s">
        <v>369</v>
      </c>
      <c r="B41" s="31" t="s">
        <v>370</v>
      </c>
      <c r="C41" s="40" t="s">
        <v>17</v>
      </c>
      <c r="D41" s="56">
        <v>311</v>
      </c>
      <c r="E41" s="445"/>
      <c r="F41" s="408">
        <f t="shared" si="0"/>
        <v>0</v>
      </c>
    </row>
    <row r="42" spans="1:6">
      <c r="A42" s="43" t="s">
        <v>371</v>
      </c>
      <c r="B42" s="31" t="s">
        <v>372</v>
      </c>
      <c r="C42" s="40" t="s">
        <v>17</v>
      </c>
      <c r="D42" s="56">
        <v>4141</v>
      </c>
      <c r="E42" s="445"/>
      <c r="F42" s="408">
        <f t="shared" si="0"/>
        <v>0</v>
      </c>
    </row>
    <row r="43" spans="1:6">
      <c r="A43" s="43" t="s">
        <v>373</v>
      </c>
      <c r="B43" s="31" t="s">
        <v>374</v>
      </c>
      <c r="C43" s="40" t="s">
        <v>17</v>
      </c>
      <c r="D43" s="56">
        <v>478</v>
      </c>
      <c r="E43" s="445"/>
      <c r="F43" s="408">
        <f t="shared" si="0"/>
        <v>0</v>
      </c>
    </row>
    <row r="44" spans="1:6">
      <c r="A44" s="43" t="s">
        <v>375</v>
      </c>
      <c r="B44" s="31" t="s">
        <v>376</v>
      </c>
      <c r="C44" s="40" t="s">
        <v>17</v>
      </c>
      <c r="D44" s="56">
        <v>185</v>
      </c>
      <c r="E44" s="445"/>
      <c r="F44" s="408">
        <f t="shared" si="0"/>
        <v>0</v>
      </c>
    </row>
    <row r="45" spans="1:6">
      <c r="A45" s="43" t="s">
        <v>377</v>
      </c>
      <c r="B45" s="31" t="s">
        <v>378</v>
      </c>
      <c r="C45" s="40" t="s">
        <v>17</v>
      </c>
      <c r="D45" s="56">
        <v>865</v>
      </c>
      <c r="E45" s="445"/>
      <c r="F45" s="408">
        <f t="shared" si="0"/>
        <v>0</v>
      </c>
    </row>
    <row r="46" spans="1:6">
      <c r="A46" s="43" t="s">
        <v>379</v>
      </c>
      <c r="B46" s="31" t="s">
        <v>380</v>
      </c>
      <c r="C46" s="40" t="s">
        <v>17</v>
      </c>
      <c r="D46" s="56">
        <v>167</v>
      </c>
      <c r="E46" s="445"/>
      <c r="F46" s="408">
        <f t="shared" si="0"/>
        <v>0</v>
      </c>
    </row>
    <row r="47" spans="1:6">
      <c r="A47" s="67"/>
      <c r="B47" s="39"/>
      <c r="C47" s="40"/>
      <c r="D47" s="56"/>
      <c r="E47" s="445"/>
      <c r="F47" s="408"/>
    </row>
    <row r="48" spans="1:6" ht="13.5" customHeight="1">
      <c r="A48" s="43" t="s">
        <v>69</v>
      </c>
      <c r="B48" s="31" t="s">
        <v>381</v>
      </c>
      <c r="C48" s="40"/>
      <c r="D48" s="56"/>
      <c r="E48" s="445"/>
      <c r="F48" s="408"/>
    </row>
    <row r="49" spans="1:6">
      <c r="A49" s="43"/>
      <c r="B49" s="31"/>
      <c r="C49" s="40" t="s">
        <v>16</v>
      </c>
      <c r="D49" s="56">
        <v>1</v>
      </c>
      <c r="E49" s="445"/>
      <c r="F49" s="408">
        <f>D49*E49</f>
        <v>0</v>
      </c>
    </row>
    <row r="50" spans="1:6">
      <c r="A50" s="43"/>
      <c r="B50" s="31"/>
      <c r="C50" s="40"/>
      <c r="D50" s="56"/>
      <c r="E50" s="445"/>
      <c r="F50" s="408"/>
    </row>
    <row r="51" spans="1:6" ht="45">
      <c r="A51" s="81" t="s">
        <v>73</v>
      </c>
      <c r="B51" s="39" t="s">
        <v>561</v>
      </c>
      <c r="C51" s="40"/>
      <c r="D51" s="56"/>
      <c r="E51" s="445"/>
      <c r="F51" s="408"/>
    </row>
    <row r="52" spans="1:6">
      <c r="A52" s="69"/>
      <c r="B52" s="39" t="s">
        <v>382</v>
      </c>
      <c r="C52" s="40" t="s">
        <v>16</v>
      </c>
      <c r="D52" s="56">
        <v>1</v>
      </c>
      <c r="E52" s="445"/>
      <c r="F52" s="408">
        <f t="shared" ref="F52:F53" si="1">D52*E52</f>
        <v>0</v>
      </c>
    </row>
    <row r="53" spans="1:6" ht="14.25" customHeight="1" thickBot="1">
      <c r="A53" s="82"/>
      <c r="B53" s="52" t="s">
        <v>383</v>
      </c>
      <c r="C53" s="53" t="s">
        <v>16</v>
      </c>
      <c r="D53" s="54">
        <v>1</v>
      </c>
      <c r="E53" s="452"/>
      <c r="F53" s="428">
        <f t="shared" si="1"/>
        <v>0</v>
      </c>
    </row>
    <row r="54" spans="1:6" ht="15.75" thickBot="1">
      <c r="A54" s="9" t="s">
        <v>8</v>
      </c>
      <c r="B54" s="144" t="s">
        <v>385</v>
      </c>
      <c r="C54" s="145"/>
      <c r="D54" s="145"/>
      <c r="E54" s="146"/>
      <c r="F54" s="10">
        <f>SUM(F36:F53)</f>
        <v>0</v>
      </c>
    </row>
    <row r="55" spans="1:6" ht="15.75" thickBot="1">
      <c r="A55" s="147"/>
      <c r="B55" s="148"/>
      <c r="C55" s="148"/>
      <c r="D55" s="148"/>
      <c r="E55" s="148"/>
      <c r="F55" s="149"/>
    </row>
    <row r="56" spans="1:6">
      <c r="A56" s="19" t="s">
        <v>9</v>
      </c>
      <c r="B56" s="175" t="s">
        <v>390</v>
      </c>
      <c r="C56" s="176"/>
      <c r="D56" s="176"/>
      <c r="E56" s="176"/>
      <c r="F56" s="177"/>
    </row>
    <row r="57" spans="1:6" ht="75">
      <c r="A57" s="40" t="s">
        <v>128</v>
      </c>
      <c r="B57" s="39" t="s">
        <v>560</v>
      </c>
      <c r="C57" s="40"/>
      <c r="D57" s="56"/>
      <c r="E57" s="445"/>
      <c r="F57" s="488"/>
    </row>
    <row r="58" spans="1:6" ht="15.75" thickBot="1">
      <c r="A58" s="55" t="s">
        <v>386</v>
      </c>
      <c r="B58" s="39" t="s">
        <v>387</v>
      </c>
      <c r="C58" s="40" t="s">
        <v>16</v>
      </c>
      <c r="D58" s="56">
        <v>22</v>
      </c>
      <c r="E58" s="445"/>
      <c r="F58" s="428">
        <f t="shared" ref="F58:F59" si="2">D58*E58</f>
        <v>0</v>
      </c>
    </row>
    <row r="59" spans="1:6" ht="15.75" thickBot="1">
      <c r="A59" s="55" t="s">
        <v>388</v>
      </c>
      <c r="B59" s="39" t="s">
        <v>389</v>
      </c>
      <c r="C59" s="40" t="s">
        <v>16</v>
      </c>
      <c r="D59" s="56">
        <v>7</v>
      </c>
      <c r="E59" s="445"/>
      <c r="F59" s="428">
        <f t="shared" si="2"/>
        <v>0</v>
      </c>
    </row>
    <row r="60" spans="1:6" ht="15.75" thickBot="1">
      <c r="A60" s="9" t="s">
        <v>9</v>
      </c>
      <c r="B60" s="144" t="s">
        <v>391</v>
      </c>
      <c r="C60" s="145"/>
      <c r="D60" s="145"/>
      <c r="E60" s="146"/>
      <c r="F60" s="10">
        <f>SUM(F57:F59)</f>
        <v>0</v>
      </c>
    </row>
    <row r="62" spans="1:6" ht="15.75" thickBot="1">
      <c r="A62" s="2"/>
      <c r="B62" s="2"/>
      <c r="C62" s="2"/>
      <c r="D62" s="5"/>
      <c r="E62" s="2"/>
      <c r="F62" s="2"/>
    </row>
    <row r="63" spans="1:6">
      <c r="A63" s="169" t="s">
        <v>392</v>
      </c>
      <c r="B63" s="170"/>
      <c r="C63" s="170"/>
      <c r="D63" s="170"/>
      <c r="E63" s="170"/>
      <c r="F63" s="171"/>
    </row>
    <row r="64" spans="1:6">
      <c r="A64" s="24" t="s">
        <v>7</v>
      </c>
      <c r="B64" s="162" t="s">
        <v>290</v>
      </c>
      <c r="C64" s="163"/>
      <c r="D64" s="163"/>
      <c r="E64" s="164"/>
      <c r="F64" s="3">
        <f>F33</f>
        <v>0</v>
      </c>
    </row>
    <row r="65" spans="1:6">
      <c r="A65" s="24" t="s">
        <v>8</v>
      </c>
      <c r="B65" s="162" t="s">
        <v>384</v>
      </c>
      <c r="C65" s="163"/>
      <c r="D65" s="163"/>
      <c r="E65" s="164"/>
      <c r="F65" s="3">
        <f>F54</f>
        <v>0</v>
      </c>
    </row>
    <row r="66" spans="1:6">
      <c r="A66" s="24" t="s">
        <v>9</v>
      </c>
      <c r="B66" s="162" t="s">
        <v>390</v>
      </c>
      <c r="C66" s="163"/>
      <c r="D66" s="163"/>
      <c r="E66" s="164"/>
      <c r="F66" s="3">
        <f>F60</f>
        <v>0</v>
      </c>
    </row>
    <row r="67" spans="1:6">
      <c r="A67" s="172"/>
      <c r="B67" s="173"/>
      <c r="C67" s="173"/>
      <c r="D67" s="173"/>
      <c r="E67" s="173"/>
      <c r="F67" s="174"/>
    </row>
    <row r="68" spans="1:6" ht="15.75" thickBot="1">
      <c r="A68" s="165" t="s">
        <v>349</v>
      </c>
      <c r="B68" s="166"/>
      <c r="C68" s="166"/>
      <c r="D68" s="166"/>
      <c r="E68" s="167"/>
      <c r="F68" s="25">
        <f>SUM(F64:F66)</f>
        <v>0</v>
      </c>
    </row>
    <row r="69" spans="1:6" ht="15.75" thickBot="1">
      <c r="A69" s="6"/>
      <c r="B69" s="2"/>
      <c r="C69" s="2"/>
      <c r="D69" s="5"/>
      <c r="E69" s="2"/>
      <c r="F69" s="2"/>
    </row>
    <row r="70" spans="1:6" ht="48" customHeight="1">
      <c r="A70" s="138" t="s">
        <v>21</v>
      </c>
      <c r="B70" s="139"/>
      <c r="C70" s="139"/>
      <c r="D70" s="139"/>
      <c r="E70" s="139"/>
      <c r="F70" s="140"/>
    </row>
    <row r="71" spans="1:6" ht="46.5" customHeight="1" thickBot="1">
      <c r="A71" s="141" t="s">
        <v>33</v>
      </c>
      <c r="B71" s="142"/>
      <c r="C71" s="142"/>
      <c r="D71" s="142"/>
      <c r="E71" s="142"/>
      <c r="F71" s="143"/>
    </row>
    <row r="72" spans="1:6">
      <c r="A72" s="14"/>
      <c r="B72" s="14"/>
      <c r="C72" s="14"/>
      <c r="D72" s="14"/>
      <c r="E72" s="14"/>
      <c r="F72" s="14"/>
    </row>
  </sheetData>
  <sheetProtection algorithmName="SHA-512" hashValue="Tc5sLuEmrPcNYcQCYqI/7TrAYLr9+RODBbc0w5KKZTdxRaSp3XnDbTPfRp+HmPxZuhe9lyDiWgDhLa1fWSkEkA==" saltValue="vLwxb/dhnQEptqCxGq6YCA==" spinCount="100000" sheet="1" objects="1" scenarios="1" selectLockedCells="1" sort="0" autoFilter="0" pivotTables="0"/>
  <mergeCells count="20">
    <mergeCell ref="A1:F1"/>
    <mergeCell ref="A2:F2"/>
    <mergeCell ref="A3:F4"/>
    <mergeCell ref="A5:F7"/>
    <mergeCell ref="B9:F9"/>
    <mergeCell ref="B33:E33"/>
    <mergeCell ref="A34:F34"/>
    <mergeCell ref="B35:F35"/>
    <mergeCell ref="B54:E54"/>
    <mergeCell ref="A55:F55"/>
    <mergeCell ref="B56:F56"/>
    <mergeCell ref="B60:E60"/>
    <mergeCell ref="A70:F70"/>
    <mergeCell ref="A71:F71"/>
    <mergeCell ref="B66:E66"/>
    <mergeCell ref="A67:F67"/>
    <mergeCell ref="A68:E68"/>
    <mergeCell ref="A63:F63"/>
    <mergeCell ref="B64:E64"/>
    <mergeCell ref="B65:E6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9BD87-B45B-441F-ABFD-CCC4C120B01E}">
  <dimension ref="A1:F94"/>
  <sheetViews>
    <sheetView topLeftCell="A50" workbookViewId="0">
      <selection activeCell="E68" sqref="E68"/>
    </sheetView>
  </sheetViews>
  <sheetFormatPr defaultColWidth="9.140625" defaultRowHeight="15"/>
  <cols>
    <col min="1" max="1" width="7.28515625" style="1" customWidth="1"/>
    <col min="2" max="2" width="49" style="1" customWidth="1"/>
    <col min="3" max="3" width="7" style="1" customWidth="1"/>
    <col min="4" max="4" width="9.7109375" style="1" customWidth="1"/>
    <col min="5" max="5" width="10.28515625" style="1" customWidth="1"/>
    <col min="6" max="6" width="10.85546875" style="1" customWidth="1"/>
    <col min="7" max="16384" width="9.140625" style="1"/>
  </cols>
  <sheetData>
    <row r="1" spans="1:6" ht="39.75" customHeight="1" thickBot="1">
      <c r="A1" s="153" t="s">
        <v>36</v>
      </c>
      <c r="B1" s="154"/>
      <c r="C1" s="154"/>
      <c r="D1" s="154"/>
      <c r="E1" s="154"/>
      <c r="F1" s="155"/>
    </row>
    <row r="2" spans="1:6" ht="271.5" customHeight="1">
      <c r="A2" s="190" t="s">
        <v>0</v>
      </c>
      <c r="B2" s="191"/>
      <c r="C2" s="191"/>
      <c r="D2" s="191"/>
      <c r="E2" s="191"/>
      <c r="F2" s="192"/>
    </row>
    <row r="3" spans="1:6">
      <c r="A3" s="193" t="s">
        <v>393</v>
      </c>
      <c r="B3" s="194"/>
      <c r="C3" s="194"/>
      <c r="D3" s="194"/>
      <c r="E3" s="194"/>
      <c r="F3" s="195"/>
    </row>
    <row r="4" spans="1:6">
      <c r="A4" s="193"/>
      <c r="B4" s="194"/>
      <c r="C4" s="194"/>
      <c r="D4" s="194"/>
      <c r="E4" s="194"/>
      <c r="F4" s="195"/>
    </row>
    <row r="5" spans="1:6" ht="13.5" customHeight="1">
      <c r="A5" s="196"/>
      <c r="B5" s="197"/>
      <c r="C5" s="197"/>
      <c r="D5" s="197"/>
      <c r="E5" s="197"/>
      <c r="F5" s="198"/>
    </row>
    <row r="6" spans="1:6" ht="15" hidden="1" customHeight="1">
      <c r="A6" s="196"/>
      <c r="B6" s="197"/>
      <c r="C6" s="197"/>
      <c r="D6" s="197"/>
      <c r="E6" s="197"/>
      <c r="F6" s="198"/>
    </row>
    <row r="7" spans="1:6" ht="53.25" hidden="1" customHeight="1" thickBot="1">
      <c r="A7" s="199"/>
      <c r="B7" s="200"/>
      <c r="C7" s="200"/>
      <c r="D7" s="200"/>
      <c r="E7" s="200"/>
      <c r="F7" s="201"/>
    </row>
    <row r="8" spans="1:6" ht="15.75" thickBot="1">
      <c r="A8" s="15" t="s">
        <v>1</v>
      </c>
      <c r="B8" s="16" t="s">
        <v>2</v>
      </c>
      <c r="C8" s="17" t="s">
        <v>3</v>
      </c>
      <c r="D8" s="18" t="s">
        <v>4</v>
      </c>
      <c r="E8" s="17" t="s">
        <v>5</v>
      </c>
      <c r="F8" s="16" t="s">
        <v>6</v>
      </c>
    </row>
    <row r="9" spans="1:6" ht="15.75" thickBot="1">
      <c r="A9" s="19" t="s">
        <v>7</v>
      </c>
      <c r="B9" s="175" t="s">
        <v>394</v>
      </c>
      <c r="C9" s="176"/>
      <c r="D9" s="176"/>
      <c r="E9" s="176"/>
      <c r="F9" s="177"/>
    </row>
    <row r="10" spans="1:6" ht="90">
      <c r="A10" s="90" t="s">
        <v>39</v>
      </c>
      <c r="B10" s="91" t="s">
        <v>395</v>
      </c>
      <c r="C10" s="92"/>
      <c r="D10" s="93"/>
      <c r="E10" s="491"/>
      <c r="F10" s="406"/>
    </row>
    <row r="11" spans="1:6" ht="18">
      <c r="A11" s="94" t="s">
        <v>41</v>
      </c>
      <c r="B11" s="83" t="s">
        <v>42</v>
      </c>
      <c r="C11" s="84" t="s">
        <v>64</v>
      </c>
      <c r="D11" s="85">
        <v>300</v>
      </c>
      <c r="E11" s="445"/>
      <c r="F11" s="408">
        <f>D11*E11</f>
        <v>0</v>
      </c>
    </row>
    <row r="12" spans="1:6" ht="18">
      <c r="A12" s="94" t="s">
        <v>41</v>
      </c>
      <c r="B12" s="83" t="s">
        <v>44</v>
      </c>
      <c r="C12" s="84" t="s">
        <v>64</v>
      </c>
      <c r="D12" s="85">
        <v>250</v>
      </c>
      <c r="E12" s="445"/>
      <c r="F12" s="408">
        <f>D12*E12</f>
        <v>0</v>
      </c>
    </row>
    <row r="13" spans="1:6">
      <c r="A13" s="94"/>
      <c r="B13" s="83"/>
      <c r="C13" s="84"/>
      <c r="D13" s="85"/>
      <c r="E13" s="445"/>
      <c r="F13" s="408"/>
    </row>
    <row r="14" spans="1:6" ht="90">
      <c r="A14" s="94" t="s">
        <v>45</v>
      </c>
      <c r="B14" s="83" t="s">
        <v>396</v>
      </c>
      <c r="C14" s="84"/>
      <c r="D14" s="85"/>
      <c r="E14" s="445"/>
      <c r="F14" s="408"/>
    </row>
    <row r="15" spans="1:6" ht="18">
      <c r="A15" s="94"/>
      <c r="B15" s="83"/>
      <c r="C15" s="84" t="s">
        <v>64</v>
      </c>
      <c r="D15" s="85">
        <v>140</v>
      </c>
      <c r="E15" s="445"/>
      <c r="F15" s="408">
        <f>D15*E15</f>
        <v>0</v>
      </c>
    </row>
    <row r="16" spans="1:6">
      <c r="A16" s="94"/>
      <c r="B16" s="83"/>
      <c r="C16" s="84"/>
      <c r="D16" s="85"/>
      <c r="E16" s="445"/>
      <c r="F16" s="408"/>
    </row>
    <row r="17" spans="1:6" ht="60">
      <c r="A17" s="95" t="s">
        <v>48</v>
      </c>
      <c r="B17" s="86" t="s">
        <v>397</v>
      </c>
      <c r="C17" s="87"/>
      <c r="D17" s="88"/>
      <c r="E17" s="445"/>
      <c r="F17" s="408"/>
    </row>
    <row r="18" spans="1:6" ht="18">
      <c r="A18" s="94"/>
      <c r="B18" s="83"/>
      <c r="C18" s="84" t="s">
        <v>64</v>
      </c>
      <c r="D18" s="85">
        <v>28</v>
      </c>
      <c r="E18" s="445"/>
      <c r="F18" s="408">
        <f>D18*E18</f>
        <v>0</v>
      </c>
    </row>
    <row r="19" spans="1:6">
      <c r="A19" s="94"/>
      <c r="B19" s="83"/>
      <c r="C19" s="84"/>
      <c r="D19" s="85"/>
      <c r="E19" s="445"/>
      <c r="F19" s="408"/>
    </row>
    <row r="20" spans="1:6" ht="75">
      <c r="A20" s="95" t="s">
        <v>50</v>
      </c>
      <c r="B20" s="89" t="s">
        <v>398</v>
      </c>
      <c r="C20" s="87"/>
      <c r="D20" s="88"/>
      <c r="E20" s="445"/>
      <c r="F20" s="408"/>
    </row>
    <row r="21" spans="1:6" ht="18">
      <c r="A21" s="94"/>
      <c r="B21" s="83"/>
      <c r="C21" s="84" t="s">
        <v>64</v>
      </c>
      <c r="D21" s="85">
        <v>115</v>
      </c>
      <c r="E21" s="445"/>
      <c r="F21" s="408">
        <f>D21*E21</f>
        <v>0</v>
      </c>
    </row>
    <row r="22" spans="1:6">
      <c r="A22" s="94"/>
      <c r="B22" s="83"/>
      <c r="C22" s="84"/>
      <c r="D22" s="85"/>
      <c r="E22" s="445"/>
      <c r="F22" s="408"/>
    </row>
    <row r="23" spans="1:6" ht="105">
      <c r="A23" s="95" t="s">
        <v>52</v>
      </c>
      <c r="B23" s="89" t="s">
        <v>399</v>
      </c>
      <c r="C23" s="87"/>
      <c r="D23" s="88"/>
      <c r="E23" s="445"/>
      <c r="F23" s="408"/>
    </row>
    <row r="24" spans="1:6" ht="18">
      <c r="A24" s="94"/>
      <c r="B24" s="83"/>
      <c r="C24" s="84" t="s">
        <v>64</v>
      </c>
      <c r="D24" s="85">
        <v>60</v>
      </c>
      <c r="E24" s="445"/>
      <c r="F24" s="408">
        <f>D24*E24</f>
        <v>0</v>
      </c>
    </row>
    <row r="25" spans="1:6">
      <c r="A25" s="94"/>
      <c r="B25" s="83"/>
      <c r="C25" s="84"/>
      <c r="D25" s="85"/>
      <c r="E25" s="445"/>
      <c r="F25" s="408"/>
    </row>
    <row r="26" spans="1:6" ht="60">
      <c r="A26" s="94" t="s">
        <v>54</v>
      </c>
      <c r="B26" s="83" t="s">
        <v>400</v>
      </c>
      <c r="C26" s="84"/>
      <c r="D26" s="85"/>
      <c r="E26" s="445"/>
      <c r="F26" s="408"/>
    </row>
    <row r="27" spans="1:6" ht="18">
      <c r="A27" s="94"/>
      <c r="B27" s="83"/>
      <c r="C27" s="84" t="s">
        <v>64</v>
      </c>
      <c r="D27" s="85">
        <v>50</v>
      </c>
      <c r="E27" s="445"/>
      <c r="F27" s="408">
        <f>D27*E27</f>
        <v>0</v>
      </c>
    </row>
    <row r="28" spans="1:6">
      <c r="A28" s="94"/>
      <c r="B28" s="83"/>
      <c r="C28" s="84"/>
      <c r="D28" s="85"/>
      <c r="E28" s="445"/>
      <c r="F28" s="408"/>
    </row>
    <row r="29" spans="1:6" ht="30">
      <c r="A29" s="94" t="s">
        <v>56</v>
      </c>
      <c r="B29" s="83" t="s">
        <v>401</v>
      </c>
      <c r="C29" s="84"/>
      <c r="D29" s="85"/>
      <c r="E29" s="445"/>
      <c r="F29" s="408"/>
    </row>
    <row r="30" spans="1:6" ht="18">
      <c r="A30" s="94"/>
      <c r="B30" s="83"/>
      <c r="C30" s="84" t="s">
        <v>64</v>
      </c>
      <c r="D30" s="85">
        <f>D15-D27</f>
        <v>90</v>
      </c>
      <c r="E30" s="445"/>
      <c r="F30" s="408">
        <f>D30*E30</f>
        <v>0</v>
      </c>
    </row>
    <row r="31" spans="1:6">
      <c r="A31" s="94"/>
      <c r="B31" s="83"/>
      <c r="C31" s="84"/>
      <c r="D31" s="85"/>
      <c r="E31" s="445"/>
      <c r="F31" s="408"/>
    </row>
    <row r="32" spans="1:6" ht="60">
      <c r="A32" s="96" t="s">
        <v>58</v>
      </c>
      <c r="B32" s="83" t="s">
        <v>402</v>
      </c>
      <c r="C32" s="84"/>
      <c r="D32" s="85"/>
      <c r="E32" s="445"/>
      <c r="F32" s="408"/>
    </row>
    <row r="33" spans="1:6" ht="21.75" customHeight="1">
      <c r="A33" s="94"/>
      <c r="B33" s="83"/>
      <c r="C33" s="84" t="s">
        <v>65</v>
      </c>
      <c r="D33" s="85">
        <v>1000</v>
      </c>
      <c r="E33" s="445"/>
      <c r="F33" s="408">
        <f>D33*E33</f>
        <v>0</v>
      </c>
    </row>
    <row r="34" spans="1:6">
      <c r="A34" s="94"/>
      <c r="B34" s="83"/>
      <c r="C34" s="84"/>
      <c r="D34" s="85"/>
      <c r="E34" s="445"/>
      <c r="F34" s="408"/>
    </row>
    <row r="35" spans="1:6" ht="75">
      <c r="A35" s="94" t="s">
        <v>60</v>
      </c>
      <c r="B35" s="83" t="s">
        <v>403</v>
      </c>
      <c r="C35" s="84"/>
      <c r="D35" s="85"/>
      <c r="E35" s="445"/>
      <c r="F35" s="408"/>
    </row>
    <row r="36" spans="1:6" ht="21" customHeight="1">
      <c r="A36" s="94"/>
      <c r="B36" s="83"/>
      <c r="C36" s="84" t="s">
        <v>64</v>
      </c>
      <c r="D36" s="85">
        <v>250</v>
      </c>
      <c r="E36" s="445"/>
      <c r="F36" s="408">
        <f>D36*E36</f>
        <v>0</v>
      </c>
    </row>
    <row r="37" spans="1:6">
      <c r="A37" s="94"/>
      <c r="B37" s="83"/>
      <c r="C37" s="84"/>
      <c r="D37" s="85"/>
      <c r="E37" s="445"/>
      <c r="F37" s="408"/>
    </row>
    <row r="38" spans="1:6" ht="105">
      <c r="A38" s="94" t="s">
        <v>62</v>
      </c>
      <c r="B38" s="83" t="s">
        <v>404</v>
      </c>
      <c r="C38" s="84"/>
      <c r="D38" s="85"/>
      <c r="E38" s="445"/>
      <c r="F38" s="408"/>
    </row>
    <row r="39" spans="1:6" ht="18">
      <c r="A39" s="94"/>
      <c r="B39" s="83"/>
      <c r="C39" s="84" t="s">
        <v>64</v>
      </c>
      <c r="D39" s="85">
        <v>100</v>
      </c>
      <c r="E39" s="445"/>
      <c r="F39" s="408">
        <f>D39*E39</f>
        <v>0</v>
      </c>
    </row>
    <row r="40" spans="1:6">
      <c r="A40" s="94"/>
      <c r="B40" s="83"/>
      <c r="C40" s="84"/>
      <c r="D40" s="85"/>
      <c r="E40" s="445"/>
      <c r="F40" s="408"/>
    </row>
    <row r="41" spans="1:6" ht="30">
      <c r="A41" s="94" t="s">
        <v>405</v>
      </c>
      <c r="B41" s="83" t="s">
        <v>406</v>
      </c>
      <c r="C41" s="84"/>
      <c r="D41" s="85"/>
      <c r="E41" s="445"/>
      <c r="F41" s="408"/>
    </row>
    <row r="42" spans="1:6" ht="18.75" thickBot="1">
      <c r="A42" s="97"/>
      <c r="B42" s="98"/>
      <c r="C42" s="99" t="s">
        <v>64</v>
      </c>
      <c r="D42" s="100">
        <v>20</v>
      </c>
      <c r="E42" s="452"/>
      <c r="F42" s="428">
        <f>D42*E42</f>
        <v>0</v>
      </c>
    </row>
    <row r="43" spans="1:6" ht="15.75" thickBot="1">
      <c r="A43" s="9" t="s">
        <v>7</v>
      </c>
      <c r="B43" s="144" t="s">
        <v>31</v>
      </c>
      <c r="C43" s="145"/>
      <c r="D43" s="145"/>
      <c r="E43" s="146"/>
      <c r="F43" s="10">
        <f>SUM(F10:F42)</f>
        <v>0</v>
      </c>
    </row>
    <row r="44" spans="1:6" ht="15.75" thickBot="1">
      <c r="A44" s="156"/>
      <c r="B44" s="157"/>
      <c r="C44" s="157"/>
      <c r="D44" s="157"/>
      <c r="E44" s="157"/>
      <c r="F44" s="158"/>
    </row>
    <row r="45" spans="1:6" ht="15.75" thickBot="1">
      <c r="A45" s="19" t="s">
        <v>8</v>
      </c>
      <c r="B45" s="175" t="s">
        <v>407</v>
      </c>
      <c r="C45" s="176"/>
      <c r="D45" s="176"/>
      <c r="E45" s="176"/>
      <c r="F45" s="177"/>
    </row>
    <row r="46" spans="1:6" ht="45">
      <c r="A46" s="90" t="s">
        <v>67</v>
      </c>
      <c r="B46" s="91" t="s">
        <v>552</v>
      </c>
      <c r="C46" s="92"/>
      <c r="D46" s="93"/>
      <c r="E46" s="491"/>
      <c r="F46" s="406"/>
    </row>
    <row r="47" spans="1:6">
      <c r="A47" s="94"/>
      <c r="B47" s="83"/>
      <c r="C47" s="84" t="s">
        <v>142</v>
      </c>
      <c r="D47" s="85">
        <v>202</v>
      </c>
      <c r="E47" s="445"/>
      <c r="F47" s="408">
        <f>D47*E47</f>
        <v>0</v>
      </c>
    </row>
    <row r="48" spans="1:6" ht="33" customHeight="1">
      <c r="A48" s="94"/>
      <c r="B48" s="83"/>
      <c r="C48" s="84"/>
      <c r="D48" s="85"/>
      <c r="E48" s="445"/>
      <c r="F48" s="408"/>
    </row>
    <row r="49" spans="1:6" ht="60">
      <c r="A49" s="94" t="s">
        <v>69</v>
      </c>
      <c r="B49" s="83" t="s">
        <v>553</v>
      </c>
      <c r="C49" s="84"/>
      <c r="D49" s="85"/>
      <c r="E49" s="445"/>
      <c r="F49" s="408"/>
    </row>
    <row r="50" spans="1:6" ht="15.75" thickBot="1">
      <c r="A50" s="97"/>
      <c r="B50" s="98"/>
      <c r="C50" s="99" t="s">
        <v>142</v>
      </c>
      <c r="D50" s="100">
        <v>13</v>
      </c>
      <c r="E50" s="452"/>
      <c r="F50" s="428">
        <f>D50*E50</f>
        <v>0</v>
      </c>
    </row>
    <row r="51" spans="1:6" ht="15.75" thickBot="1">
      <c r="A51" s="11" t="s">
        <v>8</v>
      </c>
      <c r="B51" s="150" t="s">
        <v>408</v>
      </c>
      <c r="C51" s="151"/>
      <c r="D51" s="151"/>
      <c r="E51" s="152"/>
      <c r="F51" s="12">
        <f>SUM(F46:F50)</f>
        <v>0</v>
      </c>
    </row>
    <row r="52" spans="1:6" ht="15.75" thickBot="1">
      <c r="A52" s="156"/>
      <c r="B52" s="157"/>
      <c r="C52" s="157"/>
      <c r="D52" s="157"/>
      <c r="E52" s="157"/>
      <c r="F52" s="158"/>
    </row>
    <row r="53" spans="1:6" ht="19.5" customHeight="1" thickBot="1">
      <c r="A53" s="19" t="s">
        <v>9</v>
      </c>
      <c r="B53" s="175" t="s">
        <v>411</v>
      </c>
      <c r="C53" s="176"/>
      <c r="D53" s="176"/>
      <c r="E53" s="176"/>
      <c r="F53" s="177"/>
    </row>
    <row r="54" spans="1:6" ht="45">
      <c r="A54" s="90" t="s">
        <v>128</v>
      </c>
      <c r="B54" s="92" t="s">
        <v>409</v>
      </c>
      <c r="C54" s="92"/>
      <c r="D54" s="93"/>
      <c r="E54" s="491"/>
      <c r="F54" s="406"/>
    </row>
    <row r="55" spans="1:6" ht="18">
      <c r="A55" s="94"/>
      <c r="B55" s="84"/>
      <c r="C55" s="84" t="s">
        <v>65</v>
      </c>
      <c r="D55" s="85">
        <v>1000</v>
      </c>
      <c r="E55" s="445"/>
      <c r="F55" s="408">
        <f>D55*E55</f>
        <v>0</v>
      </c>
    </row>
    <row r="56" spans="1:6">
      <c r="A56" s="94"/>
      <c r="B56" s="84"/>
      <c r="C56" s="84"/>
      <c r="D56" s="85"/>
      <c r="E56" s="445"/>
      <c r="F56" s="408"/>
    </row>
    <row r="57" spans="1:6" ht="30">
      <c r="A57" s="94" t="s">
        <v>130</v>
      </c>
      <c r="B57" s="84" t="s">
        <v>410</v>
      </c>
      <c r="C57" s="84"/>
      <c r="D57" s="85"/>
      <c r="E57" s="445"/>
      <c r="F57" s="408"/>
    </row>
    <row r="58" spans="1:6" ht="15.75" thickBot="1">
      <c r="A58" s="97"/>
      <c r="B58" s="99"/>
      <c r="C58" s="99" t="s">
        <v>142</v>
      </c>
      <c r="D58" s="100">
        <v>30</v>
      </c>
      <c r="E58" s="452"/>
      <c r="F58" s="428">
        <f>D58*E58</f>
        <v>0</v>
      </c>
    </row>
    <row r="59" spans="1:6" ht="15.75" thickBot="1">
      <c r="A59" s="11" t="s">
        <v>9</v>
      </c>
      <c r="B59" s="150" t="s">
        <v>412</v>
      </c>
      <c r="C59" s="151"/>
      <c r="D59" s="151"/>
      <c r="E59" s="152"/>
      <c r="F59" s="12">
        <f>SUM(F54:F58)</f>
        <v>0</v>
      </c>
    </row>
    <row r="60" spans="1:6" ht="15.75" thickBot="1">
      <c r="A60" s="156"/>
      <c r="B60" s="157"/>
      <c r="C60" s="157"/>
      <c r="D60" s="157"/>
      <c r="E60" s="157"/>
      <c r="F60" s="158"/>
    </row>
    <row r="61" spans="1:6" ht="15.75" thickBot="1">
      <c r="A61" s="19" t="s">
        <v>10</v>
      </c>
      <c r="B61" s="175" t="s">
        <v>430</v>
      </c>
      <c r="C61" s="176"/>
      <c r="D61" s="176"/>
      <c r="E61" s="176"/>
      <c r="F61" s="177"/>
    </row>
    <row r="62" spans="1:6" ht="90">
      <c r="A62" s="103" t="s">
        <v>413</v>
      </c>
      <c r="B62" s="104" t="s">
        <v>414</v>
      </c>
      <c r="C62" s="105"/>
      <c r="D62" s="106"/>
      <c r="E62" s="495"/>
      <c r="F62" s="406"/>
    </row>
    <row r="63" spans="1:6">
      <c r="A63" s="94"/>
      <c r="B63" s="84" t="s">
        <v>415</v>
      </c>
      <c r="C63" s="87" t="s">
        <v>416</v>
      </c>
      <c r="D63" s="88">
        <v>5</v>
      </c>
      <c r="E63" s="496"/>
      <c r="F63" s="408">
        <f t="shared" ref="F63:F66" si="0">D63*E63</f>
        <v>0</v>
      </c>
    </row>
    <row r="64" spans="1:6">
      <c r="A64" s="94"/>
      <c r="B64" s="84" t="s">
        <v>417</v>
      </c>
      <c r="C64" s="87" t="s">
        <v>416</v>
      </c>
      <c r="D64" s="88">
        <v>65</v>
      </c>
      <c r="E64" s="496"/>
      <c r="F64" s="408">
        <f t="shared" si="0"/>
        <v>0</v>
      </c>
    </row>
    <row r="65" spans="1:6">
      <c r="A65" s="94"/>
      <c r="B65" s="84" t="s">
        <v>418</v>
      </c>
      <c r="C65" s="87" t="s">
        <v>416</v>
      </c>
      <c r="D65" s="88">
        <v>185</v>
      </c>
      <c r="E65" s="496"/>
      <c r="F65" s="408">
        <f t="shared" si="0"/>
        <v>0</v>
      </c>
    </row>
    <row r="66" spans="1:6">
      <c r="A66" s="94"/>
      <c r="B66" s="84" t="s">
        <v>419</v>
      </c>
      <c r="C66" s="87" t="s">
        <v>416</v>
      </c>
      <c r="D66" s="88">
        <v>38</v>
      </c>
      <c r="E66" s="496"/>
      <c r="F66" s="408">
        <f t="shared" si="0"/>
        <v>0</v>
      </c>
    </row>
    <row r="67" spans="1:6">
      <c r="A67" s="94"/>
      <c r="B67" s="84"/>
      <c r="C67" s="84"/>
      <c r="D67" s="85"/>
      <c r="E67" s="497"/>
      <c r="F67" s="408"/>
    </row>
    <row r="68" spans="1:6" ht="108.75" customHeight="1">
      <c r="A68" s="95" t="s">
        <v>420</v>
      </c>
      <c r="B68" s="89" t="s">
        <v>421</v>
      </c>
      <c r="C68" s="101"/>
      <c r="D68" s="85"/>
      <c r="E68" s="496"/>
      <c r="F68" s="408"/>
    </row>
    <row r="69" spans="1:6" ht="15.75" customHeight="1">
      <c r="A69" s="95"/>
      <c r="B69" s="89"/>
      <c r="C69" s="101" t="s">
        <v>16</v>
      </c>
      <c r="D69" s="85">
        <v>1</v>
      </c>
      <c r="E69" s="496"/>
      <c r="F69" s="408">
        <f>D69*E69</f>
        <v>0</v>
      </c>
    </row>
    <row r="70" spans="1:6">
      <c r="A70" s="95"/>
      <c r="B70" s="89"/>
      <c r="C70" s="101"/>
      <c r="D70" s="85"/>
      <c r="E70" s="496"/>
      <c r="F70" s="408"/>
    </row>
    <row r="71" spans="1:6" ht="165">
      <c r="A71" s="95" t="s">
        <v>422</v>
      </c>
      <c r="B71" s="102" t="s">
        <v>423</v>
      </c>
      <c r="C71" s="87"/>
      <c r="D71" s="88"/>
      <c r="E71" s="496"/>
      <c r="F71" s="408"/>
    </row>
    <row r="72" spans="1:6">
      <c r="A72" s="107"/>
      <c r="B72" s="102"/>
      <c r="C72" s="87" t="s">
        <v>16</v>
      </c>
      <c r="D72" s="88">
        <v>19</v>
      </c>
      <c r="E72" s="496"/>
      <c r="F72" s="408">
        <f>D72*E72</f>
        <v>0</v>
      </c>
    </row>
    <row r="73" spans="1:6">
      <c r="A73" s="107"/>
      <c r="B73" s="102"/>
      <c r="C73" s="87"/>
      <c r="D73" s="88"/>
      <c r="E73" s="496"/>
      <c r="F73" s="408"/>
    </row>
    <row r="74" spans="1:6" ht="45">
      <c r="A74" s="95" t="s">
        <v>424</v>
      </c>
      <c r="B74" s="102" t="s">
        <v>425</v>
      </c>
      <c r="C74" s="87"/>
      <c r="D74" s="88"/>
      <c r="E74" s="496"/>
      <c r="F74" s="408"/>
    </row>
    <row r="75" spans="1:6" ht="18.75" customHeight="1">
      <c r="A75" s="107"/>
      <c r="B75" s="102"/>
      <c r="C75" s="87" t="s">
        <v>16</v>
      </c>
      <c r="D75" s="88">
        <v>1</v>
      </c>
      <c r="E75" s="496"/>
      <c r="F75" s="408">
        <f>D75*E75</f>
        <v>0</v>
      </c>
    </row>
    <row r="76" spans="1:6" ht="14.25" customHeight="1">
      <c r="A76" s="107"/>
      <c r="B76" s="102"/>
      <c r="C76" s="87"/>
      <c r="D76" s="88"/>
      <c r="E76" s="496"/>
      <c r="F76" s="408"/>
    </row>
    <row r="77" spans="1:6">
      <c r="A77" s="95" t="s">
        <v>426</v>
      </c>
      <c r="B77" s="102" t="s">
        <v>427</v>
      </c>
      <c r="C77" s="87"/>
      <c r="D77" s="88"/>
      <c r="E77" s="496"/>
      <c r="F77" s="408"/>
    </row>
    <row r="78" spans="1:6">
      <c r="A78" s="107"/>
      <c r="B78" s="102"/>
      <c r="C78" s="87" t="s">
        <v>16</v>
      </c>
      <c r="D78" s="88">
        <v>1</v>
      </c>
      <c r="E78" s="496"/>
      <c r="F78" s="408">
        <f>D78*E78</f>
        <v>0</v>
      </c>
    </row>
    <row r="79" spans="1:6">
      <c r="A79" s="107"/>
      <c r="B79" s="102"/>
      <c r="C79" s="87"/>
      <c r="D79" s="88"/>
      <c r="E79" s="496"/>
      <c r="F79" s="408"/>
    </row>
    <row r="80" spans="1:6" ht="105.75" thickBot="1">
      <c r="A80" s="108" t="s">
        <v>428</v>
      </c>
      <c r="B80" s="109" t="s">
        <v>429</v>
      </c>
      <c r="C80" s="110"/>
      <c r="D80" s="111"/>
      <c r="E80" s="498"/>
      <c r="F80" s="428"/>
    </row>
    <row r="81" spans="1:6" ht="15.75" thickBot="1">
      <c r="A81" s="11" t="s">
        <v>10</v>
      </c>
      <c r="B81" s="150" t="s">
        <v>431</v>
      </c>
      <c r="C81" s="151"/>
      <c r="D81" s="151"/>
      <c r="E81" s="152"/>
      <c r="F81" s="12">
        <f>SUM(F62:F80)</f>
        <v>0</v>
      </c>
    </row>
    <row r="83" spans="1:6">
      <c r="A83" s="2"/>
      <c r="B83" s="2"/>
      <c r="C83" s="2"/>
      <c r="D83" s="5"/>
      <c r="E83" s="2"/>
      <c r="F83" s="2"/>
    </row>
    <row r="84" spans="1:6">
      <c r="A84" s="169" t="s">
        <v>432</v>
      </c>
      <c r="B84" s="170"/>
      <c r="C84" s="170"/>
      <c r="D84" s="170"/>
      <c r="E84" s="170"/>
      <c r="F84" s="171"/>
    </row>
    <row r="85" spans="1:6">
      <c r="A85" s="24" t="s">
        <v>7</v>
      </c>
      <c r="B85" s="202" t="s">
        <v>30</v>
      </c>
      <c r="C85" s="203"/>
      <c r="D85" s="203"/>
      <c r="E85" s="204"/>
      <c r="F85" s="3">
        <f>F43</f>
        <v>0</v>
      </c>
    </row>
    <row r="86" spans="1:6">
      <c r="A86" s="24" t="s">
        <v>8</v>
      </c>
      <c r="B86" s="202" t="s">
        <v>346</v>
      </c>
      <c r="C86" s="203"/>
      <c r="D86" s="203"/>
      <c r="E86" s="204"/>
      <c r="F86" s="3">
        <f>F51</f>
        <v>0</v>
      </c>
    </row>
    <row r="87" spans="1:6">
      <c r="A87" s="24" t="s">
        <v>9</v>
      </c>
      <c r="B87" s="202" t="s">
        <v>411</v>
      </c>
      <c r="C87" s="203"/>
      <c r="D87" s="203"/>
      <c r="E87" s="204"/>
      <c r="F87" s="3">
        <f>F59</f>
        <v>0</v>
      </c>
    </row>
    <row r="88" spans="1:6">
      <c r="A88" s="24" t="s">
        <v>10</v>
      </c>
      <c r="B88" s="202" t="s">
        <v>433</v>
      </c>
      <c r="C88" s="203"/>
      <c r="D88" s="203"/>
      <c r="E88" s="204"/>
      <c r="F88" s="3">
        <f>F81</f>
        <v>0</v>
      </c>
    </row>
    <row r="89" spans="1:6">
      <c r="A89" s="172"/>
      <c r="B89" s="173"/>
      <c r="C89" s="173"/>
      <c r="D89" s="173"/>
      <c r="E89" s="173"/>
      <c r="F89" s="174"/>
    </row>
    <row r="90" spans="1:6" ht="15.75" thickBot="1">
      <c r="A90" s="165" t="s">
        <v>349</v>
      </c>
      <c r="B90" s="166"/>
      <c r="C90" s="166"/>
      <c r="D90" s="166"/>
      <c r="E90" s="167"/>
      <c r="F90" s="25">
        <f>SUM(F85:F88)</f>
        <v>0</v>
      </c>
    </row>
    <row r="91" spans="1:6" ht="15.75" thickBot="1">
      <c r="A91" s="6"/>
      <c r="B91" s="2"/>
      <c r="C91" s="2"/>
      <c r="D91" s="5"/>
      <c r="E91" s="2"/>
      <c r="F91" s="2"/>
    </row>
    <row r="92" spans="1:6" ht="54" customHeight="1">
      <c r="A92" s="138" t="s">
        <v>21</v>
      </c>
      <c r="B92" s="139"/>
      <c r="C92" s="139"/>
      <c r="D92" s="139"/>
      <c r="E92" s="139"/>
      <c r="F92" s="140"/>
    </row>
    <row r="93" spans="1:6" ht="51.75" customHeight="1" thickBot="1">
      <c r="A93" s="141" t="s">
        <v>33</v>
      </c>
      <c r="B93" s="142"/>
      <c r="C93" s="142"/>
      <c r="D93" s="142"/>
      <c r="E93" s="142"/>
      <c r="F93" s="143"/>
    </row>
    <row r="94" spans="1:6">
      <c r="A94" s="14"/>
      <c r="B94" s="14"/>
      <c r="C94" s="14"/>
      <c r="D94" s="14"/>
      <c r="E94" s="14"/>
      <c r="F94" s="14"/>
    </row>
  </sheetData>
  <sheetProtection algorithmName="SHA-512" hashValue="GlO/hSWppB+w+mYIPpeh9Y1My7aHDCzanpOnG/4mjaXoJruEjQq/ChW4vjXfUv0n+jfigEH+Quv73mvnlZXgqg==" saltValue="JhmuNEDQEIqwUVVUqbFOcw==" spinCount="100000" sheet="1" objects="1" scenarios="1" selectLockedCells="1" sort="0" autoFilter="0" pivotTables="0"/>
  <mergeCells count="24">
    <mergeCell ref="A1:F1"/>
    <mergeCell ref="A2:F2"/>
    <mergeCell ref="A3:F4"/>
    <mergeCell ref="A5:F7"/>
    <mergeCell ref="B9:F9"/>
    <mergeCell ref="B43:E43"/>
    <mergeCell ref="A44:F44"/>
    <mergeCell ref="B45:F45"/>
    <mergeCell ref="B51:E51"/>
    <mergeCell ref="A52:F52"/>
    <mergeCell ref="A92:F92"/>
    <mergeCell ref="A93:F93"/>
    <mergeCell ref="B53:F53"/>
    <mergeCell ref="B59:E59"/>
    <mergeCell ref="A60:F60"/>
    <mergeCell ref="B61:F61"/>
    <mergeCell ref="B81:E81"/>
    <mergeCell ref="B87:E87"/>
    <mergeCell ref="B88:E88"/>
    <mergeCell ref="A89:F89"/>
    <mergeCell ref="A90:E90"/>
    <mergeCell ref="A84:F84"/>
    <mergeCell ref="B85:E85"/>
    <mergeCell ref="B86:E8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88A60-783A-4AEA-8BF0-2808E6FE2435}">
  <dimension ref="A1:F132"/>
  <sheetViews>
    <sheetView topLeftCell="A107" workbookViewId="0">
      <selection activeCell="E113" sqref="E113"/>
    </sheetView>
  </sheetViews>
  <sheetFormatPr defaultColWidth="9.140625" defaultRowHeight="15"/>
  <cols>
    <col min="1" max="1" width="7.28515625" style="1" customWidth="1"/>
    <col min="2" max="2" width="49" style="1" customWidth="1"/>
    <col min="3" max="3" width="7" style="1" customWidth="1"/>
    <col min="4" max="4" width="9.7109375" style="1" customWidth="1"/>
    <col min="5" max="5" width="10.28515625" style="1" customWidth="1"/>
    <col min="6" max="6" width="10.85546875" style="1" customWidth="1"/>
    <col min="7" max="16384" width="9.140625" style="1"/>
  </cols>
  <sheetData>
    <row r="1" spans="1:6" ht="39.75" customHeight="1" thickBot="1">
      <c r="A1" s="153" t="s">
        <v>36</v>
      </c>
      <c r="B1" s="154"/>
      <c r="C1" s="154"/>
      <c r="D1" s="154"/>
      <c r="E1" s="154"/>
      <c r="F1" s="155"/>
    </row>
    <row r="2" spans="1:6" ht="271.5" customHeight="1">
      <c r="A2" s="190" t="s">
        <v>0</v>
      </c>
      <c r="B2" s="191"/>
      <c r="C2" s="191"/>
      <c r="D2" s="191"/>
      <c r="E2" s="191"/>
      <c r="F2" s="192"/>
    </row>
    <row r="3" spans="1:6">
      <c r="A3" s="193" t="s">
        <v>434</v>
      </c>
      <c r="B3" s="194"/>
      <c r="C3" s="194"/>
      <c r="D3" s="194"/>
      <c r="E3" s="194"/>
      <c r="F3" s="195"/>
    </row>
    <row r="4" spans="1:6">
      <c r="A4" s="193"/>
      <c r="B4" s="194"/>
      <c r="C4" s="194"/>
      <c r="D4" s="194"/>
      <c r="E4" s="194"/>
      <c r="F4" s="195"/>
    </row>
    <row r="5" spans="1:6" ht="13.5" customHeight="1" thickBot="1">
      <c r="A5" s="196"/>
      <c r="B5" s="197"/>
      <c r="C5" s="197"/>
      <c r="D5" s="197"/>
      <c r="E5" s="197"/>
      <c r="F5" s="198"/>
    </row>
    <row r="6" spans="1:6" ht="15" hidden="1" customHeight="1">
      <c r="A6" s="196"/>
      <c r="B6" s="197"/>
      <c r="C6" s="197"/>
      <c r="D6" s="197"/>
      <c r="E6" s="197"/>
      <c r="F6" s="198"/>
    </row>
    <row r="7" spans="1:6" ht="53.25" hidden="1" customHeight="1" thickBot="1">
      <c r="A7" s="199"/>
      <c r="B7" s="200"/>
      <c r="C7" s="200"/>
      <c r="D7" s="200"/>
      <c r="E7" s="200"/>
      <c r="F7" s="201"/>
    </row>
    <row r="8" spans="1:6" ht="15.75" thickBot="1">
      <c r="A8" s="114" t="s">
        <v>1</v>
      </c>
      <c r="B8" s="115" t="s">
        <v>2</v>
      </c>
      <c r="C8" s="116" t="s">
        <v>3</v>
      </c>
      <c r="D8" s="117" t="s">
        <v>4</v>
      </c>
      <c r="E8" s="116" t="s">
        <v>5</v>
      </c>
      <c r="F8" s="118" t="s">
        <v>6</v>
      </c>
    </row>
    <row r="9" spans="1:6" ht="15.75" thickBot="1">
      <c r="A9" s="126" t="s">
        <v>7</v>
      </c>
      <c r="B9" s="207" t="s">
        <v>435</v>
      </c>
      <c r="C9" s="207"/>
      <c r="D9" s="207"/>
      <c r="E9" s="207"/>
      <c r="F9" s="208"/>
    </row>
    <row r="10" spans="1:6" ht="30">
      <c r="A10" s="119" t="s">
        <v>39</v>
      </c>
      <c r="B10" s="120" t="s">
        <v>436</v>
      </c>
      <c r="C10" s="121" t="s">
        <v>16</v>
      </c>
      <c r="D10" s="121">
        <v>1</v>
      </c>
      <c r="E10" s="492"/>
      <c r="F10" s="406">
        <f>D10*E10</f>
        <v>0</v>
      </c>
    </row>
    <row r="11" spans="1:6" ht="30">
      <c r="A11" s="122" t="s">
        <v>45</v>
      </c>
      <c r="B11" s="112" t="s">
        <v>437</v>
      </c>
      <c r="C11" s="113" t="s">
        <v>142</v>
      </c>
      <c r="D11" s="113">
        <v>40</v>
      </c>
      <c r="E11" s="493"/>
      <c r="F11" s="408">
        <f t="shared" ref="F11:F16" si="0">D11*E11</f>
        <v>0</v>
      </c>
    </row>
    <row r="12" spans="1:6" ht="63">
      <c r="A12" s="122" t="s">
        <v>48</v>
      </c>
      <c r="B12" s="112" t="s">
        <v>442</v>
      </c>
      <c r="C12" s="113" t="s">
        <v>142</v>
      </c>
      <c r="D12" s="113">
        <v>80</v>
      </c>
      <c r="E12" s="493"/>
      <c r="F12" s="408">
        <f t="shared" si="0"/>
        <v>0</v>
      </c>
    </row>
    <row r="13" spans="1:6" ht="45">
      <c r="A13" s="122" t="s">
        <v>50</v>
      </c>
      <c r="B13" s="112" t="s">
        <v>438</v>
      </c>
      <c r="C13" s="113" t="s">
        <v>142</v>
      </c>
      <c r="D13" s="113">
        <v>30</v>
      </c>
      <c r="E13" s="493"/>
      <c r="F13" s="408">
        <f t="shared" si="0"/>
        <v>0</v>
      </c>
    </row>
    <row r="14" spans="1:6" ht="45">
      <c r="A14" s="122" t="s">
        <v>52</v>
      </c>
      <c r="B14" s="112" t="s">
        <v>439</v>
      </c>
      <c r="C14" s="113" t="s">
        <v>16</v>
      </c>
      <c r="D14" s="113">
        <v>1</v>
      </c>
      <c r="E14" s="493"/>
      <c r="F14" s="408">
        <f t="shared" si="0"/>
        <v>0</v>
      </c>
    </row>
    <row r="15" spans="1:6" ht="30">
      <c r="A15" s="122" t="s">
        <v>54</v>
      </c>
      <c r="B15" s="112" t="s">
        <v>440</v>
      </c>
      <c r="C15" s="113" t="s">
        <v>16</v>
      </c>
      <c r="D15" s="113">
        <v>1</v>
      </c>
      <c r="E15" s="493"/>
      <c r="F15" s="408">
        <f t="shared" si="0"/>
        <v>0</v>
      </c>
    </row>
    <row r="16" spans="1:6" ht="45.75" thickBot="1">
      <c r="A16" s="123" t="s">
        <v>56</v>
      </c>
      <c r="B16" s="124" t="s">
        <v>441</v>
      </c>
      <c r="C16" s="125" t="s">
        <v>16</v>
      </c>
      <c r="D16" s="125">
        <v>1</v>
      </c>
      <c r="E16" s="499"/>
      <c r="F16" s="428">
        <f t="shared" si="0"/>
        <v>0</v>
      </c>
    </row>
    <row r="17" spans="1:6" ht="15.75" thickBot="1">
      <c r="A17" s="11" t="s">
        <v>7</v>
      </c>
      <c r="B17" s="150" t="s">
        <v>443</v>
      </c>
      <c r="C17" s="151"/>
      <c r="D17" s="151"/>
      <c r="E17" s="152"/>
      <c r="F17" s="12">
        <f>SUM(F10:F16)</f>
        <v>0</v>
      </c>
    </row>
    <row r="18" spans="1:6" ht="15.75" thickBot="1">
      <c r="A18" s="156"/>
      <c r="B18" s="157"/>
      <c r="C18" s="157"/>
      <c r="D18" s="157"/>
      <c r="E18" s="157"/>
      <c r="F18" s="158"/>
    </row>
    <row r="19" spans="1:6" ht="15.75" thickBot="1">
      <c r="A19" s="126" t="s">
        <v>8</v>
      </c>
      <c r="B19" s="207" t="s">
        <v>444</v>
      </c>
      <c r="C19" s="207"/>
      <c r="D19" s="207"/>
      <c r="E19" s="207"/>
      <c r="F19" s="208"/>
    </row>
    <row r="20" spans="1:6" ht="75">
      <c r="A20" s="210" t="s">
        <v>67</v>
      </c>
      <c r="B20" s="120" t="s">
        <v>445</v>
      </c>
      <c r="C20" s="211"/>
      <c r="D20" s="211"/>
      <c r="E20" s="492"/>
      <c r="F20" s="406"/>
    </row>
    <row r="21" spans="1:6" ht="30">
      <c r="A21" s="209"/>
      <c r="B21" s="127" t="s">
        <v>446</v>
      </c>
      <c r="C21" s="113" t="s">
        <v>16</v>
      </c>
      <c r="D21" s="113">
        <v>1</v>
      </c>
      <c r="E21" s="493"/>
      <c r="F21" s="408">
        <f t="shared" ref="F21:F30" si="1">D21*E21</f>
        <v>0</v>
      </c>
    </row>
    <row r="22" spans="1:6" ht="30">
      <c r="A22" s="209"/>
      <c r="B22" s="127" t="s">
        <v>447</v>
      </c>
      <c r="C22" s="113" t="s">
        <v>16</v>
      </c>
      <c r="D22" s="113">
        <v>1</v>
      </c>
      <c r="E22" s="493"/>
      <c r="F22" s="408">
        <f t="shared" si="1"/>
        <v>0</v>
      </c>
    </row>
    <row r="23" spans="1:6">
      <c r="A23" s="209"/>
      <c r="B23" s="127" t="s">
        <v>448</v>
      </c>
      <c r="C23" s="113" t="s">
        <v>16</v>
      </c>
      <c r="D23" s="113">
        <v>2</v>
      </c>
      <c r="E23" s="493"/>
      <c r="F23" s="408">
        <f t="shared" si="1"/>
        <v>0</v>
      </c>
    </row>
    <row r="24" spans="1:6">
      <c r="A24" s="209"/>
      <c r="B24" s="127" t="s">
        <v>449</v>
      </c>
      <c r="C24" s="113" t="s">
        <v>16</v>
      </c>
      <c r="D24" s="113">
        <v>2</v>
      </c>
      <c r="E24" s="493"/>
      <c r="F24" s="408">
        <f t="shared" si="1"/>
        <v>0</v>
      </c>
    </row>
    <row r="25" spans="1:6">
      <c r="A25" s="209"/>
      <c r="B25" s="127" t="s">
        <v>450</v>
      </c>
      <c r="C25" s="113"/>
      <c r="D25" s="113"/>
      <c r="E25" s="493"/>
      <c r="F25" s="408">
        <f t="shared" si="1"/>
        <v>0</v>
      </c>
    </row>
    <row r="26" spans="1:6">
      <c r="A26" s="209"/>
      <c r="B26" s="112" t="s">
        <v>451</v>
      </c>
      <c r="C26" s="113" t="s">
        <v>16</v>
      </c>
      <c r="D26" s="113">
        <v>2</v>
      </c>
      <c r="E26" s="493"/>
      <c r="F26" s="408">
        <f t="shared" si="1"/>
        <v>0</v>
      </c>
    </row>
    <row r="27" spans="1:6">
      <c r="A27" s="209"/>
      <c r="B27" s="112" t="s">
        <v>452</v>
      </c>
      <c r="C27" s="113" t="s">
        <v>16</v>
      </c>
      <c r="D27" s="113">
        <v>15</v>
      </c>
      <c r="E27" s="493"/>
      <c r="F27" s="408">
        <f t="shared" si="1"/>
        <v>0</v>
      </c>
    </row>
    <row r="28" spans="1:6">
      <c r="A28" s="209"/>
      <c r="B28" s="112" t="s">
        <v>453</v>
      </c>
      <c r="C28" s="113" t="s">
        <v>16</v>
      </c>
      <c r="D28" s="113">
        <v>10</v>
      </c>
      <c r="E28" s="493"/>
      <c r="F28" s="408">
        <f t="shared" si="1"/>
        <v>0</v>
      </c>
    </row>
    <row r="29" spans="1:6">
      <c r="A29" s="209"/>
      <c r="B29" s="112" t="s">
        <v>454</v>
      </c>
      <c r="C29" s="113" t="s">
        <v>16</v>
      </c>
      <c r="D29" s="113">
        <v>2</v>
      </c>
      <c r="E29" s="493"/>
      <c r="F29" s="408">
        <f t="shared" si="1"/>
        <v>0</v>
      </c>
    </row>
    <row r="30" spans="1:6" ht="21" customHeight="1">
      <c r="A30" s="209"/>
      <c r="B30" s="127" t="s">
        <v>455</v>
      </c>
      <c r="C30" s="113" t="s">
        <v>456</v>
      </c>
      <c r="D30" s="113">
        <v>1</v>
      </c>
      <c r="E30" s="493"/>
      <c r="F30" s="408">
        <f t="shared" si="1"/>
        <v>0</v>
      </c>
    </row>
    <row r="31" spans="1:6" ht="75">
      <c r="A31" s="209"/>
      <c r="B31" s="127" t="s">
        <v>457</v>
      </c>
      <c r="C31" s="113" t="s">
        <v>16</v>
      </c>
      <c r="D31" s="113"/>
      <c r="E31" s="493"/>
      <c r="F31" s="408"/>
    </row>
    <row r="32" spans="1:6">
      <c r="A32" s="209"/>
      <c r="B32" s="128" t="s">
        <v>458</v>
      </c>
      <c r="C32" s="113" t="s">
        <v>16</v>
      </c>
      <c r="D32" s="113">
        <v>1</v>
      </c>
      <c r="E32" s="493"/>
      <c r="F32" s="408">
        <f t="shared" ref="F32" si="2">D32*E32</f>
        <v>0</v>
      </c>
    </row>
    <row r="33" spans="1:6" ht="63.75" customHeight="1">
      <c r="A33" s="209" t="s">
        <v>69</v>
      </c>
      <c r="B33" s="112" t="s">
        <v>459</v>
      </c>
      <c r="C33" s="212"/>
      <c r="D33" s="212"/>
      <c r="E33" s="493"/>
      <c r="F33" s="408"/>
    </row>
    <row r="34" spans="1:6" ht="30">
      <c r="A34" s="209"/>
      <c r="B34" s="127" t="s">
        <v>446</v>
      </c>
      <c r="C34" s="113" t="s">
        <v>16</v>
      </c>
      <c r="D34" s="113">
        <v>1</v>
      </c>
      <c r="E34" s="493"/>
      <c r="F34" s="408">
        <f t="shared" ref="F34:F37" si="3">D34*E34</f>
        <v>0</v>
      </c>
    </row>
    <row r="35" spans="1:6">
      <c r="A35" s="209"/>
      <c r="B35" s="127" t="s">
        <v>460</v>
      </c>
      <c r="C35" s="113" t="s">
        <v>16</v>
      </c>
      <c r="D35" s="113">
        <v>1</v>
      </c>
      <c r="E35" s="493"/>
      <c r="F35" s="408">
        <f t="shared" si="3"/>
        <v>0</v>
      </c>
    </row>
    <row r="36" spans="1:6" ht="16.5" customHeight="1">
      <c r="A36" s="209"/>
      <c r="B36" s="127" t="s">
        <v>448</v>
      </c>
      <c r="C36" s="113" t="s">
        <v>16</v>
      </c>
      <c r="D36" s="113">
        <v>1</v>
      </c>
      <c r="E36" s="493"/>
      <c r="F36" s="408">
        <f t="shared" si="3"/>
        <v>0</v>
      </c>
    </row>
    <row r="37" spans="1:6">
      <c r="A37" s="209"/>
      <c r="B37" s="127" t="s">
        <v>449</v>
      </c>
      <c r="C37" s="113" t="s">
        <v>16</v>
      </c>
      <c r="D37" s="113">
        <v>1</v>
      </c>
      <c r="E37" s="493"/>
      <c r="F37" s="408">
        <f t="shared" si="3"/>
        <v>0</v>
      </c>
    </row>
    <row r="38" spans="1:6">
      <c r="A38" s="209"/>
      <c r="B38" s="127" t="s">
        <v>450</v>
      </c>
      <c r="C38" s="113"/>
      <c r="D38" s="113"/>
      <c r="E38" s="493"/>
      <c r="F38" s="408"/>
    </row>
    <row r="39" spans="1:6">
      <c r="A39" s="209"/>
      <c r="B39" s="112" t="s">
        <v>461</v>
      </c>
      <c r="C39" s="113" t="s">
        <v>16</v>
      </c>
      <c r="D39" s="113">
        <v>10</v>
      </c>
      <c r="E39" s="493"/>
      <c r="F39" s="408">
        <f t="shared" ref="F39:F46" si="4">D39*E39</f>
        <v>0</v>
      </c>
    </row>
    <row r="40" spans="1:6">
      <c r="A40" s="209"/>
      <c r="B40" s="112" t="s">
        <v>451</v>
      </c>
      <c r="C40" s="113" t="s">
        <v>16</v>
      </c>
      <c r="D40" s="113">
        <v>2</v>
      </c>
      <c r="E40" s="493"/>
      <c r="F40" s="408">
        <f t="shared" si="4"/>
        <v>0</v>
      </c>
    </row>
    <row r="41" spans="1:6">
      <c r="A41" s="209"/>
      <c r="B41" s="112" t="s">
        <v>452</v>
      </c>
      <c r="C41" s="113" t="s">
        <v>16</v>
      </c>
      <c r="D41" s="113">
        <v>5</v>
      </c>
      <c r="E41" s="493"/>
      <c r="F41" s="408">
        <f t="shared" si="4"/>
        <v>0</v>
      </c>
    </row>
    <row r="42" spans="1:6">
      <c r="A42" s="209"/>
      <c r="B42" s="112" t="s">
        <v>453</v>
      </c>
      <c r="C42" s="113" t="s">
        <v>16</v>
      </c>
      <c r="D42" s="113">
        <v>8</v>
      </c>
      <c r="E42" s="493"/>
      <c r="F42" s="408">
        <f t="shared" si="4"/>
        <v>0</v>
      </c>
    </row>
    <row r="43" spans="1:6">
      <c r="A43" s="209"/>
      <c r="B43" s="112" t="s">
        <v>454</v>
      </c>
      <c r="C43" s="113" t="s">
        <v>16</v>
      </c>
      <c r="D43" s="113">
        <v>2</v>
      </c>
      <c r="E43" s="493"/>
      <c r="F43" s="408">
        <f t="shared" si="4"/>
        <v>0</v>
      </c>
    </row>
    <row r="44" spans="1:6" ht="18" customHeight="1">
      <c r="A44" s="209"/>
      <c r="B44" s="127" t="s">
        <v>455</v>
      </c>
      <c r="C44" s="113" t="s">
        <v>456</v>
      </c>
      <c r="D44" s="113">
        <v>1</v>
      </c>
      <c r="E44" s="493"/>
      <c r="F44" s="408">
        <f t="shared" si="4"/>
        <v>0</v>
      </c>
    </row>
    <row r="45" spans="1:6">
      <c r="A45" s="209"/>
      <c r="B45" s="127" t="s">
        <v>462</v>
      </c>
      <c r="C45" s="113" t="s">
        <v>16</v>
      </c>
      <c r="D45" s="113">
        <v>1</v>
      </c>
      <c r="E45" s="493"/>
      <c r="F45" s="408">
        <f t="shared" si="4"/>
        <v>0</v>
      </c>
    </row>
    <row r="46" spans="1:6">
      <c r="A46" s="209"/>
      <c r="B46" s="127" t="s">
        <v>463</v>
      </c>
      <c r="C46" s="113" t="s">
        <v>16</v>
      </c>
      <c r="D46" s="113">
        <v>1</v>
      </c>
      <c r="E46" s="493"/>
      <c r="F46" s="408">
        <f t="shared" si="4"/>
        <v>0</v>
      </c>
    </row>
    <row r="47" spans="1:6" ht="75">
      <c r="A47" s="209"/>
      <c r="B47" s="127" t="s">
        <v>457</v>
      </c>
      <c r="C47" s="113" t="s">
        <v>16</v>
      </c>
      <c r="D47" s="113"/>
      <c r="E47" s="493"/>
      <c r="F47" s="408"/>
    </row>
    <row r="48" spans="1:6" ht="15.75" customHeight="1">
      <c r="A48" s="209"/>
      <c r="B48" s="128" t="s">
        <v>458</v>
      </c>
      <c r="C48" s="113" t="s">
        <v>16</v>
      </c>
      <c r="D48" s="113">
        <v>1</v>
      </c>
      <c r="E48" s="493"/>
      <c r="F48" s="408">
        <f t="shared" ref="F48" si="5">D48*E48</f>
        <v>0</v>
      </c>
    </row>
    <row r="49" spans="1:6" ht="30">
      <c r="A49" s="209" t="s">
        <v>73</v>
      </c>
      <c r="B49" s="112" t="s">
        <v>464</v>
      </c>
      <c r="C49" s="113"/>
      <c r="D49" s="113"/>
      <c r="E49" s="493"/>
      <c r="F49" s="408"/>
    </row>
    <row r="50" spans="1:6" ht="18">
      <c r="A50" s="209"/>
      <c r="B50" s="127" t="s">
        <v>487</v>
      </c>
      <c r="C50" s="113" t="s">
        <v>142</v>
      </c>
      <c r="D50" s="113">
        <v>55</v>
      </c>
      <c r="E50" s="493"/>
      <c r="F50" s="408">
        <f t="shared" ref="F50:F65" si="6">D50*E50</f>
        <v>0</v>
      </c>
    </row>
    <row r="51" spans="1:6" ht="18">
      <c r="A51" s="209"/>
      <c r="B51" s="127" t="s">
        <v>488</v>
      </c>
      <c r="C51" s="113" t="s">
        <v>142</v>
      </c>
      <c r="D51" s="113">
        <v>250</v>
      </c>
      <c r="E51" s="493"/>
      <c r="F51" s="408">
        <f t="shared" si="6"/>
        <v>0</v>
      </c>
    </row>
    <row r="52" spans="1:6" ht="18">
      <c r="A52" s="209"/>
      <c r="B52" s="127" t="s">
        <v>489</v>
      </c>
      <c r="C52" s="113" t="s">
        <v>142</v>
      </c>
      <c r="D52" s="113">
        <v>500</v>
      </c>
      <c r="E52" s="493"/>
      <c r="F52" s="408">
        <f t="shared" si="6"/>
        <v>0</v>
      </c>
    </row>
    <row r="53" spans="1:6" ht="20.25" customHeight="1">
      <c r="A53" s="209"/>
      <c r="B53" s="127" t="s">
        <v>490</v>
      </c>
      <c r="C53" s="113" t="s">
        <v>142</v>
      </c>
      <c r="D53" s="113">
        <v>80</v>
      </c>
      <c r="E53" s="493"/>
      <c r="F53" s="408">
        <f t="shared" si="6"/>
        <v>0</v>
      </c>
    </row>
    <row r="54" spans="1:6" ht="18">
      <c r="A54" s="209"/>
      <c r="B54" s="127" t="s">
        <v>491</v>
      </c>
      <c r="C54" s="113" t="s">
        <v>142</v>
      </c>
      <c r="D54" s="113">
        <v>800</v>
      </c>
      <c r="E54" s="493"/>
      <c r="F54" s="408">
        <f t="shared" si="6"/>
        <v>0</v>
      </c>
    </row>
    <row r="55" spans="1:6" ht="18">
      <c r="A55" s="209"/>
      <c r="B55" s="127" t="s">
        <v>492</v>
      </c>
      <c r="C55" s="113" t="s">
        <v>142</v>
      </c>
      <c r="D55" s="113">
        <v>700</v>
      </c>
      <c r="E55" s="493"/>
      <c r="F55" s="408">
        <f t="shared" si="6"/>
        <v>0</v>
      </c>
    </row>
    <row r="56" spans="1:6" ht="18">
      <c r="A56" s="209"/>
      <c r="B56" s="127" t="s">
        <v>493</v>
      </c>
      <c r="C56" s="113" t="s">
        <v>142</v>
      </c>
      <c r="D56" s="113">
        <v>200</v>
      </c>
      <c r="E56" s="493"/>
      <c r="F56" s="408">
        <f t="shared" si="6"/>
        <v>0</v>
      </c>
    </row>
    <row r="57" spans="1:6" ht="18">
      <c r="A57" s="209"/>
      <c r="B57" s="127" t="s">
        <v>494</v>
      </c>
      <c r="C57" s="113" t="s">
        <v>142</v>
      </c>
      <c r="D57" s="113">
        <v>10</v>
      </c>
      <c r="E57" s="493"/>
      <c r="F57" s="408">
        <f t="shared" si="6"/>
        <v>0</v>
      </c>
    </row>
    <row r="58" spans="1:6" ht="18">
      <c r="A58" s="209"/>
      <c r="B58" s="127" t="s">
        <v>495</v>
      </c>
      <c r="C58" s="113" t="s">
        <v>142</v>
      </c>
      <c r="D58" s="113">
        <v>10</v>
      </c>
      <c r="E58" s="493"/>
      <c r="F58" s="408">
        <f t="shared" si="6"/>
        <v>0</v>
      </c>
    </row>
    <row r="59" spans="1:6" ht="18">
      <c r="A59" s="209"/>
      <c r="B59" s="127" t="s">
        <v>496</v>
      </c>
      <c r="C59" s="113" t="s">
        <v>142</v>
      </c>
      <c r="D59" s="113">
        <v>60</v>
      </c>
      <c r="E59" s="493"/>
      <c r="F59" s="408">
        <f t="shared" si="6"/>
        <v>0</v>
      </c>
    </row>
    <row r="60" spans="1:6" ht="18">
      <c r="A60" s="209"/>
      <c r="B60" s="127" t="s">
        <v>497</v>
      </c>
      <c r="C60" s="113" t="s">
        <v>142</v>
      </c>
      <c r="D60" s="113">
        <v>20</v>
      </c>
      <c r="E60" s="493"/>
      <c r="F60" s="408">
        <f t="shared" si="6"/>
        <v>0</v>
      </c>
    </row>
    <row r="61" spans="1:6" ht="18">
      <c r="A61" s="209"/>
      <c r="B61" s="127" t="s">
        <v>498</v>
      </c>
      <c r="C61" s="113" t="s">
        <v>142</v>
      </c>
      <c r="D61" s="113">
        <v>40</v>
      </c>
      <c r="E61" s="493"/>
      <c r="F61" s="408">
        <f t="shared" si="6"/>
        <v>0</v>
      </c>
    </row>
    <row r="62" spans="1:6" ht="18">
      <c r="A62" s="209"/>
      <c r="B62" s="127" t="s">
        <v>499</v>
      </c>
      <c r="C62" s="113" t="s">
        <v>142</v>
      </c>
      <c r="D62" s="113">
        <v>110</v>
      </c>
      <c r="E62" s="493"/>
      <c r="F62" s="408">
        <f t="shared" si="6"/>
        <v>0</v>
      </c>
    </row>
    <row r="63" spans="1:6" ht="18">
      <c r="A63" s="209"/>
      <c r="B63" s="127" t="s">
        <v>500</v>
      </c>
      <c r="C63" s="113" t="s">
        <v>142</v>
      </c>
      <c r="D63" s="113">
        <v>50</v>
      </c>
      <c r="E63" s="493"/>
      <c r="F63" s="408">
        <f t="shared" si="6"/>
        <v>0</v>
      </c>
    </row>
    <row r="64" spans="1:6">
      <c r="A64" s="209"/>
      <c r="B64" s="127" t="s">
        <v>465</v>
      </c>
      <c r="C64" s="113" t="s">
        <v>142</v>
      </c>
      <c r="D64" s="113">
        <v>55</v>
      </c>
      <c r="E64" s="493"/>
      <c r="F64" s="408">
        <f t="shared" si="6"/>
        <v>0</v>
      </c>
    </row>
    <row r="65" spans="1:6">
      <c r="A65" s="209"/>
      <c r="B65" s="127" t="s">
        <v>466</v>
      </c>
      <c r="C65" s="113" t="s">
        <v>142</v>
      </c>
      <c r="D65" s="113">
        <v>440</v>
      </c>
      <c r="E65" s="493"/>
      <c r="F65" s="408">
        <f t="shared" si="6"/>
        <v>0</v>
      </c>
    </row>
    <row r="66" spans="1:6">
      <c r="A66" s="209" t="s">
        <v>77</v>
      </c>
      <c r="B66" s="112" t="s">
        <v>554</v>
      </c>
      <c r="C66" s="113"/>
      <c r="D66" s="113"/>
      <c r="E66" s="493"/>
      <c r="F66" s="408"/>
    </row>
    <row r="67" spans="1:6">
      <c r="A67" s="209"/>
      <c r="B67" s="127" t="s">
        <v>467</v>
      </c>
      <c r="C67" s="113" t="s">
        <v>16</v>
      </c>
      <c r="D67" s="113">
        <v>25</v>
      </c>
      <c r="E67" s="493"/>
      <c r="F67" s="408">
        <f t="shared" ref="F67:F73" si="7">D67*E67</f>
        <v>0</v>
      </c>
    </row>
    <row r="68" spans="1:6" ht="20.25" customHeight="1">
      <c r="A68" s="209"/>
      <c r="B68" s="127" t="s">
        <v>468</v>
      </c>
      <c r="C68" s="113" t="s">
        <v>16</v>
      </c>
      <c r="D68" s="113">
        <v>8</v>
      </c>
      <c r="E68" s="493"/>
      <c r="F68" s="408">
        <f t="shared" si="7"/>
        <v>0</v>
      </c>
    </row>
    <row r="69" spans="1:6" ht="15.75" customHeight="1">
      <c r="A69" s="209"/>
      <c r="B69" s="127" t="s">
        <v>469</v>
      </c>
      <c r="C69" s="113" t="s">
        <v>16</v>
      </c>
      <c r="D69" s="113">
        <v>6</v>
      </c>
      <c r="E69" s="493"/>
      <c r="F69" s="408">
        <f t="shared" si="7"/>
        <v>0</v>
      </c>
    </row>
    <row r="70" spans="1:6">
      <c r="A70" s="209"/>
      <c r="B70" s="127" t="s">
        <v>470</v>
      </c>
      <c r="C70" s="113" t="s">
        <v>16</v>
      </c>
      <c r="D70" s="113">
        <v>1</v>
      </c>
      <c r="E70" s="493"/>
      <c r="F70" s="408">
        <f t="shared" si="7"/>
        <v>0</v>
      </c>
    </row>
    <row r="71" spans="1:6" ht="60">
      <c r="A71" s="209"/>
      <c r="B71" s="127" t="s">
        <v>471</v>
      </c>
      <c r="C71" s="113" t="s">
        <v>16</v>
      </c>
      <c r="D71" s="113">
        <v>10</v>
      </c>
      <c r="E71" s="493"/>
      <c r="F71" s="408">
        <f t="shared" si="7"/>
        <v>0</v>
      </c>
    </row>
    <row r="72" spans="1:6">
      <c r="A72" s="209"/>
      <c r="B72" s="127" t="s">
        <v>472</v>
      </c>
      <c r="C72" s="113" t="s">
        <v>16</v>
      </c>
      <c r="D72" s="113">
        <v>10</v>
      </c>
      <c r="E72" s="493"/>
      <c r="F72" s="408">
        <f t="shared" si="7"/>
        <v>0</v>
      </c>
    </row>
    <row r="73" spans="1:6" ht="30">
      <c r="A73" s="209"/>
      <c r="B73" s="127" t="s">
        <v>473</v>
      </c>
      <c r="C73" s="113" t="s">
        <v>16</v>
      </c>
      <c r="D73" s="113">
        <v>7</v>
      </c>
      <c r="E73" s="493"/>
      <c r="F73" s="408">
        <f t="shared" si="7"/>
        <v>0</v>
      </c>
    </row>
    <row r="74" spans="1:6">
      <c r="A74" s="209" t="s">
        <v>89</v>
      </c>
      <c r="B74" s="112" t="s">
        <v>555</v>
      </c>
      <c r="C74" s="113"/>
      <c r="D74" s="113"/>
      <c r="E74" s="493"/>
      <c r="F74" s="408"/>
    </row>
    <row r="75" spans="1:6" ht="19.5" customHeight="1">
      <c r="A75" s="209"/>
      <c r="B75" s="127" t="s">
        <v>474</v>
      </c>
      <c r="C75" s="113" t="s">
        <v>16</v>
      </c>
      <c r="D75" s="113">
        <v>10</v>
      </c>
      <c r="E75" s="493"/>
      <c r="F75" s="408">
        <f t="shared" ref="F75:F87" si="8">D75*E75</f>
        <v>0</v>
      </c>
    </row>
    <row r="76" spans="1:6" ht="14.25" customHeight="1">
      <c r="A76" s="209"/>
      <c r="B76" s="127" t="s">
        <v>475</v>
      </c>
      <c r="C76" s="113" t="s">
        <v>16</v>
      </c>
      <c r="D76" s="113">
        <v>8</v>
      </c>
      <c r="E76" s="493"/>
      <c r="F76" s="408">
        <f t="shared" si="8"/>
        <v>0</v>
      </c>
    </row>
    <row r="77" spans="1:6">
      <c r="A77" s="209"/>
      <c r="B77" s="127" t="s">
        <v>476</v>
      </c>
      <c r="C77" s="113" t="s">
        <v>16</v>
      </c>
      <c r="D77" s="113">
        <v>4</v>
      </c>
      <c r="E77" s="493"/>
      <c r="F77" s="408">
        <f t="shared" si="8"/>
        <v>0</v>
      </c>
    </row>
    <row r="78" spans="1:6">
      <c r="A78" s="209"/>
      <c r="B78" s="127" t="s">
        <v>477</v>
      </c>
      <c r="C78" s="113" t="s">
        <v>16</v>
      </c>
      <c r="D78" s="113">
        <v>1</v>
      </c>
      <c r="E78" s="493"/>
      <c r="F78" s="408">
        <f t="shared" si="8"/>
        <v>0</v>
      </c>
    </row>
    <row r="79" spans="1:6">
      <c r="A79" s="209"/>
      <c r="B79" s="127" t="s">
        <v>478</v>
      </c>
      <c r="C79" s="113" t="s">
        <v>16</v>
      </c>
      <c r="D79" s="113">
        <v>5</v>
      </c>
      <c r="E79" s="493"/>
      <c r="F79" s="408">
        <f t="shared" si="8"/>
        <v>0</v>
      </c>
    </row>
    <row r="80" spans="1:6" ht="30">
      <c r="A80" s="122" t="s">
        <v>93</v>
      </c>
      <c r="B80" s="112" t="s">
        <v>479</v>
      </c>
      <c r="C80" s="113" t="s">
        <v>16</v>
      </c>
      <c r="D80" s="113">
        <v>3</v>
      </c>
      <c r="E80" s="493"/>
      <c r="F80" s="408">
        <f t="shared" si="8"/>
        <v>0</v>
      </c>
    </row>
    <row r="81" spans="1:6" ht="30">
      <c r="A81" s="122" t="s">
        <v>97</v>
      </c>
      <c r="B81" s="112" t="s">
        <v>480</v>
      </c>
      <c r="C81" s="113" t="s">
        <v>16</v>
      </c>
      <c r="D81" s="113">
        <v>6</v>
      </c>
      <c r="E81" s="493"/>
      <c r="F81" s="408">
        <f t="shared" si="8"/>
        <v>0</v>
      </c>
    </row>
    <row r="82" spans="1:6" ht="30">
      <c r="A82" s="122" t="s">
        <v>103</v>
      </c>
      <c r="B82" s="112" t="s">
        <v>481</v>
      </c>
      <c r="C82" s="113" t="s">
        <v>16</v>
      </c>
      <c r="D82" s="113">
        <v>30</v>
      </c>
      <c r="E82" s="493"/>
      <c r="F82" s="408">
        <f t="shared" si="8"/>
        <v>0</v>
      </c>
    </row>
    <row r="83" spans="1:6" ht="30">
      <c r="A83" s="122" t="s">
        <v>107</v>
      </c>
      <c r="B83" s="112" t="s">
        <v>482</v>
      </c>
      <c r="C83" s="113" t="s">
        <v>16</v>
      </c>
      <c r="D83" s="113">
        <v>30</v>
      </c>
      <c r="E83" s="493"/>
      <c r="F83" s="408">
        <f t="shared" si="8"/>
        <v>0</v>
      </c>
    </row>
    <row r="84" spans="1:6">
      <c r="A84" s="122" t="s">
        <v>114</v>
      </c>
      <c r="B84" s="112" t="s">
        <v>483</v>
      </c>
      <c r="C84" s="113" t="s">
        <v>16</v>
      </c>
      <c r="D84" s="113">
        <v>1</v>
      </c>
      <c r="E84" s="493"/>
      <c r="F84" s="408">
        <f t="shared" si="8"/>
        <v>0</v>
      </c>
    </row>
    <row r="85" spans="1:6" ht="30" customHeight="1">
      <c r="A85" s="122" t="s">
        <v>118</v>
      </c>
      <c r="B85" s="112" t="s">
        <v>484</v>
      </c>
      <c r="C85" s="113" t="s">
        <v>16</v>
      </c>
      <c r="D85" s="113">
        <v>3</v>
      </c>
      <c r="E85" s="493"/>
      <c r="F85" s="408">
        <f t="shared" si="8"/>
        <v>0</v>
      </c>
    </row>
    <row r="86" spans="1:6" ht="50.25" customHeight="1">
      <c r="A86" s="122" t="s">
        <v>124</v>
      </c>
      <c r="B86" s="112" t="s">
        <v>485</v>
      </c>
      <c r="C86" s="113" t="s">
        <v>16</v>
      </c>
      <c r="D86" s="113">
        <v>1</v>
      </c>
      <c r="E86" s="493"/>
      <c r="F86" s="408">
        <f t="shared" si="8"/>
        <v>0</v>
      </c>
    </row>
    <row r="87" spans="1:6" ht="60.75" thickBot="1">
      <c r="A87" s="123" t="s">
        <v>501</v>
      </c>
      <c r="B87" s="124" t="s">
        <v>486</v>
      </c>
      <c r="C87" s="125" t="s">
        <v>16</v>
      </c>
      <c r="D87" s="125">
        <v>1</v>
      </c>
      <c r="E87" s="499"/>
      <c r="F87" s="428">
        <f t="shared" si="8"/>
        <v>0</v>
      </c>
    </row>
    <row r="88" spans="1:6" ht="18.75" customHeight="1" thickBot="1">
      <c r="A88" s="11" t="s">
        <v>8</v>
      </c>
      <c r="B88" s="150" t="s">
        <v>502</v>
      </c>
      <c r="C88" s="151"/>
      <c r="D88" s="151"/>
      <c r="E88" s="152"/>
      <c r="F88" s="12">
        <f>SUM(F20:F87)</f>
        <v>0</v>
      </c>
    </row>
    <row r="89" spans="1:6" ht="15.75" thickBot="1">
      <c r="A89" s="156"/>
      <c r="B89" s="157"/>
      <c r="C89" s="157"/>
      <c r="D89" s="157"/>
      <c r="E89" s="157"/>
      <c r="F89" s="158"/>
    </row>
    <row r="90" spans="1:6" ht="15.75" thickBot="1">
      <c r="A90" s="126" t="s">
        <v>9</v>
      </c>
      <c r="B90" s="207" t="s">
        <v>509</v>
      </c>
      <c r="C90" s="207"/>
      <c r="D90" s="207"/>
      <c r="E90" s="207"/>
      <c r="F90" s="208"/>
    </row>
    <row r="91" spans="1:6" ht="105.75" customHeight="1">
      <c r="A91" s="130" t="s">
        <v>128</v>
      </c>
      <c r="B91" s="131" t="s">
        <v>505</v>
      </c>
      <c r="C91" s="121" t="s">
        <v>16</v>
      </c>
      <c r="D91" s="121">
        <v>18</v>
      </c>
      <c r="E91" s="492"/>
      <c r="F91" s="406">
        <f t="shared" ref="F91:F96" si="9">D91*E91</f>
        <v>0</v>
      </c>
    </row>
    <row r="92" spans="1:6" ht="135">
      <c r="A92" s="132" t="s">
        <v>130</v>
      </c>
      <c r="B92" s="127" t="s">
        <v>506</v>
      </c>
      <c r="C92" s="113" t="s">
        <v>16</v>
      </c>
      <c r="D92" s="113">
        <v>14</v>
      </c>
      <c r="E92" s="493"/>
      <c r="F92" s="408">
        <f t="shared" si="9"/>
        <v>0</v>
      </c>
    </row>
    <row r="93" spans="1:6" ht="135">
      <c r="A93" s="132" t="s">
        <v>510</v>
      </c>
      <c r="B93" s="127" t="s">
        <v>507</v>
      </c>
      <c r="C93" s="113" t="s">
        <v>16</v>
      </c>
      <c r="D93" s="113">
        <v>9</v>
      </c>
      <c r="E93" s="493"/>
      <c r="F93" s="408">
        <f t="shared" si="9"/>
        <v>0</v>
      </c>
    </row>
    <row r="94" spans="1:6" ht="135">
      <c r="A94" s="132" t="s">
        <v>511</v>
      </c>
      <c r="B94" s="127" t="s">
        <v>508</v>
      </c>
      <c r="C94" s="113" t="s">
        <v>16</v>
      </c>
      <c r="D94" s="113">
        <v>13</v>
      </c>
      <c r="E94" s="493"/>
      <c r="F94" s="408">
        <f t="shared" si="9"/>
        <v>0</v>
      </c>
    </row>
    <row r="95" spans="1:6" ht="45">
      <c r="A95" s="132" t="s">
        <v>512</v>
      </c>
      <c r="B95" s="127" t="s">
        <v>503</v>
      </c>
      <c r="C95" s="113" t="s">
        <v>16</v>
      </c>
      <c r="D95" s="129">
        <v>13</v>
      </c>
      <c r="E95" s="493"/>
      <c r="F95" s="408">
        <f t="shared" si="9"/>
        <v>0</v>
      </c>
    </row>
    <row r="96" spans="1:6" ht="45.75" thickBot="1">
      <c r="A96" s="133" t="s">
        <v>513</v>
      </c>
      <c r="B96" s="134" t="s">
        <v>504</v>
      </c>
      <c r="C96" s="125" t="s">
        <v>16</v>
      </c>
      <c r="D96" s="135">
        <v>2</v>
      </c>
      <c r="E96" s="499"/>
      <c r="F96" s="428">
        <f t="shared" si="9"/>
        <v>0</v>
      </c>
    </row>
    <row r="97" spans="1:6" ht="15.75" thickBot="1">
      <c r="A97" s="11" t="s">
        <v>9</v>
      </c>
      <c r="B97" s="150" t="s">
        <v>514</v>
      </c>
      <c r="C97" s="151"/>
      <c r="D97" s="151"/>
      <c r="E97" s="152"/>
      <c r="F97" s="12">
        <f>SUM(F91:F96)</f>
        <v>0</v>
      </c>
    </row>
    <row r="98" spans="1:6" ht="15.75" thickBot="1">
      <c r="A98" s="147"/>
      <c r="B98" s="148"/>
      <c r="C98" s="148"/>
      <c r="D98" s="148"/>
      <c r="E98" s="148"/>
      <c r="F98" s="149"/>
    </row>
    <row r="99" spans="1:6" ht="15.75" thickBot="1">
      <c r="A99" s="126" t="s">
        <v>10</v>
      </c>
      <c r="B99" s="207" t="s">
        <v>520</v>
      </c>
      <c r="C99" s="207"/>
      <c r="D99" s="207"/>
      <c r="E99" s="207"/>
      <c r="F99" s="208"/>
    </row>
    <row r="100" spans="1:6" ht="75">
      <c r="A100" s="119" t="s">
        <v>134</v>
      </c>
      <c r="B100" s="120" t="s">
        <v>515</v>
      </c>
      <c r="C100" s="121" t="s">
        <v>16</v>
      </c>
      <c r="D100" s="121">
        <v>1</v>
      </c>
      <c r="E100" s="500"/>
      <c r="F100" s="406">
        <f t="shared" ref="F100:F104" si="10">D100*E100</f>
        <v>0</v>
      </c>
    </row>
    <row r="101" spans="1:6" ht="45">
      <c r="A101" s="122" t="s">
        <v>138</v>
      </c>
      <c r="B101" s="112" t="s">
        <v>516</v>
      </c>
      <c r="C101" s="113" t="s">
        <v>16</v>
      </c>
      <c r="D101" s="113">
        <v>1</v>
      </c>
      <c r="E101" s="501"/>
      <c r="F101" s="408">
        <f t="shared" si="10"/>
        <v>0</v>
      </c>
    </row>
    <row r="102" spans="1:6" ht="30">
      <c r="A102" s="122" t="s">
        <v>140</v>
      </c>
      <c r="B102" s="112" t="s">
        <v>517</v>
      </c>
      <c r="C102" s="113" t="s">
        <v>16</v>
      </c>
      <c r="D102" s="113">
        <v>7</v>
      </c>
      <c r="E102" s="501"/>
      <c r="F102" s="408">
        <f t="shared" si="10"/>
        <v>0</v>
      </c>
    </row>
    <row r="103" spans="1:6" ht="18.75" customHeight="1">
      <c r="A103" s="122" t="s">
        <v>143</v>
      </c>
      <c r="B103" s="112" t="s">
        <v>518</v>
      </c>
      <c r="C103" s="113" t="s">
        <v>16</v>
      </c>
      <c r="D103" s="113">
        <v>1</v>
      </c>
      <c r="E103" s="501"/>
      <c r="F103" s="408">
        <f t="shared" si="10"/>
        <v>0</v>
      </c>
    </row>
    <row r="104" spans="1:6" ht="60" customHeight="1" thickBot="1">
      <c r="A104" s="123" t="s">
        <v>148</v>
      </c>
      <c r="B104" s="124" t="s">
        <v>519</v>
      </c>
      <c r="C104" s="125" t="s">
        <v>16</v>
      </c>
      <c r="D104" s="125">
        <v>1</v>
      </c>
      <c r="E104" s="502"/>
      <c r="F104" s="428">
        <f t="shared" si="10"/>
        <v>0</v>
      </c>
    </row>
    <row r="105" spans="1:6" ht="15.75" thickBot="1">
      <c r="A105" s="11" t="s">
        <v>10</v>
      </c>
      <c r="B105" s="150" t="s">
        <v>521</v>
      </c>
      <c r="C105" s="151"/>
      <c r="D105" s="151"/>
      <c r="E105" s="152"/>
      <c r="F105" s="12">
        <f>SUM(F100:F104)</f>
        <v>0</v>
      </c>
    </row>
    <row r="106" spans="1:6" ht="15.75" thickBot="1">
      <c r="A106" s="156"/>
      <c r="B106" s="157"/>
      <c r="C106" s="157"/>
      <c r="D106" s="157"/>
      <c r="E106" s="157"/>
      <c r="F106" s="158"/>
    </row>
    <row r="107" spans="1:6" ht="15.75" thickBot="1">
      <c r="A107" s="126" t="s">
        <v>11</v>
      </c>
      <c r="B107" s="207" t="s">
        <v>532</v>
      </c>
      <c r="C107" s="207"/>
      <c r="D107" s="207"/>
      <c r="E107" s="207"/>
      <c r="F107" s="208"/>
    </row>
    <row r="108" spans="1:6" ht="75">
      <c r="A108" s="130" t="s">
        <v>184</v>
      </c>
      <c r="B108" s="120" t="s">
        <v>522</v>
      </c>
      <c r="C108" s="121" t="s">
        <v>142</v>
      </c>
      <c r="D108" s="121">
        <v>140</v>
      </c>
      <c r="E108" s="492"/>
      <c r="F108" s="406">
        <f t="shared" ref="F108:F109" si="11">D108*E108</f>
        <v>0</v>
      </c>
    </row>
    <row r="109" spans="1:6" ht="30">
      <c r="A109" s="132" t="s">
        <v>185</v>
      </c>
      <c r="B109" s="112" t="s">
        <v>523</v>
      </c>
      <c r="C109" s="113" t="s">
        <v>142</v>
      </c>
      <c r="D109" s="113">
        <v>140</v>
      </c>
      <c r="E109" s="493"/>
      <c r="F109" s="408">
        <f t="shared" si="11"/>
        <v>0</v>
      </c>
    </row>
    <row r="110" spans="1:6" ht="21.75" customHeight="1">
      <c r="A110" s="205" t="s">
        <v>186</v>
      </c>
      <c r="B110" s="112" t="s">
        <v>524</v>
      </c>
      <c r="C110" s="113"/>
      <c r="D110" s="113"/>
      <c r="E110" s="493"/>
      <c r="F110" s="408"/>
    </row>
    <row r="111" spans="1:6" ht="14.25" customHeight="1">
      <c r="A111" s="206"/>
      <c r="B111" s="112" t="s">
        <v>525</v>
      </c>
      <c r="C111" s="113" t="s">
        <v>16</v>
      </c>
      <c r="D111" s="113">
        <v>10</v>
      </c>
      <c r="E111" s="493"/>
      <c r="F111" s="408">
        <f t="shared" ref="F111:F117" si="12">D111*E111</f>
        <v>0</v>
      </c>
    </row>
    <row r="112" spans="1:6">
      <c r="A112" s="206"/>
      <c r="B112" s="112" t="s">
        <v>526</v>
      </c>
      <c r="C112" s="113" t="s">
        <v>16</v>
      </c>
      <c r="D112" s="113">
        <v>10</v>
      </c>
      <c r="E112" s="493"/>
      <c r="F112" s="408">
        <f t="shared" si="12"/>
        <v>0</v>
      </c>
    </row>
    <row r="113" spans="1:6">
      <c r="A113" s="206"/>
      <c r="B113" s="112" t="s">
        <v>527</v>
      </c>
      <c r="C113" s="113" t="s">
        <v>16</v>
      </c>
      <c r="D113" s="113">
        <v>30</v>
      </c>
      <c r="E113" s="493"/>
      <c r="F113" s="408">
        <f t="shared" si="12"/>
        <v>0</v>
      </c>
    </row>
    <row r="114" spans="1:6">
      <c r="A114" s="206"/>
      <c r="B114" s="112" t="s">
        <v>528</v>
      </c>
      <c r="C114" s="113" t="s">
        <v>16</v>
      </c>
      <c r="D114" s="113">
        <v>30</v>
      </c>
      <c r="E114" s="493"/>
      <c r="F114" s="408">
        <f t="shared" si="12"/>
        <v>0</v>
      </c>
    </row>
    <row r="115" spans="1:6" ht="30">
      <c r="A115" s="206"/>
      <c r="B115" s="112" t="s">
        <v>529</v>
      </c>
      <c r="C115" s="113" t="s">
        <v>16</v>
      </c>
      <c r="D115" s="113">
        <v>80</v>
      </c>
      <c r="E115" s="493"/>
      <c r="F115" s="408">
        <f t="shared" si="12"/>
        <v>0</v>
      </c>
    </row>
    <row r="116" spans="1:6" ht="66" customHeight="1">
      <c r="A116" s="132" t="s">
        <v>161</v>
      </c>
      <c r="B116" s="112" t="s">
        <v>530</v>
      </c>
      <c r="C116" s="113" t="s">
        <v>16</v>
      </c>
      <c r="D116" s="113">
        <v>6</v>
      </c>
      <c r="E116" s="493"/>
      <c r="F116" s="408">
        <f t="shared" si="12"/>
        <v>0</v>
      </c>
    </row>
    <row r="117" spans="1:6" ht="30.75" thickBot="1">
      <c r="A117" s="133" t="s">
        <v>187</v>
      </c>
      <c r="B117" s="124" t="s">
        <v>531</v>
      </c>
      <c r="C117" s="125" t="s">
        <v>16</v>
      </c>
      <c r="D117" s="125">
        <v>1</v>
      </c>
      <c r="E117" s="499"/>
      <c r="F117" s="428">
        <f t="shared" si="12"/>
        <v>0</v>
      </c>
    </row>
    <row r="118" spans="1:6" ht="15.75" thickBot="1">
      <c r="A118" s="11" t="s">
        <v>11</v>
      </c>
      <c r="B118" s="150" t="s">
        <v>533</v>
      </c>
      <c r="C118" s="151"/>
      <c r="D118" s="151"/>
      <c r="E118" s="152"/>
      <c r="F118" s="12">
        <f>SUM(F108:F117)</f>
        <v>0</v>
      </c>
    </row>
    <row r="119" spans="1:6">
      <c r="A119" s="4"/>
      <c r="B119" s="2"/>
      <c r="C119" s="2"/>
      <c r="D119" s="5"/>
      <c r="E119" s="6"/>
      <c r="F119" s="2"/>
    </row>
    <row r="120" spans="1:6" ht="15.75" thickBot="1">
      <c r="A120" s="2"/>
      <c r="B120" s="2"/>
      <c r="C120" s="2"/>
      <c r="D120" s="5"/>
      <c r="E120" s="2"/>
      <c r="F120" s="2"/>
    </row>
    <row r="121" spans="1:6">
      <c r="A121" s="169" t="s">
        <v>535</v>
      </c>
      <c r="B121" s="170"/>
      <c r="C121" s="170"/>
      <c r="D121" s="170"/>
      <c r="E121" s="170"/>
      <c r="F121" s="171"/>
    </row>
    <row r="122" spans="1:6">
      <c r="A122" s="24" t="s">
        <v>7</v>
      </c>
      <c r="B122" s="168" t="s">
        <v>435</v>
      </c>
      <c r="C122" s="168"/>
      <c r="D122" s="168"/>
      <c r="E122" s="168"/>
      <c r="F122" s="3">
        <f>F17</f>
        <v>0</v>
      </c>
    </row>
    <row r="123" spans="1:6">
      <c r="A123" s="24" t="s">
        <v>8</v>
      </c>
      <c r="B123" s="168" t="s">
        <v>444</v>
      </c>
      <c r="C123" s="168"/>
      <c r="D123" s="168"/>
      <c r="E123" s="168"/>
      <c r="F123" s="3">
        <f>F88</f>
        <v>0</v>
      </c>
    </row>
    <row r="124" spans="1:6">
      <c r="A124" s="24" t="s">
        <v>9</v>
      </c>
      <c r="B124" s="168" t="s">
        <v>509</v>
      </c>
      <c r="C124" s="168"/>
      <c r="D124" s="168"/>
      <c r="E124" s="168"/>
      <c r="F124" s="3">
        <f>F97</f>
        <v>0</v>
      </c>
    </row>
    <row r="125" spans="1:6">
      <c r="A125" s="24" t="s">
        <v>10</v>
      </c>
      <c r="B125" s="168" t="s">
        <v>534</v>
      </c>
      <c r="C125" s="168"/>
      <c r="D125" s="168"/>
      <c r="E125" s="168"/>
      <c r="F125" s="3">
        <f>F105</f>
        <v>0</v>
      </c>
    </row>
    <row r="126" spans="1:6">
      <c r="A126" s="24" t="s">
        <v>11</v>
      </c>
      <c r="B126" s="168" t="s">
        <v>532</v>
      </c>
      <c r="C126" s="168"/>
      <c r="D126" s="168"/>
      <c r="E126" s="168"/>
      <c r="F126" s="3">
        <f>F118</f>
        <v>0</v>
      </c>
    </row>
    <row r="127" spans="1:6">
      <c r="A127" s="172"/>
      <c r="B127" s="173"/>
      <c r="C127" s="173"/>
      <c r="D127" s="173"/>
      <c r="E127" s="173"/>
      <c r="F127" s="174"/>
    </row>
    <row r="128" spans="1:6" ht="15.75" thickBot="1">
      <c r="A128" s="165" t="s">
        <v>349</v>
      </c>
      <c r="B128" s="166"/>
      <c r="C128" s="166"/>
      <c r="D128" s="166"/>
      <c r="E128" s="167"/>
      <c r="F128" s="25">
        <f>SUM(F122:F126)</f>
        <v>0</v>
      </c>
    </row>
    <row r="129" spans="1:6" ht="15.75" thickBot="1">
      <c r="A129" s="6"/>
      <c r="B129" s="2"/>
      <c r="C129" s="2"/>
      <c r="D129" s="5"/>
      <c r="E129" s="2"/>
      <c r="F129" s="2"/>
    </row>
    <row r="130" spans="1:6" ht="47.25" customHeight="1">
      <c r="A130" s="138" t="s">
        <v>21</v>
      </c>
      <c r="B130" s="139"/>
      <c r="C130" s="139"/>
      <c r="D130" s="139"/>
      <c r="E130" s="139"/>
      <c r="F130" s="140"/>
    </row>
    <row r="131" spans="1:6" ht="57.75" customHeight="1" thickBot="1">
      <c r="A131" s="141" t="s">
        <v>33</v>
      </c>
      <c r="B131" s="142"/>
      <c r="C131" s="142"/>
      <c r="D131" s="142"/>
      <c r="E131" s="142"/>
      <c r="F131" s="143"/>
    </row>
    <row r="132" spans="1:6">
      <c r="A132" s="14"/>
      <c r="B132" s="14"/>
      <c r="C132" s="14"/>
      <c r="D132" s="14"/>
      <c r="E132" s="14"/>
      <c r="F132" s="14"/>
    </row>
  </sheetData>
  <sheetProtection algorithmName="SHA-512" hashValue="DGj95JjsB/2+xTQrJDZKKwTQ2ecqKTClshL0KTtDynW+YwvY6jAMN4+wylWo3z3j/KRDdB5HS5uluMf6Hl6mXQ==" saltValue="7wcdln4SmnE7ZpQb8eRZnA==" spinCount="100000" sheet="1" objects="1" scenarios="1" selectLockedCells="1" sort="0" autoFilter="0" pivotTables="0"/>
  <mergeCells count="36">
    <mergeCell ref="A1:F1"/>
    <mergeCell ref="A2:F2"/>
    <mergeCell ref="A3:F4"/>
    <mergeCell ref="A5:F7"/>
    <mergeCell ref="B9:F9"/>
    <mergeCell ref="B90:F90"/>
    <mergeCell ref="A127:F127"/>
    <mergeCell ref="A128:E128"/>
    <mergeCell ref="B17:E17"/>
    <mergeCell ref="A18:F18"/>
    <mergeCell ref="B19:F19"/>
    <mergeCell ref="A20:A32"/>
    <mergeCell ref="C20:D20"/>
    <mergeCell ref="A33:A48"/>
    <mergeCell ref="C33:D33"/>
    <mergeCell ref="A121:F121"/>
    <mergeCell ref="B122:E122"/>
    <mergeCell ref="B123:E123"/>
    <mergeCell ref="B124:E124"/>
    <mergeCell ref="B125:E125"/>
    <mergeCell ref="B126:E126"/>
    <mergeCell ref="A49:A65"/>
    <mergeCell ref="A66:A73"/>
    <mergeCell ref="A74:A79"/>
    <mergeCell ref="B88:E88"/>
    <mergeCell ref="A89:F89"/>
    <mergeCell ref="A110:A115"/>
    <mergeCell ref="B118:E118"/>
    <mergeCell ref="A130:F130"/>
    <mergeCell ref="A131:F131"/>
    <mergeCell ref="B97:E97"/>
    <mergeCell ref="A98:F98"/>
    <mergeCell ref="B99:F99"/>
    <mergeCell ref="B105:E105"/>
    <mergeCell ref="A106:F106"/>
    <mergeCell ref="B107:F10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40B0C-F71D-44CB-99C3-41113B35E324}">
  <dimension ref="A1:I25"/>
  <sheetViews>
    <sheetView tabSelected="1" workbookViewId="0">
      <selection activeCell="B21" sqref="B21:I21"/>
    </sheetView>
  </sheetViews>
  <sheetFormatPr defaultRowHeight="15"/>
  <cols>
    <col min="1" max="1" width="2.5703125" style="1" bestFit="1" customWidth="1"/>
    <col min="2" max="2" width="64.7109375" style="1" customWidth="1"/>
    <col min="3" max="3" width="61.7109375" style="1" customWidth="1"/>
    <col min="4" max="4" width="9.140625" style="1" customWidth="1"/>
    <col min="5" max="5" width="19" style="1" hidden="1" customWidth="1"/>
    <col min="6" max="8" width="9.140625" style="1" hidden="1" customWidth="1"/>
    <col min="9" max="9" width="9.140625" style="1" customWidth="1"/>
    <col min="10" max="16384" width="9.140625" style="1"/>
  </cols>
  <sheetData>
    <row r="1" spans="1:9" ht="16.5" thickBot="1">
      <c r="A1" s="136" t="s">
        <v>536</v>
      </c>
      <c r="B1" s="137"/>
      <c r="C1" s="137"/>
      <c r="D1" s="137"/>
    </row>
    <row r="2" spans="1:9" ht="39" customHeight="1" thickBot="1">
      <c r="A2" s="153" t="s">
        <v>36</v>
      </c>
      <c r="B2" s="154"/>
      <c r="C2" s="154"/>
      <c r="D2" s="154"/>
      <c r="E2" s="154"/>
      <c r="F2" s="155"/>
    </row>
    <row r="3" spans="1:9">
      <c r="A3" s="27" t="s">
        <v>7</v>
      </c>
      <c r="B3" s="26" t="s">
        <v>537</v>
      </c>
      <c r="C3" s="28">
        <f>'GRUPA 1'!F149</f>
        <v>0</v>
      </c>
    </row>
    <row r="4" spans="1:9">
      <c r="A4" s="27" t="s">
        <v>8</v>
      </c>
      <c r="B4" s="26" t="s">
        <v>538</v>
      </c>
      <c r="C4" s="28">
        <f>'GRUPA 2'!F85</f>
        <v>0</v>
      </c>
    </row>
    <row r="5" spans="1:9">
      <c r="A5" s="27" t="s">
        <v>9</v>
      </c>
      <c r="B5" s="26" t="s">
        <v>539</v>
      </c>
      <c r="C5" s="28">
        <f>'GRUPA 3'!F122</f>
        <v>0</v>
      </c>
    </row>
    <row r="6" spans="1:9">
      <c r="A6" s="27" t="s">
        <v>10</v>
      </c>
      <c r="B6" s="26" t="s">
        <v>540</v>
      </c>
      <c r="C6" s="28">
        <f>'GRUPA 4'!F68</f>
        <v>0</v>
      </c>
    </row>
    <row r="7" spans="1:9">
      <c r="A7" s="27" t="s">
        <v>11</v>
      </c>
      <c r="B7" s="26" t="s">
        <v>541</v>
      </c>
      <c r="C7" s="28">
        <f>'GRUPA 5'!F90</f>
        <v>0</v>
      </c>
    </row>
    <row r="8" spans="1:9">
      <c r="A8" s="27" t="s">
        <v>12</v>
      </c>
      <c r="B8" s="26" t="s">
        <v>542</v>
      </c>
      <c r="C8" s="28">
        <f>'GRUPA 6'!F128</f>
        <v>0</v>
      </c>
    </row>
    <row r="9" spans="1:9">
      <c r="A9" s="213"/>
      <c r="B9" s="214"/>
      <c r="C9" s="215"/>
    </row>
    <row r="10" spans="1:9">
      <c r="A10" s="216" t="s">
        <v>34</v>
      </c>
      <c r="B10" s="217"/>
      <c r="C10" s="29">
        <f>SUM(C3:C8)</f>
        <v>0</v>
      </c>
    </row>
    <row r="11" spans="1:9">
      <c r="A11" s="216" t="s">
        <v>35</v>
      </c>
      <c r="B11" s="217"/>
      <c r="C11" s="29">
        <f>C10*0.25</f>
        <v>0</v>
      </c>
    </row>
    <row r="12" spans="1:9" ht="16.5" thickBot="1">
      <c r="A12" s="218" t="s">
        <v>32</v>
      </c>
      <c r="B12" s="219"/>
      <c r="C12" s="30">
        <f>SUM(C10:C11)</f>
        <v>0</v>
      </c>
    </row>
    <row r="14" spans="1:9" ht="15.75" thickBot="1"/>
    <row r="15" spans="1:9">
      <c r="B15" s="503"/>
      <c r="C15" s="504"/>
      <c r="D15" s="504"/>
      <c r="E15" s="504"/>
      <c r="F15" s="504"/>
      <c r="G15" s="504"/>
      <c r="H15" s="504"/>
      <c r="I15" s="505"/>
    </row>
    <row r="16" spans="1:9">
      <c r="B16" s="506"/>
      <c r="C16" s="507"/>
      <c r="D16" s="507"/>
      <c r="E16" s="507"/>
      <c r="F16" s="507"/>
      <c r="G16" s="507"/>
      <c r="H16" s="507"/>
      <c r="I16" s="508"/>
    </row>
    <row r="17" spans="2:9">
      <c r="B17" s="506"/>
      <c r="C17" s="507"/>
      <c r="D17" s="507"/>
      <c r="E17" s="507"/>
      <c r="F17" s="507"/>
      <c r="G17" s="507"/>
      <c r="H17" s="507"/>
      <c r="I17" s="508"/>
    </row>
    <row r="18" spans="2:9">
      <c r="B18" s="509" t="s">
        <v>23</v>
      </c>
      <c r="C18" s="510"/>
      <c r="D18" s="510"/>
      <c r="E18" s="510"/>
      <c r="F18" s="510"/>
      <c r="G18" s="510"/>
      <c r="H18" s="510"/>
      <c r="I18" s="511"/>
    </row>
    <row r="19" spans="2:9">
      <c r="B19" s="509" t="s">
        <v>24</v>
      </c>
      <c r="C19" s="510"/>
      <c r="D19" s="510"/>
      <c r="E19" s="510"/>
      <c r="F19" s="510"/>
      <c r="G19" s="510"/>
      <c r="H19" s="510"/>
      <c r="I19" s="511"/>
    </row>
    <row r="20" spans="2:9">
      <c r="B20" s="506"/>
      <c r="C20" s="507"/>
      <c r="D20" s="507"/>
      <c r="E20" s="507"/>
      <c r="F20" s="507"/>
      <c r="G20" s="507"/>
      <c r="H20" s="507"/>
      <c r="I20" s="508"/>
    </row>
    <row r="21" spans="2:9">
      <c r="B21" s="506"/>
      <c r="C21" s="507"/>
      <c r="D21" s="507"/>
      <c r="E21" s="507"/>
      <c r="F21" s="507"/>
      <c r="G21" s="507"/>
      <c r="H21" s="507"/>
      <c r="I21" s="508"/>
    </row>
    <row r="22" spans="2:9">
      <c r="B22" s="509" t="s">
        <v>25</v>
      </c>
      <c r="C22" s="510"/>
      <c r="D22" s="510"/>
      <c r="E22" s="510"/>
      <c r="F22" s="510"/>
      <c r="G22" s="510"/>
      <c r="H22" s="510"/>
      <c r="I22" s="511"/>
    </row>
    <row r="23" spans="2:9">
      <c r="B23" s="509" t="s">
        <v>26</v>
      </c>
      <c r="C23" s="510"/>
      <c r="D23" s="510"/>
      <c r="E23" s="510"/>
      <c r="F23" s="510"/>
      <c r="G23" s="510"/>
      <c r="H23" s="510"/>
      <c r="I23" s="511"/>
    </row>
    <row r="24" spans="2:9">
      <c r="B24" s="509" t="s">
        <v>27</v>
      </c>
      <c r="C24" s="510"/>
      <c r="D24" s="510"/>
      <c r="E24" s="510"/>
      <c r="F24" s="510"/>
      <c r="G24" s="510"/>
      <c r="H24" s="510"/>
      <c r="I24" s="511"/>
    </row>
    <row r="25" spans="2:9" ht="15.75" thickBot="1">
      <c r="B25" s="512"/>
      <c r="C25" s="513"/>
      <c r="D25" s="513"/>
      <c r="E25" s="514"/>
      <c r="F25" s="515"/>
      <c r="G25" s="515"/>
      <c r="H25" s="513"/>
      <c r="I25" s="516"/>
    </row>
  </sheetData>
  <sheetProtection algorithmName="SHA-512" hashValue="ZN56wCa0H6OjseAbphRnpiOA/gN7fHjGPGUg3bUYcDViOB6cp2uVQrMANDbKEajyGl1rllqF3Za6teMRPJyUHA==" saltValue="tkAm9mYgu8Ldwx2fHb/CUw==" spinCount="100000" sheet="1" objects="1" scenarios="1" selectLockedCells="1" sort="0" autoFilter="0" pivotTables="0"/>
  <mergeCells count="15">
    <mergeCell ref="A9:C9"/>
    <mergeCell ref="B15:I15"/>
    <mergeCell ref="B16:I16"/>
    <mergeCell ref="A2:F2"/>
    <mergeCell ref="B24:I24"/>
    <mergeCell ref="A10:B10"/>
    <mergeCell ref="A11:B11"/>
    <mergeCell ref="A12:B12"/>
    <mergeCell ref="B18:I18"/>
    <mergeCell ref="B19:I19"/>
    <mergeCell ref="B20:I20"/>
    <mergeCell ref="B21:I21"/>
    <mergeCell ref="B22:I22"/>
    <mergeCell ref="B23:I23"/>
    <mergeCell ref="B17:I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7</vt:i4>
      </vt:variant>
    </vt:vector>
  </HeadingPairs>
  <TitlesOfParts>
    <vt:vector size="7" baseType="lpstr">
      <vt:lpstr>GRUPA 1</vt:lpstr>
      <vt:lpstr>GRUPA 2</vt:lpstr>
      <vt:lpstr>GRUPA 3</vt:lpstr>
      <vt:lpstr>GRUPA 4</vt:lpstr>
      <vt:lpstr>GRUPA 5</vt:lpstr>
      <vt:lpstr>GRUPA 6</vt:lpstr>
      <vt:lpstr>REKAPITULACIJA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dc:creator>
  <cp:lastModifiedBy>Ines</cp:lastModifiedBy>
  <cp:lastPrinted>2022-02-08T09:11:26Z</cp:lastPrinted>
  <dcterms:created xsi:type="dcterms:W3CDTF">2021-12-07T13:40:10Z</dcterms:created>
  <dcterms:modified xsi:type="dcterms:W3CDTF">2022-02-08T09:24:07Z</dcterms:modified>
</cp:coreProperties>
</file>