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3250" windowHeight="12570"/>
  </bookViews>
  <sheets>
    <sheet name="GRUPA 1" sheetId="1" r:id="rId1"/>
    <sheet name="GRUPA 2" sheetId="2" r:id="rId2"/>
  </sheets>
  <externalReferences>
    <externalReference r:id="rId3"/>
  </externalReferences>
  <definedNames>
    <definedName name="__ko6" localSheetId="1">#REF!</definedName>
    <definedName name="__ko6">#REF!</definedName>
    <definedName name="__MAT1" localSheetId="1">#REF!</definedName>
    <definedName name="__MAT1">#REF!</definedName>
    <definedName name="_ko1" localSheetId="1">'[1]01'!#REF!</definedName>
    <definedName name="_ko1">'[1]01'!#REF!</definedName>
    <definedName name="_ko120" localSheetId="1">'[1]19'!#REF!</definedName>
    <definedName name="_ko120">'[1]19'!#REF!</definedName>
    <definedName name="_ko15" localSheetId="1">'[1]15'!#REF!</definedName>
    <definedName name="_ko15">'[1]15'!#REF!</definedName>
    <definedName name="_ko16" localSheetId="1">'[1]16'!#REF!</definedName>
    <definedName name="_ko16">'[1]16'!#REF!</definedName>
    <definedName name="_ko19" localSheetId="1">'[1]19'!#REF!</definedName>
    <definedName name="_ko19">'[1]19'!#REF!</definedName>
    <definedName name="_ko2" localSheetId="1">'[1]02'!#REF!</definedName>
    <definedName name="_ko2">'[1]02'!#REF!</definedName>
    <definedName name="_ko21" localSheetId="1">'[1]21'!#REF!</definedName>
    <definedName name="_ko21">'[1]21'!#REF!</definedName>
    <definedName name="_ko22" localSheetId="1">'[1]22'!#REF!</definedName>
    <definedName name="_ko22">'[1]22'!#REF!</definedName>
    <definedName name="_ko23" localSheetId="1">'[1]23'!#REF!</definedName>
    <definedName name="_ko23">'[1]23'!#REF!</definedName>
    <definedName name="_ko24" localSheetId="1">'[1]24'!#REF!</definedName>
    <definedName name="_ko24">'[1]24'!#REF!</definedName>
    <definedName name="_ko26" localSheetId="1">'[1]26'!#REF!</definedName>
    <definedName name="_ko26">'[1]26'!#REF!</definedName>
    <definedName name="_ko3" localSheetId="1">'[1]03'!#REF!</definedName>
    <definedName name="_ko3">'[1]03'!#REF!</definedName>
    <definedName name="_ko35" localSheetId="1">'[1]35'!#REF!</definedName>
    <definedName name="_ko35">'[1]35'!#REF!</definedName>
    <definedName name="_ko39" localSheetId="1">'[1]39'!#REF!</definedName>
    <definedName name="_ko39">'[1]39'!#REF!</definedName>
    <definedName name="_ko40" localSheetId="1">'[1]40'!#REF!</definedName>
    <definedName name="_ko40">'[1]40'!#REF!</definedName>
    <definedName name="_ko7" localSheetId="1">'[1]07'!#REF!</definedName>
    <definedName name="_ko7">'[1]07'!#REF!</definedName>
    <definedName name="A" localSheetId="1">#REF!</definedName>
    <definedName name="A">#REF!</definedName>
    <definedName name="B" localSheetId="1">#REF!</definedName>
    <definedName name="B">#REF!</definedName>
    <definedName name="BPRV" localSheetId="1">#REF!</definedName>
    <definedName name="BPRV">#REF!</definedName>
    <definedName name="BZAD" localSheetId="1">#REF!</definedName>
    <definedName name="BZAD">#REF!</definedName>
    <definedName name="dtce" localSheetId="1">#REF!</definedName>
    <definedName name="dtce">#REF!</definedName>
    <definedName name="EQS_IzvozVExcel" localSheetId="1">#REF!</definedName>
    <definedName name="EQS_IzvozVExcel">#REF!</definedName>
    <definedName name="Gradjevina" localSheetId="1">#REF!</definedName>
    <definedName name="Gradjevina">#REF!</definedName>
    <definedName name="Iznos" localSheetId="1">#REF!</definedName>
    <definedName name="Iznos">#REF!</definedName>
    <definedName name="kmc" localSheetId="1">#REF!</definedName>
    <definedName name="kmc">#REF!</definedName>
    <definedName name="koef" localSheetId="1">#REF!</definedName>
    <definedName name="koef">#REF!</definedName>
    <definedName name="MA" localSheetId="1">#REF!</definedName>
    <definedName name="MA">#REF!</definedName>
    <definedName name="MAT" localSheetId="1">#REF!</definedName>
    <definedName name="MAT">#REF!</definedName>
    <definedName name="MATE" localSheetId="1">#REF!</definedName>
    <definedName name="MATE">#REF!</definedName>
    <definedName name="MATERIJAL" localSheetId="1">#REF!</definedName>
    <definedName name="MATERIJAL">#REF!</definedName>
    <definedName name="MATŽ" localSheetId="1">#REF!</definedName>
    <definedName name="MATŽ">#REF!</definedName>
    <definedName name="mc" localSheetId="1">#REF!</definedName>
    <definedName name="mc">#REF!</definedName>
    <definedName name="mcme" localSheetId="1">#REF!</definedName>
    <definedName name="mcme">#REF!</definedName>
    <definedName name="mcmf" localSheetId="1">#REF!</definedName>
    <definedName name="mcmf">#REF!</definedName>
    <definedName name="mcml" localSheetId="1">#REF!</definedName>
    <definedName name="mcml">#REF!</definedName>
    <definedName name="me" localSheetId="1">#REF!</definedName>
    <definedName name="me">#REF!</definedName>
    <definedName name="mf" localSheetId="1">#REF!</definedName>
    <definedName name="mf">#REF!</definedName>
    <definedName name="MjeseciG" localSheetId="1">#REF!</definedName>
    <definedName name="MjeseciG">#REF!</definedName>
    <definedName name="ml" localSheetId="1">#REF!</definedName>
    <definedName name="ml">#REF!</definedName>
    <definedName name="mzad" localSheetId="1">#REF!</definedName>
    <definedName name="mzad">#REF!</definedName>
    <definedName name="Ponudjac" localSheetId="1">#REF!</definedName>
    <definedName name="Ponudjac">#REF!</definedName>
    <definedName name="RA" localSheetId="1">#REF!</definedName>
    <definedName name="RA">#REF!</definedName>
    <definedName name="RAD" localSheetId="1">#REF!</definedName>
    <definedName name="RAD">#REF!</definedName>
    <definedName name="sho" localSheetId="1">#REF!</definedName>
    <definedName name="sho">#REF!</definedName>
    <definedName name="UKUP" localSheetId="1">#REF!</definedName>
    <definedName name="UKUP">#REF!</definedName>
    <definedName name="UKUPNO" localSheetId="1">#REF!</definedName>
    <definedName name="UKUPNO">#REF!</definedName>
    <definedName name="vho" localSheetId="1">#REF!</definedName>
    <definedName name="vho">#REF!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1" i="2" l="1"/>
  <c r="F695" i="2"/>
  <c r="F692" i="2"/>
  <c r="F689" i="2"/>
  <c r="F686" i="2"/>
  <c r="F683" i="2"/>
  <c r="F680" i="2"/>
  <c r="F677" i="2"/>
  <c r="F674" i="2"/>
  <c r="F672" i="2"/>
  <c r="F668" i="2"/>
  <c r="F661" i="2"/>
  <c r="F658" i="2"/>
  <c r="F655" i="2"/>
  <c r="F652" i="2"/>
  <c r="F649" i="2"/>
  <c r="F642" i="2"/>
  <c r="F639" i="2"/>
  <c r="F636" i="2"/>
  <c r="F633" i="2"/>
  <c r="F626" i="2"/>
  <c r="F623" i="2"/>
  <c r="F620" i="2"/>
  <c r="F617" i="2"/>
  <c r="F614" i="2"/>
  <c r="F607" i="2"/>
  <c r="F600" i="2"/>
  <c r="F597" i="2"/>
  <c r="F594" i="2"/>
  <c r="F591" i="2"/>
  <c r="F588" i="2"/>
  <c r="F580" i="2"/>
  <c r="F578" i="2"/>
  <c r="F576" i="2"/>
  <c r="F574" i="2"/>
  <c r="F572" i="2"/>
  <c r="F570" i="2"/>
  <c r="F568" i="2"/>
  <c r="F566" i="2"/>
  <c r="F564" i="2"/>
  <c r="F562" i="2"/>
  <c r="F560" i="2"/>
  <c r="F558" i="2"/>
  <c r="F556" i="2"/>
  <c r="F554" i="2"/>
  <c r="F552" i="2"/>
  <c r="F550" i="2"/>
  <c r="F548" i="2"/>
  <c r="F546" i="2"/>
  <c r="F544" i="2"/>
  <c r="F542" i="2"/>
  <c r="F540" i="2"/>
  <c r="F538" i="2"/>
  <c r="F536" i="2"/>
  <c r="F534" i="2"/>
  <c r="F532" i="2"/>
  <c r="F530" i="2"/>
  <c r="F528" i="2"/>
  <c r="F526" i="2"/>
  <c r="F524" i="2"/>
  <c r="F522" i="2"/>
  <c r="F520" i="2"/>
  <c r="F518" i="2"/>
  <c r="F516" i="2"/>
  <c r="F514" i="2"/>
  <c r="F512" i="2"/>
  <c r="F510" i="2"/>
  <c r="F508" i="2"/>
  <c r="F506" i="2"/>
  <c r="F504" i="2"/>
  <c r="F502" i="2"/>
  <c r="F500" i="2"/>
  <c r="F498" i="2"/>
  <c r="F490" i="2"/>
  <c r="F488" i="2"/>
  <c r="F486" i="2"/>
  <c r="F484" i="2"/>
  <c r="F482" i="2"/>
  <c r="F480" i="2"/>
  <c r="F478" i="2"/>
  <c r="F476" i="2"/>
  <c r="F474" i="2"/>
  <c r="F472" i="2"/>
  <c r="F470" i="2"/>
  <c r="F468" i="2"/>
  <c r="F466" i="2"/>
  <c r="F464" i="2"/>
  <c r="F462" i="2"/>
  <c r="F460" i="2"/>
  <c r="F458" i="2"/>
  <c r="F456" i="2"/>
  <c r="F454" i="2"/>
  <c r="F452" i="2"/>
  <c r="F450" i="2"/>
  <c r="F448" i="2"/>
  <c r="F446" i="2"/>
  <c r="F444" i="2"/>
  <c r="F442" i="2"/>
  <c r="F440" i="2"/>
  <c r="F438" i="2"/>
  <c r="F436" i="2"/>
  <c r="F434" i="2"/>
  <c r="F432" i="2"/>
  <c r="F430" i="2"/>
  <c r="F423" i="2"/>
  <c r="F421" i="2"/>
  <c r="F419" i="2"/>
  <c r="F417" i="2"/>
  <c r="F415" i="2"/>
  <c r="F413" i="2"/>
  <c r="F411" i="2"/>
  <c r="F409" i="2"/>
  <c r="F407" i="2"/>
  <c r="F405" i="2"/>
  <c r="F403" i="2"/>
  <c r="F401" i="2"/>
  <c r="F399" i="2"/>
  <c r="F397" i="2"/>
  <c r="F395" i="2"/>
  <c r="F393" i="2"/>
  <c r="F391" i="2"/>
  <c r="F389" i="2"/>
  <c r="F387" i="2"/>
  <c r="F385" i="2"/>
  <c r="F383" i="2"/>
  <c r="F381" i="2"/>
  <c r="F379" i="2"/>
  <c r="F377" i="2"/>
  <c r="F375" i="2"/>
  <c r="F373" i="2"/>
  <c r="F371" i="2"/>
  <c r="F369" i="2"/>
  <c r="F367" i="2"/>
  <c r="F365" i="2"/>
  <c r="F363" i="2"/>
  <c r="F361" i="2"/>
  <c r="F359" i="2"/>
  <c r="F357" i="2"/>
  <c r="F355" i="2"/>
  <c r="F353" i="2"/>
  <c r="F351" i="2"/>
  <c r="F349" i="2"/>
  <c r="F347" i="2"/>
  <c r="F345" i="2"/>
  <c r="F343" i="2"/>
  <c r="F341" i="2"/>
  <c r="F339" i="2"/>
  <c r="F327" i="2"/>
  <c r="F325" i="2"/>
  <c r="F323" i="2"/>
  <c r="F321" i="2"/>
  <c r="F319" i="2"/>
  <c r="F317" i="2"/>
  <c r="F315" i="2"/>
  <c r="F313" i="2"/>
  <c r="F311" i="2"/>
  <c r="F309" i="2"/>
  <c r="F298" i="2"/>
  <c r="F296" i="2"/>
  <c r="F292" i="2"/>
  <c r="F291" i="2"/>
  <c r="F290" i="2"/>
  <c r="F287" i="2"/>
  <c r="F281" i="2"/>
  <c r="F269" i="2"/>
  <c r="F267" i="2"/>
  <c r="F265" i="2"/>
  <c r="F263" i="2"/>
  <c r="F261" i="2"/>
  <c r="F259" i="2"/>
  <c r="F257" i="2"/>
  <c r="F255" i="2"/>
  <c r="F253" i="2"/>
  <c r="F251" i="2"/>
  <c r="F249" i="2"/>
  <c r="F247" i="2"/>
  <c r="F245" i="2"/>
  <c r="F243" i="2"/>
  <c r="F241" i="2"/>
  <c r="F238" i="2"/>
  <c r="F235" i="2"/>
  <c r="F224" i="2"/>
  <c r="F222" i="2"/>
  <c r="F220" i="2"/>
  <c r="F218" i="2"/>
  <c r="F216" i="2"/>
  <c r="F214" i="2"/>
  <c r="F212" i="2"/>
  <c r="F210" i="2"/>
  <c r="F208" i="2"/>
  <c r="F206" i="2"/>
  <c r="F204" i="2"/>
  <c r="F202" i="2"/>
  <c r="F200" i="2"/>
  <c r="F198" i="2"/>
  <c r="F196" i="2"/>
  <c r="F194" i="2"/>
  <c r="F192" i="2"/>
  <c r="F189" i="2"/>
  <c r="F185" i="2"/>
  <c r="F181" i="2"/>
  <c r="F177" i="2"/>
  <c r="F171" i="2"/>
  <c r="F160" i="2"/>
  <c r="F158" i="2"/>
  <c r="F156" i="2"/>
  <c r="F154" i="2"/>
  <c r="F146" i="2"/>
  <c r="F144" i="2"/>
  <c r="F138" i="2"/>
  <c r="F136" i="2"/>
  <c r="F134" i="2"/>
  <c r="F132" i="2"/>
  <c r="F130" i="2"/>
  <c r="F128" i="2"/>
  <c r="F126" i="2"/>
  <c r="F124" i="2"/>
  <c r="F122" i="2"/>
  <c r="F120" i="2"/>
  <c r="F114" i="2"/>
  <c r="F112" i="2"/>
  <c r="F110" i="2"/>
  <c r="F108" i="2"/>
  <c r="F106" i="2"/>
  <c r="F104" i="2"/>
  <c r="F98" i="2"/>
  <c r="F96" i="2"/>
  <c r="F94" i="2"/>
  <c r="F92" i="2"/>
  <c r="F90" i="2"/>
  <c r="F88" i="2"/>
  <c r="F86" i="2"/>
  <c r="F84" i="2"/>
  <c r="F82" i="2"/>
  <c r="F80" i="2"/>
  <c r="F74" i="2"/>
  <c r="F72" i="2"/>
  <c r="F70" i="2"/>
  <c r="F68" i="2"/>
  <c r="F66" i="2"/>
  <c r="F64" i="2"/>
  <c r="F58" i="2"/>
  <c r="F56" i="2"/>
  <c r="F54" i="2"/>
  <c r="F52" i="2"/>
  <c r="F46" i="2"/>
  <c r="F44" i="2"/>
  <c r="F42" i="2"/>
  <c r="F40" i="2"/>
  <c r="F38" i="2"/>
  <c r="F35" i="2"/>
  <c r="F32" i="2"/>
  <c r="F610" i="2" l="1"/>
  <c r="F703" i="2"/>
  <c r="F140" i="2"/>
  <c r="F173" i="2"/>
  <c r="F60" i="2"/>
  <c r="F76" i="2"/>
  <c r="F116" i="2"/>
  <c r="F149" i="2"/>
  <c r="F646" i="2"/>
  <c r="F162" i="2"/>
  <c r="F603" i="2"/>
  <c r="F330" i="2"/>
  <c r="F629" i="2"/>
  <c r="F48" i="2"/>
  <c r="F226" i="2"/>
  <c r="F425" i="2"/>
  <c r="F584" i="2"/>
  <c r="F493" i="2"/>
  <c r="F697" i="2"/>
  <c r="F100" i="2"/>
  <c r="F300" i="2"/>
  <c r="E14" i="2" l="1"/>
  <c r="E16" i="2"/>
  <c r="E18" i="2"/>
  <c r="E20" i="2"/>
  <c r="E12" i="2"/>
  <c r="F48" i="1"/>
  <c r="E22" i="2" l="1"/>
  <c r="F42" i="1"/>
  <c r="F30" i="1"/>
  <c r="F44" i="1" l="1"/>
  <c r="F33" i="1"/>
  <c r="F50" i="1"/>
  <c r="E15" i="1" l="1"/>
  <c r="E13" i="1"/>
  <c r="E18" i="1" l="1"/>
</calcChain>
</file>

<file path=xl/sharedStrings.xml><?xml version="1.0" encoding="utf-8"?>
<sst xmlns="http://schemas.openxmlformats.org/spreadsheetml/2006/main" count="1026" uniqueCount="486">
  <si>
    <t>Naručitelj:</t>
  </si>
  <si>
    <t>Građevina:</t>
  </si>
  <si>
    <t>Proizvodni pogon</t>
  </si>
  <si>
    <t>Naziv iz plana nabave:</t>
  </si>
  <si>
    <t>Glavni projektant:</t>
  </si>
  <si>
    <t>Ivan Vukonić, mag.ing.el.</t>
  </si>
  <si>
    <t>Izrađeno:</t>
  </si>
  <si>
    <t>REKAPITULACIJA</t>
  </si>
  <si>
    <t>Cijena bez PDV-a (HRK)</t>
  </si>
  <si>
    <t>II) REKONSTRUKCIJA I MODERNIZACIJA SUSTAVA RASVJETE</t>
  </si>
  <si>
    <t>III) IZGRADNJA FOTONAPONSKE ELEKTRANE</t>
  </si>
  <si>
    <t>IV) UGRADNJA SUSTAVA ZA NADZOR POTROŠNJE ENERGENATA</t>
  </si>
  <si>
    <t>SVEUKUPNO:</t>
  </si>
  <si>
    <t>Redni 
broj</t>
  </si>
  <si>
    <t>Opis</t>
  </si>
  <si>
    <t>Jedinica
mjere</t>
  </si>
  <si>
    <t>Količina</t>
  </si>
  <si>
    <t>Jedinična
cijena (HRK)</t>
  </si>
  <si>
    <t>Ukupno (HRK)</t>
  </si>
  <si>
    <t>A)</t>
  </si>
  <si>
    <t>1)</t>
  </si>
  <si>
    <t>komplet</t>
  </si>
  <si>
    <t>2)</t>
  </si>
  <si>
    <t>3)</t>
  </si>
  <si>
    <t>4)</t>
  </si>
  <si>
    <t>5)</t>
  </si>
  <si>
    <t>6)</t>
  </si>
  <si>
    <t>7)</t>
  </si>
  <si>
    <t>B)</t>
  </si>
  <si>
    <t>8)</t>
  </si>
  <si>
    <t>9)</t>
  </si>
  <si>
    <t>10)</t>
  </si>
  <si>
    <t>11)</t>
  </si>
  <si>
    <t>kom</t>
  </si>
  <si>
    <t>C)</t>
  </si>
  <si>
    <t>D)</t>
  </si>
  <si>
    <t>E)</t>
  </si>
  <si>
    <t>m</t>
  </si>
  <si>
    <t>F)</t>
  </si>
  <si>
    <t>G)</t>
  </si>
  <si>
    <t xml:space="preserve">D) </t>
  </si>
  <si>
    <t>PRIPREMNI RADOVI</t>
  </si>
  <si>
    <t>PRIPREMNI RADOVI UKUPNO:</t>
  </si>
  <si>
    <t>ELEKTROTEHNIČKI RADOVI</t>
  </si>
  <si>
    <t>ELEKTROTEHNIČKI RADOVI UKUPNO:</t>
  </si>
  <si>
    <t>H)</t>
  </si>
  <si>
    <t>I)</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</si>
  <si>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</si>
  <si>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</si>
  <si>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</si>
  <si>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</si>
  <si>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</si>
  <si>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</si>
  <si>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</si>
  <si>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</si>
  <si>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</si>
  <si>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</si>
  <si>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</si>
  <si>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</si>
  <si>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</si>
  <si>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</si>
  <si>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</si>
  <si>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</si>
  <si>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</si>
  <si>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</si>
  <si>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</si>
  <si>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</si>
  <si>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</si>
  <si>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</si>
  <si>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</si>
  <si>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</si>
  <si>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</si>
  <si>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</si>
  <si>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</si>
  <si>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</si>
  <si>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</si>
  <si>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</si>
  <si>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43)</t>
  </si>
  <si>
    <t>DS Smith Belišće Croatia d.o.o.</t>
  </si>
  <si>
    <t>prosinac 2020.</t>
  </si>
  <si>
    <t>I) POBOLJŠANJE VAKUUMSKOG SUSTAVA</t>
  </si>
  <si>
    <t>V) UGRADNJA SUSTAVA ZA FREKVENTNU REGULACIJU</t>
  </si>
  <si>
    <t>VI) UGRADNJA SUSTAVA ZA KOMPENZACIJU JALOVE ENERGIJE</t>
  </si>
  <si>
    <t>VII) POBOLJŠANJE UČINKOVITOSTI KORIŠTENJA TOPLINSKE ENERGIJE</t>
  </si>
  <si>
    <t>Dobava i ugradnja: "Turbo puhalo # 1, uključujući motor
Nominalna karakteristika (30°C, 101,30 kPa, 100% vlaga):
V = 6,6 m³ / s
dp = -65 kPa
P = 600 kW (instalirano)
P = 450 kW (projektna točka)"
Stavka uključuje: sustav za podmazivanje sa dvije pumpe (400 V), upravljački el. ormar, hidraulično ulje (20 lit.)</t>
  </si>
  <si>
    <t>Dobava i ugradnja:
"Turbo puhalo # 2, uključujući motor
Nominalna karakteristika (30 ° C, 101,30 kPa, 100% vlaga):
V = 8,8 m³ / s
dp = -45 kPa
P = 600 kW (instalirano)
P = 480 kW (projektna točka)"
Stavka uključuje: sustav za podmazivanje sa dvije pumpe (400 V), upravljački el. ormar, hidraulično ulje (20 lit.)</t>
  </si>
  <si>
    <t>Dobava i montaža: frekventni pretvarač 380 - 500V
"400 ili 690V / 600 kW
- I / O komunikacija
- kabelska veza s donje strane
- provedba
UKLJUČUJE puštanje u rad"</t>
  </si>
  <si>
    <t>Dobava i montaža sustava za hlađenje motora turbo puhala, uključeni filteri</t>
  </si>
  <si>
    <t>Dobava i montaža: Zaporni ventil DN200</t>
  </si>
  <si>
    <t>Dobava i montaža kompenzatora DN600 i DN400</t>
  </si>
  <si>
    <t>1.dio</t>
  </si>
  <si>
    <t>1.DIO UKUPNO:</t>
  </si>
  <si>
    <t>2.DIO</t>
  </si>
  <si>
    <t>Dobava i montaža: Prigušivač na ispuhu turbopuhala</t>
  </si>
  <si>
    <t>Dobava i montaža ležajeva, senzora temeprature, senzora vibracija 4-20mA</t>
  </si>
  <si>
    <t>Dobava i montaža posebnog seta alata za održavanje: 
Adapetri za uljne injektore, ležajevi, visoko-tlačne pumpe</t>
  </si>
  <si>
    <t>2.DIO UKUPNO:</t>
  </si>
  <si>
    <t>SUSTAV ODVODNJE</t>
  </si>
  <si>
    <t>SUSTAV ODVODNJE UKUPNO</t>
  </si>
  <si>
    <t>SISTEM NISKOG VAKUUMA</t>
  </si>
  <si>
    <t>Dobava i montaža: Fleksibilni priključci za spajanje kutija na separatore
Poz. 11.04</t>
  </si>
  <si>
    <t>SISTEM NISKOG VAKUUMA UKUPNO</t>
  </si>
  <si>
    <t>SISTEM SREDNJEG VAKUUMA</t>
  </si>
  <si>
    <t>SISTEM SREDNJEG VAKUUMA UKUPNO</t>
  </si>
  <si>
    <t>SISTEM VISOKOG VAKUUMA</t>
  </si>
  <si>
    <t>SISTEM VISOKOG VAKUUMA UKUPNO</t>
  </si>
  <si>
    <t>POMOĆNA OPREMA ZA NOVA TURBO PUHALA</t>
  </si>
  <si>
    <t>POMOĆNA OPREMA ZA NOVA TURBO PUHALA UKUPNO:</t>
  </si>
  <si>
    <t>OSTALI RADOVI I OPREMA</t>
  </si>
  <si>
    <t xml:space="preserve">Elektro upravljački ormar isporučuje se sa svim potrebnim elementima DDC regulacije i elementima energetskih instalacija (bimetalni, sklopnici, grebenaste upravljačke sklopke).
Ormar se isporučuje kompletno ožičen i ispitan, sa svom potrebnom dokumentacijom.
Signalizacija stanja elektromotornih potrošača te pojedinih dijelova automatike prikazana je na DDC regulatoru
Elementi automatske regulacije za turbo puhala i ekstrakcijsku pumpu.
Montaža i spajanje perifernih elemenata automatike: Osjetnika, pogona žaluzija, termostata, presostata.
Radovi pri puštanju kompletne instalacije u pogon i usklađivanje djelovanja opreme za automatiku u polju s instalacijom elektromotornog pogona.
Programiranje DDC regulatora, ispitivanje signala za osiguravanje funkcionalno ispravnog rada svih sustava po specifikaciji projekta.
Izrada konačnih aplikacijskih shema, te davanje tehničke dokumentacije. Stavka također uključuje: 
</t>
  </si>
  <si>
    <t>Troškovi prijevoza i uskladištenja specificirane opreme i materijala od mjesta nabavke do gradilišta, troškovi dovoza i odvoza alata potrebnog za montažu instalacije, svi prijenosi po gradilištu te odvoz preostalog materijala, uključivo čišćenje gradilišta</t>
  </si>
  <si>
    <t>Odvoz kompletne demontirane opreme. Odvesti na deponij ili reciklažno dvorište u krugu 50 km. Izvođač je dužan investitoru dostaviti potvrdu o zbrinjavanju otpada na deponiju ili reciklažnom dvorištu, kao i potvrdu o adekvatnom zbrinjavanju. Odvoz opreme dogovoriti sa korisnikom. Sve radove usuglasiti sa nadzornim inženjerom. Obvezan uvid na licu mjesta. Obračunati rad, materijal i transport.</t>
  </si>
  <si>
    <t>OSTALI RADOVI I OPREMA UKUPNO:</t>
  </si>
  <si>
    <t>RAZVODNI ORMARI ENERGETSKE ELEKTRIČNE INSTALACIJE</t>
  </si>
  <si>
    <t>Ormar sadržava sljedeću opremu:
odvodnik prenapona 25kA, 500V, 3P+N, klasa I+II, kom 1
Zaštitni instalacijski prekidač 25kA, C32A, tropolni, kom 1
Zaštitni instalacijski prekidači: *B10/1, kom 1
*C10/1, kom 10
*C16/1, kom 2
Grebenasta sklopka (0-1) 10A, 1P, montaža na DIN šinu, kom 1
Sklopnik mod. 40A 4NO 230V/240V AC, kom 1
priključnica jednofazna, 230V, 16A, za ugradnju na DIN šinu, kom 1
svjetiljka 220/240V, 8W, za ugradnju u ormar, kom 1
grijač 55W, 230V, kom 1
termostat za ugradnju na instalacijsku šinu, 230V, kom 1
nosači, uvodnice, oznake i sav spojni i montažni pribor, komplet
ispitni list, izjava o svojstvima, plastificirana ovjerena jednopolna shema ormara, komplet</t>
  </si>
  <si>
    <t>RAZVODNI ORMARI ENERGETSKE ELEKTRIČNE INSTALACIJE UKUPNO:</t>
  </si>
  <si>
    <t xml:space="preserve">B) </t>
  </si>
  <si>
    <t>ENERGETSKA ELEKTRIČNA INSTALACIJA</t>
  </si>
  <si>
    <t>Postavljanje reflektora opisanog pod stavkom 2. U stavku uključena upotreba košare, rad na visini, dodavanje konstrukcije za ovjes reflektora, komplet sa svim potrebnim materijalom i upotrebom alata</t>
  </si>
  <si>
    <t>Dobava i montaža na stup, pocinčane konzole za prihvat dva reflektora, ukupne duljine 1m</t>
  </si>
  <si>
    <t>Dobava i montaža na stup, pocinčane konzole za prihvat tri reflektora, ukupne duljine 1,6m</t>
  </si>
  <si>
    <t>Dobava i montaža na zid pocinčane konzole za prihvat dva reflektora, ukupne duljine 1m</t>
  </si>
  <si>
    <t>Isporuka, postavljanje i montaža čeličnog pocinčanog rasvjetnog stupa visine 12m. Stup je izrađen kao konusni osmerokutni debljine lima 3mm</t>
  </si>
  <si>
    <t>Isporuka i ugradnja priključne razdjelnice stupa opremljene s automatskim prekidačem 6A, C karakteristike</t>
  </si>
  <si>
    <t>Isporuka i ugradnja priključne razdjelnice stupa opremljene s dva automatska prekidača 6A, C karakteristike</t>
  </si>
  <si>
    <t>Izrada zaštitnog premaza rasvjetnog stupa do visine 0,5m</t>
  </si>
  <si>
    <t>Ispitivanje funkcionalnosti kompletne elektroenergetske instalacije, završne prilagodbe i otklanjanje sitnih nedostataka, te puštanje iste u rad.</t>
  </si>
  <si>
    <t>Parametriranje reflektora, podešavanje nagiba te svjetlotehničke probe i ispitivanja</t>
  </si>
  <si>
    <t>Parametriranje sustava za upravljanje rasvjetom komplet sa svim priborom do pune funkcionalnosti</t>
  </si>
  <si>
    <t>Mjerenja i ispitivanja na energetskoj električnoj instalaciji:
- ispitivanje eleketrične instalacije vizualnim pregledom
- mjerenje otpora petlje
- mjerenje otpora izolacije
- ispitivanje neprekidnosti zaštitnog vodiča
- mjerenje galvanske povezanosti metalnih masa
- ispitivanje funkcionalnosti vanjske rasvjete
- ispitivanje nivoa rasvjetljenosti
Za sva mjerenja i ispitivanja izdati odgovarajuće mjerne protokole.</t>
  </si>
  <si>
    <t>ENERGETSKA ELEKTRIČNA INSTALACIJA UKUPNO:</t>
  </si>
  <si>
    <t>FOTONAPONSKA ELEKTRANA</t>
  </si>
  <si>
    <t>Izmjenični kabelski razvod
Kabel XP00-A 4x95 mm2
- niskonaponski kabel namijenjen polaganju u zemlju, beton ili kabelske kanale</t>
  </si>
  <si>
    <t>Izmjenični kabelski razvod 
- Tip P/F 1x25 mm2
- niskonaponski kabel namijenjen polaganju u zemlju, beton ili kabelske kanale</t>
  </si>
  <si>
    <t>Solarni instalacijski DC kabel, pokositreni, finožičani, UV stabiliziani, presjeka 4mm2</t>
  </si>
  <si>
    <t>PK kanal
- PK100/60 sa poklopcem</t>
  </si>
  <si>
    <t>PK kanal
- PK 200/60 sa poklopcem</t>
  </si>
  <si>
    <t>PK kanal
- PK 500/160 sa poklopcem</t>
  </si>
  <si>
    <t>MC4 konektor set 4 mm2
- muški ili ženski komplet metalnog konektora, brtve i kućišta, za spajanje nizova fotonaponskih modula</t>
  </si>
  <si>
    <t>Gromobranska instalacija
- štapne hvataljke sa teonskim podnožjem visine 3m - 12 kom
- Fi 8 aluminijski vodič za povezivanje na postojeću gromobransku instalaciju - 200m
- spojni pribor</t>
  </si>
  <si>
    <t>Dobava i montaža sunčane elektrane</t>
  </si>
  <si>
    <t>-dostava kompletne opreme elektrane na lokaciju</t>
  </si>
  <si>
    <t>-postavljanje aluminijske konstrukcije modula</t>
  </si>
  <si>
    <t>-montaža i ožičenje modula</t>
  </si>
  <si>
    <t>-dobava i postavljanje PK kanala i izrada kabelskih trasa</t>
  </si>
  <si>
    <t>-postavljanje DC kabela</t>
  </si>
  <si>
    <t>-montaža i spajanje izmjenjivača</t>
  </si>
  <si>
    <t>- dodtni radovi i montaža na gromobranskoj instalaciji</t>
  </si>
  <si>
    <t>-konfiguracija izmjenjivača prema hrvatskim mrežnim pravilima</t>
  </si>
  <si>
    <t>-konfiguracija komunikatora na web portal</t>
  </si>
  <si>
    <t>-spajanje i polaganje u cijevi AC kabela</t>
  </si>
  <si>
    <t>Beznaponska ispitivanja sunčane elektrane</t>
  </si>
  <si>
    <t>-ispitivanje izolacije</t>
  </si>
  <si>
    <t>-ispitivanje otpora uzemljivača</t>
  </si>
  <si>
    <t>-ispitivanje zaštite od dodira</t>
  </si>
  <si>
    <t>-ostala ispitivanja po potrebi</t>
  </si>
  <si>
    <t>Puštanje u pogon sunčane elektrane</t>
  </si>
  <si>
    <t>-izrada Elaborata utjecaja elektrane na mrežu i Elaborata podešenja zaštite</t>
  </si>
  <si>
    <t>-sudjelovanje na pokusnom radu sunčane elektarne</t>
  </si>
  <si>
    <t>-izrada izvješća o pokusnom radu sunčane elektrane</t>
  </si>
  <si>
    <t xml:space="preserve">Mjerenje kvalitete električne energije </t>
  </si>
  <si>
    <t>FOTONAPONSKA ELEKTRANA UKUPNO:</t>
  </si>
  <si>
    <t>UGRADNJA SUSTAVA ZA NADZOR POTROŠNJE ENERGENATA</t>
  </si>
  <si>
    <t>UGRADNJA SUSTAVA ZA NADZOR POTROŠNJE ENERGENATA UKUPNO:</t>
  </si>
  <si>
    <t>UGRADNJA KOMPENZACIJSKIH UREĐAJA</t>
  </si>
  <si>
    <t>Prekidač-rastavljač tropolni 1600 A s adapterima za prihvat kabela</t>
  </si>
  <si>
    <t>Upravljački kabel PP00 3x2,5 mm2</t>
  </si>
  <si>
    <t>Energetski fleksibilni priključni kabel 3x(4x150 mm2)+1x150 mm2</t>
  </si>
  <si>
    <t>Energetski fleksibilni priključni kabel 3x(4x185 mm2) + 1x185 mm2</t>
  </si>
  <si>
    <t>Kabelska stopica za gnječenje Cu 150 mm2</t>
  </si>
  <si>
    <t>Kabelska stopica za gnječenje Cu 185 mm2</t>
  </si>
  <si>
    <t>Montažni materijal i pribor</t>
  </si>
  <si>
    <t>Regulacija i puštanje u rad, tehnička dokumentacija</t>
  </si>
  <si>
    <t>UGRADNJA KOMPENZACIJSKIH UREĐAJA UKUPNO:</t>
  </si>
  <si>
    <t>Dobava i montaža protupožarne zaklopke (Poz.11.03.)</t>
  </si>
  <si>
    <t>Dobava i montaža kanala od izmjenjivača topline HE1B do HE1C. Kanali od aluminijskog lima, ovjes od FeZn/obojani čelik (Poz. 11.07.)</t>
  </si>
  <si>
    <t>SUSTAV ODSISA ZRAKA, SUSTAV DOBAVE ZRAKA I CIJEVI</t>
  </si>
  <si>
    <t>Dobava i montaža: Filteri za usis zraka za HE1A
- Uklonjivi, metalni filtri
- Okvir od pocinčanog čelika
- Indikator Δp protiv začepljenja filtra (Poz. 11.15.)</t>
  </si>
  <si>
    <t>Dobava i montaža: Prijelazni kanal između postojećeg kanala izmjenjivača topline zrak/zrak i nove parne zavojnice (grijača)
- pocinčani čelični lim i profili
- ovjes izrađene od FeZn / obojanog Fe              (Poz. 11.16.)</t>
  </si>
  <si>
    <t>Dobava i montaža kanalnog prijelaza  između ventilatora i grijača                                                               - pocinčani čelični lim i profili
- Opremljena pristupnim vratima
- Konzola izrađena od FeZn / obojena Fe (Poz. 11.21.)</t>
  </si>
  <si>
    <t>Dobava i montaža: Prijelazni kanal između ventilatora dovodnog zraka i postojećeg kolektora dovodnog zraka na pogonskoj strani
- pocinčani čelični lim i profili
- ovjes izrađene od FeZn / obojanog Fe              (Poz. 11.23.)</t>
  </si>
  <si>
    <t>Dobava i montaža: Filteri za usis zraka za HE1B, HE1C
- Izmjenjivi, metalni filtri
- Okvir od pocinčanog čelika
- Indikator Δp protiv začepljenja filtra (Poz. 11.25.)</t>
  </si>
  <si>
    <t>Dobava i montaža: Prijelazni kanal između izmjenjivača topline zrak/zrak HE1B i postojećeg grijača zraka zgrade (parni grijač)
- pocinčani čelični lim i profili
- nosači izrađeni od FeZn / obojanog Fe  (Poz. 11.26.)</t>
  </si>
  <si>
    <t>Dobava i montaža: Prijelazni kanal između postojećeg grijača (svježa para) i postojećeg ventilatora dovodnog zraka za zgradu
- pocinčani čelični lim i profili
- nosači izrađeni od FeZn / obojanog Fe (Poz. 11.29.)</t>
  </si>
  <si>
    <t>Dobava i montaža fleksibilnog spoja dobavnog ventilatora (Poz. 11.31.)</t>
  </si>
  <si>
    <t>Dobava i montaža: Filteri za usis zraka za HE1C
- Uklonjivi, metalni filtri
- Okvir od pocinčanog čelika
- Indikator Δp protiv začepljenja filtra (Poz. 11.34.)</t>
  </si>
  <si>
    <t>Dobava i montaža: Prijelazni kanal između izmjenjivača topline zrak zrak - zrak HE1C i grijača svježe pare
- pocinčani čelični lim i profili
- ovjes izrađene od FeZn / obojanog Fe                 (Poz. 11.35.)</t>
  </si>
  <si>
    <t>Dobava i montaža: Prijelazni kanal između novog grijača (medij: svježa para) i postojećeg ventilatora dovodnog zraka za aneks zgrade
- pocinčani čelični lim i profili
- nosači izrađeni od FeZn / obojanog Fe  (Poz. 11.38.)</t>
  </si>
  <si>
    <t>Dobava i montaža: Fleksibilni spoj za ventilator dovodnog zraka - aneks zgrade
- ULAZ / IZLAZ  (Poz. 11.39.)</t>
  </si>
  <si>
    <t>Dobava i montaža: Prijelazni kanal između novog grijača (medij: svježa para) i ventilatora dovodnog zraka za ventilaciju zgrade
- pocinčani čelični lim i profili
- ovjes izrađene od FeZn / obojanog Fe              (Poz. 11.40.)</t>
  </si>
  <si>
    <t>Dobava i montaža: Miješajuća komora za usis zraka
- pocinčani čelični lim i profili
- ovjes izrađene od FeZn / obojanog Fe
- opremljen automatskim prigušivačem
- opremljen zračnim filtrima i Δp osjetnikom protiv začepljenja filtra (Poz. 11.41.)</t>
  </si>
  <si>
    <t>Dobava i montaža: Priključni kanal između novog centrifugalnog ventilatora za zgradu i postojećeg kanala
- pocinčani čelični lim i profili
- ovjes izrađene od FeZn / obojanog Fe             (Poz. 11.43.)</t>
  </si>
  <si>
    <t>Dobava i montaža: Nosiva konstrukcija za toranj povrata topline
- opremljen platformom za održavanje i stepenicama
- izrađeni od pocinčanih čeličnih profila (Poz. 11.44.)</t>
  </si>
  <si>
    <t>Dobava i montaža: Cjevovod za spajanje grijača (medij: para) od separatora 3S313 i natrag na VPS2 (polaz + povrat)
- Cjevovodi izrađeni od Fe
- ovjes izrađene od Fe  (Poz. 11.45.)</t>
  </si>
  <si>
    <t>Dobava i montaža: Cjevovod za spajanje grijača (medij: kondenzat) iz separatora 3S314 i natrag u kotlovnicu (polaz + povrat)
- Cjevovodi izrađeni od Fe
- ovjes izrađene od Fe   (Poz. 11.46.)</t>
  </si>
  <si>
    <t>Dobava i montaža: Cjevovodi za spajanje grijača (medij: para) od glavnog opskrbnog cjevovoda svježom parom i natrag na vrući izvor (polaz + povrat)
- Cjevovodi izrađeni od Fe
- ovjes izrađene od Fe   (Poz. 11.47.)</t>
  </si>
  <si>
    <t>Dobava i montaža: Cjevovodi za spajanje grijača (medij: para) za ventilaciju zgrade od glavnog dovoda svježe pare i natrag do potrošača (polaz + povrat)
- Cjevovodi izrađeni od Fe
- ovjes izrađene od Fe  (Poz. 11.48.)</t>
  </si>
  <si>
    <t>SUSTAV ODSISA ZRAKA, SUSTAV DOBAVE ZRAKA I CIJEVI UKUPNO:</t>
  </si>
  <si>
    <t>42)</t>
  </si>
  <si>
    <t>REKUPERACIJA TOPLINE - PREDSUŠAČ</t>
  </si>
  <si>
    <t>ISPUH ZRAKA, DOBAVA ZRAKA I CIJEVI</t>
  </si>
  <si>
    <t>Dobava i montaža: Kanal od postojećeg ispušnog kolektora komore do zaklopki ispušnog zraka
- Aluminijski lim i profili
- nosači izrađeni od FeZn / obojanog Fe (Poz. 12.01.)</t>
  </si>
  <si>
    <t>Dobava i montaža: Protupožarna zaklopka
- okvir od čelika, preklopci od čelika 
- opremljen pneumatskim aktuatorom (Poz. 12.03.)</t>
  </si>
  <si>
    <t>Dobava i montaža: Kanal od zaklopki ispušnog zraka do ventilatora ispušnog zraka
- Aluminijski lim i profili
- ovjes izrađene od FeZn / obojanog Fe               (Poz. 12.04.)</t>
  </si>
  <si>
    <t>Dobava i montaža: Kanal od ventilatora ispušnog zraka do izmjenjivača topline HE2A
- Aluminijski lim i profili
- ovjes izrađene od FeZn / obojanog Fe             (Poz. 12.06.)</t>
  </si>
  <si>
    <t>Dobava i montaža: Sonde za vlagu za ugradnju u ispušni kanal prije povrata topline. Mjera vlage u različitim mjerilima (g / kg, g / m3,%, ° C, ostali parametri zraka).
Prikaz na kartici instaliranoj u blizini kanala za očitavanje stvarnih vrijednosti.
Aluminijsko kućište, zidna montaža (uključeni nosači)
Sonda ugrađena u kanal i povezana s lokalnom glavnom karticom posebnim kablom duljine 1,5 m.
Isti instrument očitava temperaturu.
- Izlaz: 2 x 4..20mA (vlaga i temperatura). Mogućnost RS485 veze.
- Raspon radne temperature: kuća -20 ... 50 ° C; sonda -40 ... 180 ° C.
- Softver na CD-u. Kalibracijski komplet. Soli za kalibraciju (dva puta godišnje) (Poz. 12.17.)</t>
  </si>
  <si>
    <t>Dobava i montaža: Filteri za usis zraka za HE2A
- Uklonjivi, metalni filtri
- Okvir od pocinčanog čelika
- Indikator Δp protiv začepljenja filtra  (Poz. 12.18.)</t>
  </si>
  <si>
    <t>Dobava i montaža: Prijelazni kanal između izmjenjivača topline HE2A i novog grijača (medij: para)
- pocinčani čelični lim i profili
- ovjes izrađene od FeZn / obojanog Fe                  (Poz. 12.19.)</t>
  </si>
  <si>
    <t>Dobava i montaža: Noseća konstrukcija za navedene grijače
- pristupni otvor
- izrađena od obojenog čelika (Poz. 12.23.)</t>
  </si>
  <si>
    <t>Dobava i montaža: Prijelaz između grijača (medij: para) i ventilatora
- pocinčani čelični lim i profili
- Opremljena pristupnim vratima
- Konzola izrađena od FeZn / obojena Fe                  (Poz. 12.24.)</t>
  </si>
  <si>
    <t>Dobava i montaža: Prijelazni kanal između ventilatora dovodnog zraka i postojećeg kolektora dovodnog zraka na pogonskoj strani
- pocinčani čelični lim i profili
- ovjes izrađene od FeZn / obojanog Fe                (Poz. 12.26.)</t>
  </si>
  <si>
    <t>Dobava i montaža: Noseća konstrukcija za toranj povrata topline
- opremljen platformom za održavanje i stepenicama
- izrađeni od pocinčanih čeličnih profila</t>
  </si>
  <si>
    <t>Dobava i montaža: Noseća konstrukcija za toranj povrata topline
- opremljen platformom za održavanje i stepenicama
- izrađeni od pocinčanih čeličnih profila (Poz. 12.28.)</t>
  </si>
  <si>
    <t>Dobava i montaža: Cjevovod za spajanje grijača (medij: para) od separatora 3S313 i natrag na VPS2 (uzvodno + nizvodno)
- Cjevovodi izrađeni od Fe
- ovjes izrađene od Fe (Poz. 12.29.)</t>
  </si>
  <si>
    <t>Dobava i montaža: Cjevovod za spajanje grijača (medij: kondenzat) iz separatora 3S314 i natrag u kotlovnicu (uzvodno + nizvodno)
- Cjevovodi izrađeni od Fe
- ovjes izrađene od Fe (Poz. 12.30.)</t>
  </si>
  <si>
    <t>Dobava i montaža: Cjevovod za spajanje grijača (medij: para) od glavnog izvora do potrošača (uzvodno + nizvodno)
- Cjevovodi izrađeni od Fe
- ovjes izrađene od Fe (Poz. 12.31.)</t>
  </si>
  <si>
    <t>ISPUH ZRAKA, DOBAVA ZRAKA I CIJEVI UKUPNO:</t>
  </si>
  <si>
    <t>REKUPERACIJA TOPLINE - POSTSUŠAČ</t>
  </si>
  <si>
    <t xml:space="preserve">ISPUH ZRAKA I CIJEVI </t>
  </si>
  <si>
    <t>Dobava i montaža: Kanal od postojećeg ispušnog kolektora komore  do zaklopki ispušnog zraka
- Aluminijski lim i profili
- ovjes izrađene od FeZn / obojanog Fe</t>
  </si>
  <si>
    <t>(Poz. 13.01.)</t>
  </si>
  <si>
    <t>(Poz. 13.02.)</t>
  </si>
  <si>
    <t xml:space="preserve">Dobava i montaža: Protupožarna zaklopka
- okvir od čelika, preklopci od čelika 
- opremljen pneumatskim aktuatorom </t>
  </si>
  <si>
    <t>(Poz. 13.03.)</t>
  </si>
  <si>
    <t>Dobava i montaža: Kanal od zaklopki ispušnog zraka do ventilatora ispušnog zraka
- Aluminijski lim i profili
- ovjes izrađene od FeZn / obojanog Fe</t>
  </si>
  <si>
    <t>(Poz. 13.04.)</t>
  </si>
  <si>
    <t>(Poz. 13.05.)</t>
  </si>
  <si>
    <t>Dobava i montaža: Kanal od ventilatora ispušnog zraka i donjeg konektora izmjenjivača topline HE3A
- Aluminijski lim i profili
- ovjes izrađene od FeZn / obojanog Fe</t>
  </si>
  <si>
    <t>(Poz. 13.06.)</t>
  </si>
  <si>
    <t>(Poz. 13.07.)</t>
  </si>
  <si>
    <t>(Poz. 13.08.)</t>
  </si>
  <si>
    <t>(Poz. 13.09.)</t>
  </si>
  <si>
    <t>(Poz. 13.10.)</t>
  </si>
  <si>
    <t>(Poz. 13.11.)</t>
  </si>
  <si>
    <t>(Poz. 13.12.)</t>
  </si>
  <si>
    <t>(Poz. 13.13.)</t>
  </si>
  <si>
    <t>(Poz. 13.14.)</t>
  </si>
  <si>
    <t>(Poz. 13.15.)</t>
  </si>
  <si>
    <t>(Poz. 13.16.)</t>
  </si>
  <si>
    <t xml:space="preserve">Dobava i montaža: Sonde za vlagu za ugradnju u ispušni kanal prije povrata topline. Mjera vlage u različitim mjerilima (g / kg, g / m3,%, ° C, ostali parametri zraka).
Prikaz na kartici instaliranoj u blizini kanala za očitavanje stvarnih vrijednosti.
Aluminijsko kućište, zidna montaža (uključeni nosači)
Sonda ugrađena u kanal i povezana s lokalnom glavnom karticom posebnim kablom duljine 1,5 m.
Isti instrument očitava temperaturu.
- Izlaz: 2 x 4..20mA (vlaga i temperatura). Mogućnost RS485 veze.
- Raspon radne temperature: kuća -20 ... 50 ° C; sonda -40 ... 180 ° C.
- Softver na CD-u. Kalibracijski komplet. Soli za kalibraciju (dva puta godišnje) </t>
  </si>
  <si>
    <t>(Poz. 13.17.)</t>
  </si>
  <si>
    <t>(Poz. 13.18.)</t>
  </si>
  <si>
    <t>Dobava i montaža: Prijelazni kanal između izmjenjivača topline HE3A i novog grijača (medij: kondenzat)
- pocinčani čelični lim i profili
- ovjes izrađene od FeZn / obojanog Fe</t>
  </si>
  <si>
    <t>(Poz. 13.19.)</t>
  </si>
  <si>
    <t>(Poz. 13.20.)</t>
  </si>
  <si>
    <t>(Poz. 13.21.)</t>
  </si>
  <si>
    <t>Dobava i montaža: Noseća konstrukcija za grijače
- pristupna rupa za pristup
- izrađena od obojenog čelika</t>
  </si>
  <si>
    <t>(Poz. 13.22.)</t>
  </si>
  <si>
    <t>Dobava i montaža: Prijelaz između gijača i ventilatora
- pocinčani čelični lim i profili
- Opremljena pristupnim vratima
- Konzola izrađena od FeZn / obojena Fe</t>
  </si>
  <si>
    <t>(Poz. 13.23.)</t>
  </si>
  <si>
    <t>(Poz. 13.24.)</t>
  </si>
  <si>
    <t>Dobava i montaža: Prijelazni kanal između ventilatora dovodnog zraka i postojećeg kolektora dovodnog zraka na pogonskoj strani
- pocinčani čelični lim i profili
- ovjes izrađene od FeZn / obojanog Fe</t>
  </si>
  <si>
    <t>(Poz. 13.25.)</t>
  </si>
  <si>
    <t>(Poz. 13.26.)</t>
  </si>
  <si>
    <t>Dobava i montaža: Prijelazni kanal između izmjenjivača topline HE3B i komore za miješanje
- pocinčani čelični lim i profili
- ovjes izrađene od FeZn / obojanog Fe</t>
  </si>
  <si>
    <t>(Poz. 13.27.)</t>
  </si>
  <si>
    <t>Dobava i montaža: Komora za miješanje
- pocinčani čelični lim i profili
- ovjes izrađene od FeZn / obojanog Fe</t>
  </si>
  <si>
    <t>(Poz. 13.28.)</t>
  </si>
  <si>
    <t>(Poz. 13.29.)</t>
  </si>
  <si>
    <t>Dobava i montaža: Filteri za usis zraka
- Uklonjivi, metalni filtri
- Okvir od pocinčanog čelika
- Indikator Δp protiv začepljenja filtra</t>
  </si>
  <si>
    <t>(Poz. 13.30.)</t>
  </si>
  <si>
    <t>Dobava i montaža: Prijelazni kanal između komore za miješanje i zavojnice svježe pare
- pocinčani čelični lim i profili
- ovjes izrađene od FeZn / obojanog Fe</t>
  </si>
  <si>
    <t>(Poz. 13.31.)</t>
  </si>
  <si>
    <t>(Poz. 13.32.)</t>
  </si>
  <si>
    <t>Dobava i montaža: Noseća konstrukcija za zavojnice za grijanje
- pristupna rupa za pristup
- izrađena od obojenog čelika</t>
  </si>
  <si>
    <t>(Poz. 13.33.)</t>
  </si>
  <si>
    <t>Dobava i montaža: Prijelazni kanal između grijača i ventilatora
- pocinčani čelični lim i profili
- Opremljena pristupnim vratima
- Konzola izrađena od FeZn / obojena Fe</t>
  </si>
  <si>
    <t>(Poz. 13.34.)</t>
  </si>
  <si>
    <t>(Poz. 13.35.)</t>
  </si>
  <si>
    <t>Dobava i montaža: Prijelazni kanal između centrifugalnog ventilatora i postojećeg kanala za ventilaciju prostorije
- pocinčani čelični lim i profili                                                                - pocinčani čelični lim i profili
nosači izrađeni od FeZn / obojanog Fe</t>
  </si>
  <si>
    <t>(Poz. 13.36.)</t>
  </si>
  <si>
    <t>(Poz. 13.37.)</t>
  </si>
  <si>
    <t>Dobava i montaža: Cjevovod za spajanje grijača (medij: kondenzat) iz separatora 3S316 i natrag u kotlovnicu (uzvodno + nizvodno)
- Cjevovodi izrađeni od Fe
- ovjes izrađene od Fe</t>
  </si>
  <si>
    <t>(Poz. 13.38.)</t>
  </si>
  <si>
    <t>Dobava i montaža: Cjevovod za spajanje grijača (medij: para) iz separatora 3S316 i natrag u kotlovnicu (uzvodno + nizvodno)
- Cjevovodi izrađeni od Fe
- ovjes izrađene od Fe</t>
  </si>
  <si>
    <t>(Poz. 13.39.)</t>
  </si>
  <si>
    <t>Dobava i montaža: Cjevovodi za spajanje grijača (para) od glavnog opskrbnog cjevovoda za svježu paru i natrag do izvora (uzvodno + nizvodno)
- Cjevovodi izrađeni od Fe
- ovjes izrađene od Fe</t>
  </si>
  <si>
    <t>(Poz. 13.40.)</t>
  </si>
  <si>
    <t>Dobava i montaža: Cjevovodi za spajanje grijača (para) za ventilaciju zgrade od glavnog dovodnog voda za svježu paru i natrag do vruće bušotine (uzvodno + nizvodno)
- Cjevovodi izrađeni od Fe
- ovjes izrađene od Fe</t>
  </si>
  <si>
    <t>(Poz. 13.41.)</t>
  </si>
  <si>
    <t>(Poz. 13.42.)</t>
  </si>
  <si>
    <t>ISPUH ZRAKA I CIJEVI UKUPNO:</t>
  </si>
  <si>
    <t>DŽEPNA VENTILACIJA</t>
  </si>
  <si>
    <t>(Poz. 14.01.)</t>
  </si>
  <si>
    <t>(Poz. 14.02.)</t>
  </si>
  <si>
    <t>Dobava i montaža: Dovod zraka između kolektora i stabilizatora / kutije za puhanje / zračne lopatice
- pocinčani čelični lim i profili
- Nosači od obojenog čelika / FeZn
- Opremljen ručnom zaklopkom za kontrolu protoka zraka</t>
  </si>
  <si>
    <t>(Poz. 14.03.)</t>
  </si>
  <si>
    <t>Dobava i montaža: Kolektor za spajanje dovodnog zraka za džepnu ventilaciju
- pocinčani čelični lim i profili
- ovjes izrađene od FeZn / obojanog Fe</t>
  </si>
  <si>
    <t>(Poz. 14.04.)</t>
  </si>
  <si>
    <t>Dobava i montaža: Priključni kanal između postojećeg kolektora na razini stroja i novog podrumskog kolektora
- pocinčani čelični lim i profili
- ovjes izrađene od FeZn / obojanog Fe</t>
  </si>
  <si>
    <t>(Poz. 14.05.)</t>
  </si>
  <si>
    <t>DŽEPNA VENTILACIJA UKUPNO</t>
  </si>
  <si>
    <t xml:space="preserve">E) </t>
  </si>
  <si>
    <t>NOSAČI</t>
  </si>
  <si>
    <t>Dobava i ugradnja: Premještanje postojećih vodilica u 2. skupinu sušenja za ugradnju stabilizatora
- Novi nosači za vođice (Fe)</t>
  </si>
  <si>
    <t>(Poz. 15.01.)</t>
  </si>
  <si>
    <t>NOSAČI UKUPNO:</t>
  </si>
  <si>
    <t>ISPUH ZRAKA IZ ZGRADE</t>
  </si>
  <si>
    <t>(Poz. 16.01.)</t>
  </si>
  <si>
    <t>(Poz. 16.02.)</t>
  </si>
  <si>
    <t>(Poz. 16.03.)</t>
  </si>
  <si>
    <t>Dobava i montaža: Proširenje platforme za održavanje i potporni okvir za aksijalni ventilator
- napravljeno od FeZn</t>
  </si>
  <si>
    <t>(Poz. 16.04.)</t>
  </si>
  <si>
    <t>(Poz. 16.05.)</t>
  </si>
  <si>
    <t>ISPUH ZRAKA IZ ZGRADE UKUPNO:</t>
  </si>
  <si>
    <t>DODATNA JEDINICA ZA DOVOD ZRAKA</t>
  </si>
  <si>
    <t>(Poz. 17.01.)</t>
  </si>
  <si>
    <t>Dobava i montaža: Prijelazni kanal između filtera i centrifugalnog ventilatora
- pocinčani čelični lim i profili
- ovjes izrađene od FeZn / obojanog Fe</t>
  </si>
  <si>
    <t>(Poz. 17.02.)</t>
  </si>
  <si>
    <t>(Poz. 17.03.)</t>
  </si>
  <si>
    <t>Dobava i montaža: Prolaz između centrifugalnog ventilatora i postojećeg sobnog razdjelnog kolektora na razini stroja (nježna strana)
- pocinčani čelični lim i profili
- ovjes izrađene od FeZn / obojanog Fe</t>
  </si>
  <si>
    <t>(Poz. 17.04.)</t>
  </si>
  <si>
    <t>DODATNA JEDINICA ZA DOVOD ZRAKA UKUPNO:</t>
  </si>
  <si>
    <t>OSTALA OPREMA</t>
  </si>
  <si>
    <t>Dobava i montaža: Ventil za uključivanje / isključivanje leptir klapne s pneumatskim aktuatorom za vodu DN 125</t>
  </si>
  <si>
    <t>(Poz. 18.01.)</t>
  </si>
  <si>
    <t>(Poz. 18.02.)</t>
  </si>
  <si>
    <t>Dobava i montaža ručnog zapronog ventila DN100, komplet sa prirubnicama, vijcima i maticama</t>
  </si>
  <si>
    <t>(Poz. 18.03.)</t>
  </si>
  <si>
    <t>Dobava i montaža inikatora tlaka 0 - 6 bar</t>
  </si>
  <si>
    <t>(Poz. 18.04.)</t>
  </si>
  <si>
    <t>Dobava i mntaža: mjerač protoka</t>
  </si>
  <si>
    <t>- elektromagnetski</t>
  </si>
  <si>
    <t>- prirubnički spoj</t>
  </si>
  <si>
    <t>- 4 - 20 mA izlaz</t>
  </si>
  <si>
    <t>230 V</t>
  </si>
  <si>
    <t>(Poz. 18.05.)</t>
  </si>
  <si>
    <t>Dobava i montaža leptir zaklopke DN100 komplet</t>
  </si>
  <si>
    <t>(Poz. 18.06.)</t>
  </si>
  <si>
    <t>(Poz. 18.07.)</t>
  </si>
  <si>
    <t>Dobava i montaža: kuglasti ventil za ispust DN50, prirubnički</t>
  </si>
  <si>
    <t>(Poz. 18.08.)</t>
  </si>
  <si>
    <t xml:space="preserve">Dobava i montaža: Temperaturni senzori za vodu sa pretvaračem T / I: 4 ÷ 20mA Ljestvica 0 ÷ 100 ° C. Duljina 100mm. </t>
  </si>
  <si>
    <t>(Poz. 18.09.)</t>
  </si>
  <si>
    <t>Dobava i montaža: ON/OFF ventil sa pneumatskim aktuatorom za vodu DN200</t>
  </si>
  <si>
    <t>(Poz. 18.10.)</t>
  </si>
  <si>
    <t>Dobava i montaža: Kuglični ventil za uključivanje / isključivanje s pneumatskim aktuatorom za vodu DN 50</t>
  </si>
  <si>
    <t>(Poz. 18.11.)</t>
  </si>
  <si>
    <t>(Poz. 18.12.)</t>
  </si>
  <si>
    <t>Dobava i montaža: ručni zasun za vodu DN 150</t>
  </si>
  <si>
    <t>(Poz. 18.13.)</t>
  </si>
  <si>
    <t>Dobava i montaža: Ultrazvučni senzor razine
• Podesivi raspon: 0,3-8m
• Izlaz: 4 ÷ 20 mA izlaz</t>
  </si>
  <si>
    <t>(Poz. 18.14.)</t>
  </si>
  <si>
    <t>Dobava i montaža: ON / OFF Ventil od nehrđajućeg čelika DN150 s električnim pogonom 24 V DC u sigurnosnom položaju.
Ventil se koristi za zaobilazni izmjenjivač grijanja i čišćenje izmjenjivača grijanja s obrnutim protokom.</t>
  </si>
  <si>
    <t>OSTALA OPREMA UKUPNO:</t>
  </si>
  <si>
    <t>ODVOZ</t>
  </si>
  <si>
    <t>ODVOZ UKUPNO:</t>
  </si>
  <si>
    <t>Dobava, montaža, ugradnja i spajanje samostojećeg vanjskog ormara R-S izrađen od poliestera otpornog na elemente. Izvedba ormara mora zadovoljavati uvjete II klase zaštite od električnog udara, kao i odgovarajuću zaštitu od neizravnog dodira. Ormar opremiti bravicama s ključem koji se predaje korisniku. U stavku uključeno izrada postolja i temeljne ploče.</t>
  </si>
  <si>
    <t>Dobava i montaža: ekstrakcijska pumpa odvajača kapljica: 
"- protok minimalno 500 l / min
- diferencijalna visina / tlak 12 m
- brzina minimalno 1420 o / min
- snaga, nazivne snage maksimalno 1,55 kW
- dvostruko mehaničko brtvljenje
Cijena također uključuje
- motor, minimalno IE3, maksimalno 3 kW
- uređaj za brtvenu vodu, minimalno 2 l / min"</t>
  </si>
  <si>
    <t>Dobava i montaža: Glavni deflektor
- Dimenzije: 5100 x 150 X 30 mm, moguće odstupanje +/- 5%
- aluminijev oksid 99%
Poz. 10.01</t>
  </si>
  <si>
    <t>Oštrica za pojedinačnu zavojnicu
- Dimenzije: 5100 x 125 x 30 mm, moguće odstupanje +/- 5%
- aluminijev oksid 99%
Poz. 10.02</t>
  </si>
  <si>
    <t>Dobava i montaža: Izmjena postojeće kutije Vacuumfoil, od kojih svaka uključuje:
- Izmjena kutije od nehrđajućeg čelika
- Dodavanje 5 barometarskih odvoda za kondenzat
- Nova T-šipka u sklopu od fiberglasa
- Novi sklop folije
- Dimenzije: 5200 (keramika 5100) x40x30 mm, moguće odstupanje +/- 5% Materijal: Aluminij Oksid 99%
- Novi deckel u HDPE sklopu
- Provjere i ispitivanja
Poz. 10.03</t>
  </si>
  <si>
    <t>Dobava i montaža: Izmjena postojeće kutije Vacuumfoil, koja uključuje:
- Kutija za izmjenu od nehrđajućeg čelika
- Pozicioniranje novog bočnog pražnjenja
- Nova T-šipka u sklopu od fiberglasa
- Novi sklop folije
- Dimenzije: 5200 (keramika 5100) x40x30 mm, moguće odstupanje +/- 5%, Materijal: Aluminij
Oksid 99%
- Novi deckel u HDPE sklopu
- Provjere i ispitivanja
Poz. 10.04</t>
  </si>
  <si>
    <t>Dobava i montaža: Poklopac za postojeću visoku vakuumsku kutiju s trakama i utorima u kompletu s
podesiva paluba u HDPE
- Dimenzije poklopca: 5000 * 350 * 50mm, moguće odstupanje +/- 5%
- Materijal: aluminijev oksid 99%
Poz. 10.05</t>
  </si>
  <si>
    <t>Dobava i montaža: Ekstrakcijska pumpa
- protok minimalno 500l / min
- tlak: 12m
- dvostruko mehaničko brtvljenje
- motor maksimalno 3kW
Poz. 13.06</t>
  </si>
  <si>
    <t xml:space="preserve">Dobava, montaža i spajanje: reflektora, priključne snage maksimalno 878W.  Okvir kućišta od aluminija, prahom obojano, metalik sive boje, poklopac: zaštitni disk od kaljenog sigurnosnog stakla. Svjetiljka je modularne izvedbe (mogućnošću zamjene svakog segmenta svjetiljke uključujući LED modul bez potrebe demontaže svjetiljke ), kućište aluminij, prahom-obložene,  metalik siva. Primarna kontrola svjetla pomoću leća, rotosimetrična distribucija svjetlosti , optika RS17. LED High Power izvor svjetlosti svjetlosnog toka minimalno 93710lm, boje svjetla 830, temp. boje 3000K. Elektronički driver plus s mogućnošću podešavanja snage i svjetlosnog toka 0 - 100%, te mogućnošću reduciranog režima rada u 3 nivoa bez dodatnog voda. </t>
  </si>
  <si>
    <t>Dobava, montaža i spajanje na stup: reflektora, priključne snage maksimalno 306W. Okvir kućišta od aluminija, prahom obojano, Metalik sive boje, poklopac: zaštitni disk od kaljenog sigurnosnog stakla. Svjetiljka je modularne izvedbe (mogućnošću zamjene svakog segmenta svjetiljke uključujući LED modul bez potrebe demontaže svjetiljke ) ,  kućište od aluminij, prahom-obložene, metalik siva. Primarna kontrola svjetla pomoću leća, asimetrična distribucija svjetlosti. PL43. LED High Power izvor svjetlosti svjetlosnog toka minimalno 36720lm, boje svjetla 830, temp. boje 3000K. Elektronički driver plus s mogućnošću podešavanja snage i svjetlosnog toka 0 - 100%, te mogućnošću reduciranog režima rada u 3 nivoa bez dodatnog voda. Mogućnost rada u režimu StepDIM, AstroDIM i DALI.  Elektronički driver sa zaštitom od pregrijavanja. Svjetlosni tok CLO konstantan tijekom životnog vijeka svjetiljke. Terminal, 5-polni, max. 2.5mm², 220..240V, AC, 50/60Hz . Zaštita od prenapon 10kV 1.2/50µs. Emisija svjetla 0% pri nagibu od 0°.  Životni vijek minimalno 50,000h (L97/B10)</t>
  </si>
  <si>
    <t xml:space="preserve">Dobava, montaža i spajanje na stup: reflektora, priključne snage maksimalno 306W. Okvir kućišta od aluminija, prahom obojano, Metalik sive boje, poklopac: zaštitni disk od kaljenog sigurnosnog stakla. Svjetiljka je modularne izvedbe (mogućnošću zamjene svakog segmenta svjetiljke uključujući LED modul bez potrebe demontaže svjetiljke ) kućište od aluminij, prahom-obložene,  metalik siva . Primarna kontrola svjetla pomoću leća, rotosimetrična distribucija svjetlosti. optika RS17. LED High Power izvor svjetlosti svjetlosnog toka minimalno 36720lm, boje svjetla 830, temp. boje 3000K. Elektronički driver plus s mogućnošću podešavanja snage i svjetlosnog toka 0 - 100%, te mogućnošću reduciranog režima rada u 3 nivoa bez dodatnog voda. Mogućnost rada u režimu StepDIM, AstroDIM i DALI.  Elektronički driver sa zaštitom od pregrijavanja. Svjetlosni tok CLO konstantan tijekom životnog vijeka svjetiljke. Terminal, 5-polni, max. 2.5mm², 220..240V, AC, 50/60Hz . Zaštita od prenapon 10kV 1.2/50µs. Emisija svjetla 0% pri nagibu od 0°.  Životni vijek minimalno  50,000h (L97/B10). </t>
  </si>
  <si>
    <t xml:space="preserve">Komunikator za daljinski nadzor i upravljane radom elektrane sa RS 485 portom, Ethernet portom i bežičnom mrežom </t>
  </si>
  <si>
    <t>-prema normi EN 50160 ili jednakovrijedno</t>
  </si>
  <si>
    <t>Konstrukcija za montažu 1445 fotonaponska panela dimenzija 2384 x 1096 mm, moguće odstupanje +/- 5% na kosi limeni krov, moduli u landscape orjentaciji i prate nagib krova</t>
  </si>
  <si>
    <t>Automatski prigušeni uređaj za kompenzaciju jalove snage Qn = 500 kvar (10x50), Un = 400 V, fn = 50 Hz, sa antirezonantnim filterskim prigušnicama s faktorom prigušenja p = 7% (fr = 189 Hz), prema EN 61439-1 ili jednakovrijedno, EN 60831-1 ili jednakovrijedno, kondenzatorske baterije 28,1 kvar, 440 V suhi tip (impregnacija dušikom), ormar šxvxd = 1400x2100x600 mm, moguće odstupanje +/- 5%</t>
  </si>
  <si>
    <t>Automatski prigušeni uređaj za kompenzaciju jalove snage Qn = 600 kvar (12x50), Un = 400 V, fn = 50 Hz, sa antirezonantnim filterskim prigušnicama s faktorom prigušenja p = 7% (fr = 189 Hz) prema EN 61439-1 ili jednakovrijedno, EN 60831-1 ili jednakovrijedno, kondenzatorske baterije 28,1 kvar, 440 V, suhi tip (impregnacija dušikom), ormar šxvxd = 1600x2100x600 mm, moguće odstupanje +/- 5%</t>
  </si>
  <si>
    <t>Dobava i montaža kanala za spoj postojećeg ispušnog kanala na novi izmjenjivač topline HE1A  Kanali od aluminijskog lima, ovjes od FeZn/obojani čelik (Poz. 11.02.)</t>
  </si>
  <si>
    <t>Dobava i montaža: Izmjenjivač topline zrak/zrak
[HE1B]
Tehnički podaci:
- Protok dovodnog zraka minimalno 25,00 kg d.a./s
- Temperature dovodnog zraka IN / OUT -10 / 42 ° C (zimi)
- Snaga topline minimalno 1306 kW (zima)
- Protok ispušnog zraka miminalno 25,11 kg d.a./s
- Temperatura ispušnog zraka ULAZ / IZLAZ 60/52 ° C
- Sadržaj vlage u ispušnom zraku IN 110 gH20 / kg d.a
- površina grijanja SS 4 x 2 x 3 metra (bruto dimenzija) (Poz.11.05.), moguće odstupanje +/- 5%</t>
  </si>
  <si>
    <t>Dobava i montažagrijača za dobavu zraka u komoru (para)                                                                               - Cijevi od čelika, rebra od aluminija
- Ulazak temperature vruće pare: maksimalno 100 ° C
- Brzi protok pare: minimalno 350 kg / h
- Temperatura zraka 55/69 ° C
- Izlaz topline minimalno 372 kW (Poz. 11.17.)</t>
  </si>
  <si>
    <t>Dobava i montaža grijača za dobavu zraka u komoru (kondenzat)                                                                       - Cijevi od čelika, rebra od aluminija
- Temperatura kondenzata: 131/95 ° C
- Protok kondenzata: minimalno 7.500 kg / h
- Temperatura zraka 69/89 ° C
- Izlaz topline minimalno 372 kW (Poz. 11.18.)</t>
  </si>
  <si>
    <t>Dobava i montaža grijača za dobavu zraka u komoru (svježa para)                                                                  - Cijevi od čelika, rebra od aluminija
- Temperatura 70/105 ° C
- Izlaz topline minimalno 553 kW
- Predajnik temperature za regulaciju ventila
- Potrošnja pare uživo:
- maksimalna potrošnja 927 kg / h (553 kW)
- Ispusna skupina i parni ventil (Poz. 11.19.)</t>
  </si>
  <si>
    <t>Dobava i montaža: Centrifugalni ventilator za dovodni zrak
- Protok zraka minimalno 17,00 m3 / s
- Masni protok minimalno 15,73 kg d.a./s
- Motor (RDC) maksimalno 110 kW
- Opremljen pretvaračem frekvencije 
- pogon remena
- Od obojenog čelika
- Fleksibilni zglobovi na usisnoj i tlačnoj strani
- nosači (Poz. 11.22.)</t>
  </si>
  <si>
    <t>Dobava i montaža: Grijač (medij: para; 3,5 bara abs) za anex i zgradu
- Cijevi od čelika, rebra od aluminija
- Temperatura -10 / 25 ° C
- Izlaz topline minimalno 352 kW
- Odašiljač temperature za regulaciju ventila
- Potrošnja pare:
- maksimalna potrošnja 589 kg / h (352 kW)
- Ispusna grupa i parni ventil (Poz. 11.36.)</t>
  </si>
  <si>
    <t>Dobava i montaža: Centrifugalni ventilator za dovod zraka u zgradi
- Protok zraka minimalno 20,83 m3 / s
- Masni protok minimalno 25,00 kg d.a./s
- Motor (RDC) maksimalno 55 kW
- Opremljen pretvaračem frekvencije (opskrba kupca)
- pogon remena
- Od obojenog čelika
- Fleksibilni zglobovi na usisnoj i tlačnoj strani
- Vlažni nosači (Poz. 11.42.)</t>
  </si>
  <si>
    <t>Dobava i montaža: Centrifugalni ventilator
- Protok zraka minimalno 12,40 m3 /s
- Masni protok minimalno 11,71 kg d.a./s
- Motor (RDC) maksimalno 37 kW (opskrba pretvarača frekvencije od strane kupca!)
- pogon remena
- Dijelovi u kontaktu s vlažnim zrakom izrađeni od nehrđajućeg čelika
- Fleksibilni spoj na usisnoj strani
- Vlažni nosači (Poz. 12.05.)</t>
  </si>
  <si>
    <t>Dobava i montaža: grijač (medij: para) za napajanje komore                                                                           - Cijevi od čelika, rebra od aluminija
- Ulazak temperature vruće pare: 100 ° C, moguće odstupanje +/- 5%
- Brzi protok pare: minimalno 300 kg / h
- Temperatura zraka 48/64 ° C
- Izlaz topline minimalno 188 kW  (Poz. 12.20.)</t>
  </si>
  <si>
    <t>Dobava i montaža: Grijač (medij: kondenzat) za npajanje komore                                                            - Cijevi od čelika, rebra od aluminija
- Temperatura kondenzata: 131/95 ° C
- Protok kondenzata: minimalno 7.000 kg / h
- Temperatura zraka 64/84 ° C
- Izlaz topline minimalno 251 kW  (Poz. 12.21.)</t>
  </si>
  <si>
    <t>Dobava i montaža: Grijač (medij: para) (3,5 bara abs) za dovod zraka u komoru
- Cijevi od čelika, rebra od aluminija
- Temperatura 70/105 ° C
- Izlaz topline minimalno 422 kW
- Predajnik temperature za regulaciju ventila
- Potrošnja pare uživo:
- maksimalna potrošnja 707 kg / h (422 kW)
- Ispusna skupina i parni ventil  (Poz. 12.22.)</t>
  </si>
  <si>
    <t>Dobava i montaža: Centrifugalni ventilator za dovodni zrak
- Protok zraka minimalno 13,00 m3 / s
- Masovni protok minimalno 12,00 kg d.a./s
- Motor (RDC) maksimalno 90 kW
- Opremljen pretvaračem frekvencije
- pogon remena
- Od obojenog čelika
- Fleksibilni zglobovi na usisnoj i tlačnoj strani
- Vlažni nosači (Poz. 12.25.)</t>
  </si>
  <si>
    <t>Dobava i montaža: Centrifugalni ventilator
- Protok zraka minimalno 21,83 m3 / s
- Masni protok minimalno 20,61 kg d.a./s
- Motor (RDC) maksimalno 55 kW 
- pogon remena
- Dijelovi u kontaktu s vlažnim zrakom izrađeni od nehrđajućeg čelika
- Fleksibilni spoj na usisnoj strani
- Vlažni nosači</t>
  </si>
  <si>
    <t>Dobava i montaža: grijač (medij: kondenzat) za dovod zraka iz komore
- Cijevi od čelika, rebra od aluminija
- Temperatura kondenzata: 120/95 ° C
- Protok kondenzata: minimalno 6.000 kg / h
- Temperatura zraka 48/59 ° C
- Izlaz topline minimalno 174 kW</t>
  </si>
  <si>
    <t>Dobava i montaža: Grijač (medij: para) (3,5 bara abs) za dovod zraka u komoru
- Cijevi od čelika, rebra od aluminija
- Temperatura 50/105 ° C
- Izlaz topline minimalno 854 kW
- Predajnik temperature za regulaciju ventila
- Potrošnja pare uživo:
- maksimalna potrošnja 1432 kg / h (854 kW)
- Ispusna skupina i parni ventil</t>
  </si>
  <si>
    <t>Dobava i montaža: Centrifugalni ventilator za dovodni zrak
- Protok zraka minimalno 16,70 m3 / s
- Masovni protok minimalno  15,46 kg d.a./s
- Motor (RDC) maksimalno 90 kW
- Opremljen pretvaračem frekvencije (opskrba kupca)
- pogon remena
- Od obojenog čelika
- Fleksibilni zglobovi na usisnoj i tlačnoj strani
- Vlažni nosači</t>
  </si>
  <si>
    <t>Dobava i montaža: Grijač (medij: para) (3,5 bara abs) za dovod zraka u nape
- Cijevi od čelika, rebra od aluminija
- Temperatura -10 / 25 ° C
- Izlaz topline minimalno 879 kW
- Predajnik temperature za regulaciju ventila
- Potrošnja pare uživo:
- maksimalna potrošnja 1474 kg / h (879 kW)
- Ispusna skupina i parni ventil</t>
  </si>
  <si>
    <t>Dobava i montaža: Centrifugalni ventilator za dovodni zrak za ventilaciju zgrade
- Protok zraka minimalno 20,83 m3 / s
- Masni protok minimalno 25,00 kg d.a./s
- Motor (RDC) maksimalno 55 kW
- Opremljen pretvaračem frekvencije (opskrba kupca)
- pogon remena
- Od obojenog čelika
- Fleksibilni zglobovi na usisnoj i tlačnoj strani
- Vlažni nosači</t>
  </si>
  <si>
    <t>Dobava i montaža: džepni ventilator, širina puhanja minimalno 4,5 m,                                                                                      - obojeni čelični lim i profili
- Nosači od obojenog čelika</t>
  </si>
  <si>
    <t>Dobava i montaža: džepni ventilator mlaznica širina puhanja minimalno 4,5 m,                                                                                                                                                    - obojeni čelični lim i profili
- Nosači od obojenog čelika</t>
  </si>
  <si>
    <t>Dobava i montaža: Aksijalni ventilator za ispušni zrak
- Protok zraka minimalno 12,63 m3 / s
- Masni protok minimalno 13,89 kg d.a./d
- Motor (RDC) maksimalno 18,5 kW (opskrba pretvarača frekvencije od strane kupca!)
- pogon remena
- Fleksibilni zglob IN
- Materijal ventilatora:
• Kućište: AISI316 ili jednakovrijedno
• Lopatice: G-AlSi ili jednakovrijedno
• Zaslon radnog kola: AISI316 ili jednakovrijedno</t>
  </si>
  <si>
    <t>Dobava i montaža: Dimnjak ispušnog zraka za aksijalni ventilator
- Izrađeno od AISI 304L ili jednakovrijedno
- ovjes izrađene od FeZn / obojanog Fe</t>
  </si>
  <si>
    <t>Dobava i montaža: Prigušivač buke
- izrađeno od AISI304L ili jednakovrijedno
- razina buke na 1m od izlaza:  maksimalno 80dB (A)</t>
  </si>
  <si>
    <t>Dobava i montaža: Centrifugalni ventilator za dovodni zrak za ventilaciju zgrade
- Protok zraka minimalno 13,89 m3 / s
- Masni protok minimalno 16,67 kg d.a./s
- Motor (RDC) maksimalno 15 kW
- Opremljen pretvaračem frekvencije (opskrba kupca)
- pogon remena
- Od obojenog čelika
- Fleksibilni zglobovi na usisnoj i tlačnoj strani
- nosači</t>
  </si>
  <si>
    <t>Dobava i montaža: Jednostupanjska centrifugalna pumpa s krajnjim usisom za slatku vodu minimalno 70m3 / h
- Kućište ležaja: sivi lijev
- Visina dobave: 30 m
- maksimalno 11 kW</t>
  </si>
  <si>
    <t>Dobava i montaža: Jednostupanjska centrifugalna pumpa za vodu minimalno 150m3 / h
Kućište: sivi lijev
Visina: 30m
 maksimalno 30 kW</t>
  </si>
  <si>
    <t>Dobava i montaža sonde za mjerenje vlage i temperature. Aluminijsko kućište, zidna montaža (uključeni nosači).
Sonda ugrađena u kanal i povezana s lokalnom glavnom karticom posebnim kablom duljine 1,5 m.
Isti instrument očitava temperaturu.
- Izlaz: 2 x 4..20mA (vlaga i temperatura). Mogućnost RS485 veze ili jednakovrijedno.
- Raspon radne temperature: kuća -20 ... 50 ° C; sonda -40 ... 180 ° C.
- Softver na CD-u. Kalibracijski komplet. Soli za kalibraciju (dva puta godišnje) (Poz. 11.01.)</t>
  </si>
  <si>
    <t>Dobava i montaža sakupljača i odvajača kapljica za izmjenjivač topline HE1C, HE1D                                                                                                                                  - Lim i profili od nehrđajućeg čelika (AISI 304L ili jednakovrijedno)
- Opremljen pristupnim vratima (Poz. 11.11., 11.14.)</t>
  </si>
  <si>
    <t>Dobava i montaža: Izmjenjivač topline zrak/voda
[HE1D]
Tehnički podaci:
- Dovod vode minimalno 150 m ^ 3 / h
- Temperature vode za opskrbu ULAZ / IZLAZ 34 / 44,1 ° C
- Izlaz topline minimalno 1770 kW
- Pad tlaka (voda) 45 kPa, moguće odstupanje +/- 5%
- Protok ispušnog zraka 32,9 kg d.a./s, moguće odstupanje +/- 5%
- Temperatura ispušnog zraka ULAZ / IZLAZ 57/48 ° C
- Sadržaj vlage u ispušnom zraku ULAZ / IZLAZ 86/68 gH20 / kg d.a
- Pad tlaka (ispušni zrak) 150 Pa
- Količina kondenzata 2,13 tone H20 / h
- površina grijanja od SS 3,0 x 1,0 x 1,8 metara (bruto dimenzija), moguće odstupanje +/- 5%
- Projektni tlak vode maksimalno 6 bara
- Lim i profili od nehrđajućeg čelika (AISI 304L ili jednakovrijedno) (Poz.11.12.)</t>
  </si>
  <si>
    <t>Dobava i montaža: Cjevovodi za sustav grijanja procesne vode
- Cjevovodi izrađeni od AISI304 ili jednakovrijedno
- ovjes izrađene od Fe  (Poz. 11.49.)</t>
  </si>
  <si>
    <t>Dobava i montaža: Ručni prigušivač za kontrolu protoka zraka
- okvir od AISI 304L ili jednakovrijedno, preklopci izrađeni od aluminija (Poz. 12.02.)</t>
  </si>
  <si>
    <t>Dobava i montaža: Donji dio izmjenjivača HE2A
- Lim i profili od nehrđajućeg čelika (AISI 304L ili jednakovrijedno)
- Opremljena pristupnim vratima
- Opremljen izlazom za odvod kondenzacijske vode (Poz. 12.07.)</t>
  </si>
  <si>
    <t>Dobava i montaža: Izmjenjivač topline zrak/zrak za džepnu ventilaciju
[HE2A]
Tehnički podaci na kotiranim NRL
- Protok dovodnog zraka minimalno 12,00 kg d.a./s
- temperature dovodnog zraka IN / OUT -10 / 48 ° C (zimi)
- Izlazna snaga minimalno 699 kW (zima)
- Protok ispušnog zraka minimalno 11,71 kg d.a./s
- Temperatura ispušnog zraka ULAZ / IZLAZ 78/60 ° C
- Sadržaj vlage u ispušnom zraku IN 120gH20 / kg d.a  - Grijaća površina SS 3 x 2 x 2 metra (bruto dimenzija), moguće odstupanje +/- 5%
- Cijevi, lim i profili od nehrđajućeg čelika (AISI 304L ili jednakovrijedno)   (Poz. 12.08.)</t>
  </si>
  <si>
    <t>Dobava i montaža: gornji dio izmjenjivača   HE2A         - Lim i profili od nehrđajućeg čelika (AISI 304L ili jednakovrijedno)
- Opremljen pristupnim otvorom  (Poz. 12.09.)</t>
  </si>
  <si>
    <t>Dobava i montaža: Jedinice za pranje izmjenjivača topline HE2A
- Protok vode minimalno 10 kg / s tijekom razdoblja pranja (10 minuta dnevno)
- pritisak mlaznice 1,5 bara o.p., moguće odstupanje +/- 5%
- 1 / 2kom automatskih ventila u kompletu s ON / OFF pneumatskim aktuatorom za čišćenje vode
- Lim i profili od nehrđajućeg čelika (AISI 304L ili jednakovrijedno)       (Poz. 12.10.)</t>
  </si>
  <si>
    <t>Dobava i montaža: Sakupljač kondenzata
- Lim i profili od nehrđajućeg čelika (AISI 304L ili jednakovrijedno)
- Opremljen izlazom za ispuštanje vode za kondenzaciju (Poz. 12.11.)</t>
  </si>
  <si>
    <t>Dobava i montaža: Srednji konektor između kolektora kondenzata i izmjenjivača topline HE2B
- Lim i profili od nehrđajućeg čelika (AISI 304L ili jednakovrijedno)
- Opremljena pristupnim vratima  (Poz. 12.12.)</t>
  </si>
  <si>
    <t>Dobava i montaža: Izmjenjivač topline zrak/voda za tehnološku vodu [HE2B]
Tehnički podaci na kotiranim NRL
- Dovod vode minimalno 150 m ^ 3 / h
- Temperature vode za opskrbu ULAZ / IZLAZ 44,1 / 48,3 ° C
- Izlaz topline minimalno 730 kW
- Pad tlaka (voda) 50 kPa
- Protok ispušnog zraka minimalno 11,71 kg d.a./s
- Temperatura ispušnog zraka ULAZ / IZLAZ 60/51 ° C
- Sadržaj vlage u ispušnom zraku ULAZ / IZLAZ 105/83 gH20 / kg d.a
- Pad tlaka (ispušni zrak) 180 Pa
- Količina kondenzata minimalno 0,92 tone H20 / h
- površina grijanja SS 2 x 0,85 x 1,8 metara (bruto dimenzija), moguće odstupanje +/- 5%
- Projektni tlak vode maksimalno 6 bara
- Lim i profili od nehrđajućeg čelika (AISI 304L ili jednakovrijedno)     (Poz. 12.13.)</t>
  </si>
  <si>
    <t>Dobava i montaža: Gornji konektor za izmjenjivač topline HE2B                                                                      - Lim i profili od nehrđajućeg čelika (AISI 304L ili jednakovrijedno)
- Opremljena pristupnim vratima (Poz. 12.14.)</t>
  </si>
  <si>
    <t>Dobava i montaža: Jedinice za pranje izmjenjivača topline HE2B
- Protok vode minimalno 10 kg / s tijekom razdoblja pranja (10 minuta dnevno)
- pritisak mlaznice  1,5 bara o.p., moguće odstupanje +/- 5%
- 1 kom automatski ventil u kompletu s ON / OFF pneumatskim aktuatorom za čišćenje vode
- Lim i profili od nehrđajućeg čelika (AISI 304L ili jednakovrijedno)      (Poz. 12.15.)</t>
  </si>
  <si>
    <t>Dobava i montaža odvajača i sakupljača kapljica        - Lim i profili od nehrđajućeg čelika (AISI 304L ili jednakovrijedno)
- Opremljen izlazom za ispuštanje kondnezata         (Poz. 12.16.)</t>
  </si>
  <si>
    <t>Dobava i montaža: Ručni prigušivač za kontrolu protoka zraka
- okvir od AISI 304L ili jednakovrijedno, preklopci izrađeni od aluminija</t>
  </si>
  <si>
    <t>Dobava i montaža: Donji konektor za HE3A i HE3C
- Lim i profili od nehrđajućeg čelika (AISI 304L ili jednakovrijedno)
- Opremljena pristupnim vratima
- Opremljen izlazom za ispuštanje vode za kondenzaciju</t>
  </si>
  <si>
    <t>Dobava i montaža: Srednji konektor između HE3A i HE3B
- Lim i profili od nehrđajućeg čelika (AISI 304L ili jednakovrijedno)
- Opremljena pristupnim vratima</t>
  </si>
  <si>
    <t>Dobava i montaža: Uređaji za pranje izmjenjivača topline HE3A i HE3B
- Protok vode minimalno 10 kg / s tijekom razdoblja pranja (10 minuta dnevno)
- pritisak mlaznice 1,5 bara o.p., moguće odstupanje +/- 5%
- 1 / 2kom automatskih ventila u kompletu s ON / OFF pneumatskim aktuatorom za čišćenje vode
- Lim i profili od nehrđajućeg čelika (AISI 304L ili jednakovrijedno)</t>
  </si>
  <si>
    <t>Dobava i montaža: Kanal između sustava za pranje i donjeg konektora izmjenjivača topline HE3C
- Lim i profili od nehrđajućeg čelika (AISI 304L ili jednakovrijedno)
- Opremljena pristupnim vratima</t>
  </si>
  <si>
    <t>Dobava i montaža: Izmjenjivač topline zrak/voda za svježu vodu [HE3C]
Tehnički podaci na kotiranim NRL
ZIMA
- Dovod vode minimalno 70 m ^ 3 / h
- Temperature vode za opskrbu ULAZ / IZLAZ 8 / 39,7 ° C
- Izlaz topline minimalno 2585 kW
- Pad tlaka (voda) 45 kPa
- Protok ispušnog zraka minimalno 20,61 kg d.a./s
- Temperatura ispušnog zraka ULAZ / IZLAZ 54/41 ° C
- Sadržaj vlage u ispušnom zraku ULAZ / IZLAZ 95/52 gH20 / kg d.a
- Pad tlaka (ispušni zrak) 175 Pa
- Količina kondenzata minimalno 3,21 tone H20 / h
LJETO
- Dovod vode 70 m ^ 3 / h - Temperature vode za opskrbu ULAZ / IZLAZ 22/45 ° C
- Izlaz topline minimalno 1885 kW
- Pad tlaka (voda) 45 kPa
- Protok ispušnog zraka minimalno 20,61 kg d.a./s
- Temperatura ispušnog zraka ULAZ / IZLAZ 54/44 ° C
- Sadržaj vlage u ispušnom zraku ULAZ / IZLAZ 95/63 gH20 / kg d.a
- Pad tlaka (ispušni zrak) 180 Pa
- Količina kondenzata minimlano 2,38 tona H20 / h
- površina grijanja od SS 2,5 x 1,05 x 1,8 metara (bruto dimenzija), moguće odstupanje +/- 5%
- Projektni tlak vode 6 bara
- Lim i profili od nehrđajućeg čelika (AISI 304L ili jednakovrijedno)</t>
  </si>
  <si>
    <t>Dobava i montaža: Gornji konektor za HE3C
- Lim i profili od nehrđajućeg čelika (AISI 304L ili jednakovrijedno)
- Opremljen pristupnim vratima)</t>
  </si>
  <si>
    <t>Dobava i montaža: Jedinice za pranje izmjenjivača topline
- Protok vode minimalno 10 kg / s tijekom razdoblja pranja (10 minuta dnevno)
- pritisak mlaznice 1,5 bara o.p., moguće odstupanje +/- 5%
- 1 kom automatski ventil u kompletu s ON / OFF pneumatskim aktuatorom za čišćenje vode
- Lim i profili od nehrđajućeg čelika (AISI 304L ili jednakovrijedno)</t>
  </si>
  <si>
    <t>Dobava i montaža sakupljača i odvajača kapljica                                             - Lim i profili od nehrđajućeg čelika (AISI 304L ili jednakovrijedno)
- Opremljen pristupnim vratima (Poz. 11.11., 11.14.)</t>
  </si>
  <si>
    <t>Dobava i montaža: Cjevovod za spajanje kruga vode svježe pare
- Cjevovodi izrađeni od AISI304 ili jednakovrijedno
- ovjes izrađene od Fe</t>
  </si>
  <si>
    <t>Dobava i montaža: Kanal od zgrade do aksijalnog ventilatora
- Izrađeno od AISI 304L ili jednakovrijedno
- ovjes izrađene od FeZn / obojanog Fe</t>
  </si>
  <si>
    <t>Dobava i ugradnja: Sustav odvodnje za turbo puhala 1 i 2, stavka uključuje sve elemente potrebne za rad sutava</t>
  </si>
  <si>
    <t>Dobava i ugradnja: Ventilator s malim vakuumom
- Radijalni ventilator
- Protok zraka minimalno 180 m3 / min
- željeno stat. povećanje tlaka: minimalno 150 mbar
- snaga koja se prenosi fleksibilnom spojnicom, zajedničko postolje za motor, ležajevi i kućište,
- ležajevi podmazani, zaštita.
- trofazni niskonaponski kavezni motor minimalno 2975 o/min, maksimalno 90 kW,
400VD, 50 Hz, IMB3,minimalno IE3, minimalno IP55 ili jednakovrijedno, 3 PTC otpornika, 
+ prikladno za inverterski rad
+ izolirano kućište ležaja
Poz. 11.01</t>
  </si>
  <si>
    <t>Dobava i montaža: temperaturni senzor 0 - 100°C</t>
  </si>
  <si>
    <t>Dobava i montaža manometara za mjerenje vakuuma                                          Područje skale: -1 do + 1 bar                                                                          Priključak: G1/2"
Poz. 11.10</t>
  </si>
  <si>
    <t>Dobava i montaža: Vakuumski osjetnik                                                      Sigurnosni ventil
Poz. 13.08</t>
  </si>
  <si>
    <t>Opskrba visokim naponom HI: transformator, kabliranje, gradnja, instalacija
Niskonaponski izvor napajanja: kabineti, kabliranje, elektroekvivalent, instalacija
Instrumentacija: kontroleri, DCS, I / O hardver, prateća oprema, kabliranje, instalacija
Građevinski radovi: temelj, nova zgrada za turbopuhače i elektro soba za invertore
Inženjerstvo (civilno, elektro, programiranje)</t>
  </si>
  <si>
    <t>Dobava i montaža: Filteri (2 seta) za usis zraka za HE3A i HE3B
- Uklonjivi, metalni filtri
- Okvir od pocinčanog čelika
- Indikator Δp protiv začepljenja filtra</t>
  </si>
  <si>
    <t>Dobava i montaža: Izmjenjivač topline zrak/zrak za ventilaciju zgrade [HE3B]
Tehnički podaci:
- Protok dovodnog zraka minimalno 25,00 kg d.a./s
- Temperature dovodnog zraka IN / OUT -10 / 43 ° C (zimi)
- Izlazna snaga minimalno 1331 kW (zima)
- Protok ispušnog zraka minimalno 20,61 kg d.a./s
- Temperatura ispušnog zraka ULAZ / IZLAZ 62/52 ° C
- Sadržaj vlage u ispušnom zraku IN 110gH20 / kg d.a
- površina grijanja SS 4 x 2 x 3 metra (bruto dimenzija), moguće odstupanje +/- 5%
- Cijevi, lim i profili od nehrđajućeg čelika (AISI 304L ili jednakovrijedno)</t>
  </si>
  <si>
    <t xml:space="preserve">Dobava i montaža: Izmjenjivač topline zrak za zrak za džepnu ventilaciju [HE3A]
Tehnički podaci:
- Dovodni protok zraka minimalno 15,46 kg d.a./s
- temperature dovodnog zraka IN / OUT -10 / 48 ° C (zimi)
- Izlazna snaga minimalno 900 kW (zimi)
- Protok ispušnog zraka minimalno 20,61 kg d.a./s
- Temperatura ispušnog zraka ULAZ / IZLAZ 78/62 ° C
- Sadržaj vlage u ispušnom zraku IN 120gH20 / kg d.a - površina grijanja SS 4 x 2 x 2 metra (bruto dimenzija), moguće odstupanje +/- 5%
- Cijevi, lim i profili od nehrđajućeg čelika (AISI 304L ili jednakovrijedno) </t>
  </si>
  <si>
    <t>Dobava i montaža nosive konstrukcije za grijače ( 2 komada)                                                                 - pristupna pozcija za čovjeka
- izrađena od obojenog čelika  (Poz. 11.20.)                                                                                                               - masa čelika za konstrukcije: 200 kg</t>
  </si>
  <si>
    <r>
      <t>Isporuka 13m +/- 10% kabela NYY-J 3x2,5 mm</t>
    </r>
    <r>
      <rPr>
        <vertAlign val="superscript"/>
        <sz val="10"/>
        <rFont val="Arial"/>
        <family val="2"/>
        <charset val="238"/>
      </rPr>
      <t>2</t>
    </r>
    <r>
      <rPr>
        <sz val="10"/>
        <rFont val="Arial"/>
        <family val="2"/>
        <charset val="238"/>
      </rPr>
      <t>, uvlačenje kabela u stup i spajanje u razdjelnicu stupa</t>
    </r>
  </si>
  <si>
    <r>
      <t>Isporuka 6m +/- 10% kabela NYY-J 3x2,5 mm</t>
    </r>
    <r>
      <rPr>
        <vertAlign val="superscript"/>
        <sz val="10"/>
        <rFont val="Arial"/>
        <family val="2"/>
        <charset val="238"/>
      </rPr>
      <t>2</t>
    </r>
    <r>
      <rPr>
        <sz val="10"/>
        <rFont val="Arial"/>
        <family val="2"/>
        <charset val="238"/>
      </rPr>
      <t>, uvlačenje kabela u stup i spajanje u razdjelnicu stupa</t>
    </r>
  </si>
  <si>
    <r>
      <t>Isporuka 20m +/- 10% kabela NYY-J 5x1,5 mm</t>
    </r>
    <r>
      <rPr>
        <vertAlign val="superscript"/>
        <sz val="10"/>
        <rFont val="Arial"/>
        <family val="2"/>
        <charset val="238"/>
      </rPr>
      <t>2</t>
    </r>
    <r>
      <rPr>
        <sz val="10"/>
        <rFont val="Arial"/>
        <family val="2"/>
        <charset val="238"/>
      </rPr>
      <t>, uvlačenje kabela u stup i spajanje u ormar stupa</t>
    </r>
  </si>
  <si>
    <r>
      <t>Isporuka 50m +/- 10% kabela NYY-J 5x2,5 mm</t>
    </r>
    <r>
      <rPr>
        <vertAlign val="superscript"/>
        <sz val="10"/>
        <rFont val="Arial"/>
        <family val="2"/>
        <charset val="238"/>
      </rPr>
      <t>2</t>
    </r>
    <r>
      <rPr>
        <sz val="10"/>
        <rFont val="Arial"/>
        <family val="2"/>
        <charset val="238"/>
      </rPr>
      <t>, kabliranje novog reflektora na fasadi (spajanje na postojeću razdjelnicu) uključivo sa zaštitnim uređajima (C10A/1P)</t>
    </r>
  </si>
  <si>
    <r>
      <t>Isporuka 50m +/- 10% kabela NYY-J 5x1,5 mm</t>
    </r>
    <r>
      <rPr>
        <vertAlign val="superscript"/>
        <sz val="10"/>
        <rFont val="Arial"/>
        <family val="2"/>
        <charset val="238"/>
      </rPr>
      <t>2</t>
    </r>
    <r>
      <rPr>
        <sz val="10"/>
        <rFont val="Arial"/>
        <family val="2"/>
        <charset val="238"/>
      </rPr>
      <t>, kabliranje novih reflektora na fasadi (spajanje na postojeću razdjelnicu) uključivo sa zaštitnim uređajima (C10A/1P)</t>
    </r>
  </si>
  <si>
    <t>Izvedba pripremnih radova (kontrola tehničkih rješenja predviđenih projektom, kontrola položaja priključaka)   i drugi pripremni radovi koje je potrebno izvesti kako bI se mogao izraditi dinamički plan.</t>
  </si>
  <si>
    <t>Odvoz kompletne demontirane opreme. Odvesti na deponij ili reciklažno dvorište u krugu 50 km. Izvođač je dužan investitoru dostaviti potvrdu o zbrinjavanju otpada na deponiju ili reciklažnom dvorištu, kao i potvrdu o adekvatnom zbrinjavanju. Odvoz opreme dogovoriti sa korisnikom. Obračunati rad, materijal i transport.</t>
  </si>
  <si>
    <t>Dobava i montaža donjeg otvora za izmjenjivač topline HE1C                                                                 - Lim i profili od nehrđajućeg čelika AISI 304L ili jednakovrijedno
- Opremljen pristupnim vratima
- Opremljen izlazom za ispuštanje vode za kondenzaciju (Poz. 11.08.)</t>
  </si>
  <si>
    <t>IZRADA IZVEDBENOG ELEKTROTEHNIČKOG PROJEKTA FOTONAPONSKE ELEKTRANE</t>
  </si>
  <si>
    <t>PEHD cijev promjera 110 mm
cijev namjenjena za polaganje u zemlju i beton, 10 bar</t>
  </si>
  <si>
    <t>Dobava i montaža: Ručni ventil prije pumpe "Sulzer"
- izrađeno u AISI 304 ili jednakovrijedno
Poz. 14.02</t>
  </si>
  <si>
    <t>Dobava i montaža: Cijevi za ispušni sustav turbo puhala za 65kPa
- izrađeno od AISI304 ili jednakovrijedno
- zagrade izrađene od FeZn
Poz. 14.01</t>
  </si>
  <si>
    <t>Dobava i montaža: Drenažni cjevovodi 
- izrađeno od AISI304 ili jednakovrjiedno
- zagrade izrađene od FeZn
Poz. 13.09</t>
  </si>
  <si>
    <t>Dobava i montaža: Ventil vakuumskog prekidača
- opremljen aktuatorom
- izrađeno u AISI 304 ili jednakovrijedno
Poz. 13.08</t>
  </si>
  <si>
    <t>Dobava i montaža: Automatski ventil (65 kPa) 
- opremljen aktuatorom
- izrađeno u AISI 304 ili jednakovrijedno
Poz. 13.07</t>
  </si>
  <si>
    <t>Dobava i montaža: Cjevovodi za sustav visokog vakuuma (45kPa)
- izrađen od AISI304 ili jednakovrijedno
- ovjes izrađen od FeZn
Poz. 13.05</t>
  </si>
  <si>
    <t>Dobava i montaža: Ručni zaproni ventil AISI 304 ili jednakovrijedno
Poz. 13.04</t>
  </si>
  <si>
    <t>Dobava i montaža: Automatski ventil (45kPa) za drenažne elemente
- opremljen aktuatorom
- izrađeno u AISI 304 ili jednakovrijedno
Poz. 13.03</t>
  </si>
  <si>
    <t>Dobava i montaža: Automatski ventil ( 45kPa ) za "uhle box"
- opremljen aktuatorom
- izrađen od AISI 304 ili jednakovrijedno
Poz. 13.02</t>
  </si>
  <si>
    <t>Dobava i montaža: Separator za zrak / vodu za kutiju
- izrađeno u AISI 304 ili jednakovrijedno
Poz. 13.01</t>
  </si>
  <si>
    <t>Dobava i montaža: Drenažni cjevovodi do donje jame
- izrađeno od AISI304 ili jendakovrijedno
- ovjes izrađen od FeZn
Poz. 12.04</t>
  </si>
  <si>
    <t>Dobava i montaža: Cjevovodi za sustav srednjeg vakuuma
- izrađeno od AISI304 ili jednakovrijedno
- ovjes izrađen od FeZn
Poz. 12.03</t>
  </si>
  <si>
    <t>Dobava i montaža: Separator za zrak / vodu
- izrađeno u AISI 304 ili jednakovrijedno
Poz. 12.02</t>
  </si>
  <si>
    <t>Dobava i montaža: Ručni zaproni ventil AISI 304 ili jednakovrijedno
Poz. 11.09</t>
  </si>
  <si>
    <t>Dobava i montaža: Drenažni cjevovodi 
- izrađeno od AISI304 ili jednakovrijedno
-ovjes izrađen od FeZn
Poz. 11.08</t>
  </si>
  <si>
    <t>Dobava i montaža: Cjevovodi za sustav s niskim vakuumom
- izrađeno od AISI304 ili jednakovrijedno
- ovjes izrađene od FeZn
Poz. 11.06</t>
  </si>
  <si>
    <t>Dobava i montaža: Automatski ventil mod.
- opremljen aktuatorom
- izrađeno u AISI 304 ili jednakovrijedno
Poz. 11.05</t>
  </si>
  <si>
    <t>Komunikacijski kabel
-Tip S/FTP cat.6
- Ethernet ct6 sa zaštitom</t>
  </si>
  <si>
    <t>Nuđeni proizvod:____________________________________________</t>
  </si>
  <si>
    <t>Nuđeni proizvod:_________________________________________________</t>
  </si>
  <si>
    <t>Dobava i montaža: Prigušivač
- Razina buke na 1m od izlaza: maksimalno 80 dB (A)
- Izrađeno od AISI304 ili jednakovrijedno
Poz. 11.02</t>
  </si>
  <si>
    <t>Dobava i montaža: Glavni separator zraka / vode za elemente za odvodnju
- izrađeno u AISI 304 ili jednakovrijedno
Poz. 11.03</t>
  </si>
  <si>
    <t>Dobava i montaža: Ventilator srednjeg vakuuma
- Radijalni ventilator
- Protok zraka minimalno 35 m3 / min
- željeni stat. povećanje tlaka: minimalno 100 mbar
- snaga koja se prenosi fleksibilnom spojnicom, zajedničko postolje za motor,
ležajevi i kućište,
- trofazni niskonaponski motor s vjevericama minimalno 2955 o / min, maksimalno 37 kW,
400VD, 50 Hz, IMB3, minimalno IE3, minimalno IP55 ili jednakovrijedno, 3 PTC otpornika, 
+ prikladno za inverterski rad
Poz. 12.01</t>
  </si>
  <si>
    <t>Dobava i montaža: Automatski ventil mod.
- opremljen aktuatorom
- izrađeno u AISI 304 ili jednakovrijedno
Poz. 12.06</t>
  </si>
  <si>
    <t>Mehanička zaštita minimalno IP66 ili jednakovrijedno, minimalno izolacijske klase II. Zaštita od udarca loptom. Certificirano prema CE, ENEC, VDE ili jednakovrijedno. Standard: DIN EN 12944 ili jednakovrijedno. Sa svim montažnim i spojnim priborom.</t>
  </si>
  <si>
    <t>Ormar GRO_SE dimenzija 2000x1400x400, moguće odstupanje +/- 5% sa sljedećom opremom: četveropolni prekidač za odvajanje nazivne struje 1250A sa svitkom za daljinski isklop, pomoćnim kontakima za signalizaciju položaja i prorade zaštite (i svim ostalim funkcijama koje budu zatražene u elektroenergetskoj suglasnosti),  5 kompaktnih četveropolnih prekidača snage nazivne struje 200A, sabirnički sustav dimenzija 80x10 mm ii sav ostali sitni i spojni pribor potreban za funkcioniranje ormara SE_AC1  IP65 zaštita ili jednakovrijedno, metalni ormar</t>
  </si>
  <si>
    <t>Izmjenični kabelski razvod spoj na SE GRO na NN razvod u TS
- Tip H07V-K 150mm2
- niskonaponski kabel namijenjen polaganju u zemlju, beton ili kabelske kanale</t>
  </si>
  <si>
    <t>Dobava i montaža: Miješajuća komora na usisu zraka
- pocinčani čelični lim i profili
- ovjes izrađene od FeZn / obojanog Fe
- opremljen automatskim prigušivačem
- opremljen zračnim filtrima i Δp protiv začepljenja filtra (Poz. 11.30.)</t>
  </si>
  <si>
    <t>Dobava i montaža: Automatska zaklopka za kontrolu protoka zraka
- okvir od AISI 304L ili jednakovrijedno, preklopci izrađeni od aluminija
- opremljen pozicionerom</t>
  </si>
  <si>
    <t>Modifikacija kutije za vakuum br. 2:
- Izgradit će se nova kutija, novi poklopac s prorezima i utorom, u kompletu s podesivim i podmazanim palubama od HDPE-a
- Dimenzije poklopca: 5000 * 632 * 50mm, moguće odstupanje +/- 5%
- Materijal: aluminijev oksid 99%
Poz. 10.06</t>
  </si>
  <si>
    <t>Mogućnost rada u režimu StepDIM, AstroDIM i DALI.  Elektronički driver sa zaštitom od pregrijavanja. Svjetlosni tok CLO konstantan tijekom životnog vijeka svjetiljke. Terminal, 5-polni, max. 2.5mm², 220..240V, AC, 50/60Hz . Zaštita od prenapon 10kV 1.2/50µs. Emisija svjetla 0% pri nagibu od 0°.  Životni vijek minimalno  75,000h (L94/B10). Mehanička zaštita minimalno IP66 ili jednakovrijedno, minimalno izolacijske klase II. Zaštita od udarca loptom. Certificirano prema CE ili jednakovrijedno. Standard: DIN EN 12944 ili jednakovrijedno. Sa svim montažnim i spojnim priborom.</t>
  </si>
  <si>
    <t>Dobava i montaža sustava za pranje izmjenjivača topline HE1A, HE1B, HE1C, HE1D.                                                                                                                                              - Lim i profili od nehrđajućeg čelika (AISI 304L) ili jednakovrijedno
- Opremljena pristupnim vratima
- Protok vode minimalno 10 kg / s tijekom razdoblja pranja (10 minuta dnevno)
- pritisak mlaznice minimalno 1,5 bar
- 2 automatska ventila u kompletu s ON / OFF pneumatskim aktuatorom za čišćenje vode (Poz.11.04., 11.06., 11.10, 11.13.)</t>
  </si>
  <si>
    <t xml:space="preserve">Dobava i montaža: Senzor temperature za regulaciju konačne temperature dovodnog zraka (regulacija parnog ventila) za džepnu ventilaciju (Poz. 12.27.) Zaštita: IP66 ili jednakovrijedno;  Preciznost: ± 0.1 °C                                                       Izlazni signal: 4 do 20 mA   </t>
  </si>
  <si>
    <t>Dobava i montaža: Temperaturni osjetnik                                                                Zaštita: IP66 ili jednakovrijedno;  Preciznost: ± 0.1 °C                                                               Izlazni signal: 4 do 20 mA                                                                                      (Poz. 11.24.)</t>
  </si>
  <si>
    <t xml:space="preserve">Dobava i montaža: Senzor temperature za regulaciju konačne temperature dovodnog zraka (regulacija parnog ventila) za džepnu ventilaciju                                     Zaštita: IP66 ili jednakovrijedno;  Preciznost: ± 0.1 °C                                                       Izlazni signal: 4 do 20 mA   </t>
  </si>
  <si>
    <t>Dobava i montaža: Vakuumski osjetnik                                                               Raspon mjerenja: -1 do 1 bar                                                                   operativni napon: 18 do 32 V                                                                           Izlazni signal: switch signal, analogni signal, komunikacijska veza standard                (IEC 61131-9 ili jednakovrijedno)                                                                                              Zaštita: minimalno IP67 ili jednakovrijedno; IP 68 ili jednakovrijedno; IP69K ili jednakovrijedno
Poz. 12.05</t>
  </si>
  <si>
    <t>Dobava i montaža: Vakuumski osjetnik
Raspon mjerenja: -1 do 1 bar                                                                   operativni napon: 18 do 32 V                                                                           Izlazni signal: switch signal, analogni signal, komunikacijska veza standard                (IEC 61131-9 ili jednakovrijedno)                                                                                              Zaštita: minimalno IP67 ili jednakovrijedno; IP 68 ili jednakovrijedno; IP69K ili jednakovrijedno                                                                                              Poz. 11.07</t>
  </si>
  <si>
    <t xml:space="preserve">Nabava, isporuka, ugradnja i spajanje svjetiljki, komplet sa svjetlosnim izvorom i ovjesnim priborom te ostalim priborom za montažu do potpune gotovosti:
Cestovna asimetrična LED svjetiljka metalik sive boje s kućištem izrađenim od tlačno lijevanog aluminija. Nazivni napon 230 V, nazivna frekvencija 50 Hz, cosφ ≥ 0,95, klasa zaštite II, stupanj zaštite minimalno IP66 ili jednakovrijedno, IK09 ili jednakovrijedno, LED modul max 87W na početku životnog vijeka. Svjetlosni tok min 11400 lm, max 3000K, CRI &gt; 70, napajanje LED modula ugrađeno u svjetiljku. Otpornost na udarni napon 10 kV 1,2/50µs. Elektronički driver plus s mogućnošću podešavanja snage i svjetlosnog toka 0 - 100%, te mogućnošću reduciranog režima rada u 3 nivoa bez dodatnog voda. Mogućnost rada u režimu StepDIM, AstroDIM i DALI.  Elektronički driver sa zaštitom od pregrijavanja. Svjetlosni tok CLO konstantan tijekom životnog vijeka svjetiljke. Životni vijek minimalno 100000 h pri L90/B10, certifikati CE, ENEC ili jednakovrijedno. Mogućnost podešavanja nagiba svjetiljke 0°,5°,10°,15°. Mogućnost montaže na stup sa završetkom 60, 76mm ili krak sa završetkom 42, 60mm. Težina max 6.7 kg. 
</t>
  </si>
  <si>
    <r>
      <rPr>
        <sz val="10"/>
        <color rgb="FF000000"/>
        <rFont val="Arial"/>
        <family val="2"/>
        <charset val="238"/>
      </rPr>
      <t>Fotonaponski modul slijedećih karakteristika: - tehnologija: monokristal silicija</t>
    </r>
    <r>
      <rPr>
        <b/>
        <sz val="10"/>
        <color rgb="FF000000"/>
        <rFont val="Arial"/>
        <family val="2"/>
        <charset val="238"/>
      </rPr>
      <t xml:space="preserve">
</t>
    </r>
    <r>
      <rPr>
        <sz val="10"/>
        <color rgb="FF000000"/>
        <rFont val="Arial"/>
        <family val="2"/>
        <charset val="238"/>
      </rPr>
      <t xml:space="preserve">- snaga modula: minimalno 535 Wp
- maksimalni napon: 37,3, V, +/- 5%
- maksimalna struja: 18,36 A, +/- 5%
- MPP-napon: 31,00 V, +/- 5%
- MPP-struja: 17,28 A, +/- 5%
- efikasnost modula (STC): minimalno 20,5%
- dozvoljeni napon sustava: 1500V
- dimenzije: 2384 x 1096 x 35 mm, moguće odstupanje +/- 5%
- masa: 28,6 kg, moguće odstupanje +/- 5%
</t>
    </r>
  </si>
  <si>
    <t>Ormar GRO_SE dimenzija 2000x1400x400, moguće odstupanje +/- 5% sa sljedećom opremom: četveropolni prekidač za odvajanje nazivne struje 1250A sa svitkom za daljinski isklop, pomoćnim kontakima za signalizaciju položaja i prorade zaštite (i svim ostalim funkcijama koje budu zatražene u elektroenergetskoj suglasnosti),  2 kompaktnih četveropolnih prekidača snage nazivne struje 200A, sabirnički sustav dimenzija 80x10 mm ii sav ostali sitni i spojni pribor potreban za funkcioniranje ormara SE_AC2 i SE_AC3, minimalno IP65 zaštita ili jednakovrijedno, metalni ormar</t>
  </si>
  <si>
    <t>Dobava i montaža nadogradnje za postojeći izmjenjivač topline HE1C                                                - Dovodni protok zraka 16,00 kg d.a./s
- Temperature dovodnog zraka IN / OUT -10 / 45 ° C (zimi)
- Izlazna snaga minimalno 884 kW (zima)
- Protok ispušnog zraka 32,91 kg d.a./s
- Temperatura ispušnog zraka ULAZ / IZLAZ 70/57 ° C
- Sadržaj vlage u ispušnom zraku IN 91 gH20 / kg d.a
- Grijaća površina SS 4 x 2 x 2 metra (bruto dimenzija) - proširenje širine za 1 metar! (postojeća širina 2m)
Cijevi, lim i profili od nehrđajućeg čelika (AISI 304L ili jednakovrijedno) (Poz. 11.09.)</t>
  </si>
  <si>
    <t>Dobava i montaža: Prijelazni kanal između izmjenjivača topline zrak/zrak HE1B i postojećeg kanala za distribuciju zraka na namataču                                              - pocinčani čelični lim i profili
- nosači izrađeni od FeZn / obojanog Fe  (Poz. 11.32.)</t>
  </si>
  <si>
    <t>Dobava i montaža:                                                                                 Mješajuća komora za usis zraka na stroju - namataču                                                        - pocinčani čelični lim i profili
- nosači izrađeni od FeZn / obojanog Fe
- opremljen automatskim prigušivačem
- opremljen zračnim filtrima i Δp protiv začepljenja filtra (Poz. 11.33.)</t>
  </si>
  <si>
    <t>Dobava i montaža nosive konstrukcije za grijače                                                    - opremljen pristupnim otvorom
- izrađena od obojenog čelika  (Poz. 11.37.)</t>
  </si>
  <si>
    <r>
      <rPr>
        <sz val="10"/>
        <color rgb="FF000000"/>
        <rFont val="Arial"/>
        <family val="2"/>
        <charset val="238"/>
      </rPr>
      <t>Fotonaponski pretvarač slijedećih karakteristika: • Ulazne karakteristike:</t>
    </r>
    <r>
      <rPr>
        <b/>
        <sz val="10"/>
        <color rgb="FF000000"/>
        <rFont val="Arial"/>
        <family val="2"/>
        <charset val="238"/>
      </rPr>
      <t xml:space="preserve">
</t>
    </r>
    <r>
      <rPr>
        <sz val="10"/>
        <color rgb="FF000000"/>
        <rFont val="Arial"/>
        <family val="2"/>
        <charset val="238"/>
      </rPr>
      <t xml:space="preserve">- maksimalna DC snaga:  26 A po MPP ulazu
- maksimalni DC napon: 1100 V
- MPPT-napon: 200-1000 V
- maksimalna ulazna struja: 40 A
- broj nezavisnih MPP ulaza: 10 
- broj grupa (petlji) po ulazu: 2 
• Izlazne karakteristike:
- maksimalna AC snaga: 110,00 kVA
- nazivni AC napon: 230(400) V, 50Hz
- maksimalna izlazna struja: 168,8 A 
- minimalna efikasnost: 98,6%
- standardna europska efikasnost minimalno: 98,4%
• Opći podaci:
- dimenzije (š/v/d): 1035/700/365 mm, moguće odstupanje +/- 5%
- masa: 90 kg, moguće odstupanje +/- 5%
- topologija izmjenjivača: izmjenjivač bez transformatora
</t>
    </r>
  </si>
  <si>
    <t>Uvođenje u rad, asistencija kod vođenja sustava i edukacija osoblja na lokaciji proizvodnog pogona koje će biti zaduženo za praćenje sustava (broj osoba na edukaciji određuje Investitor, max 10 polaznika, vrijeme trajanja: dogovor sa Investitorom, max. 200 sati, edukacija se može vršiti na engleskom ili hrvatskom jeziku) sa vođenjem novog sustava, nadzor nad izgradnjom sustava(odnosi se na nadzor od strane Izvođača), testiranje pogonskih parametara do postizanja traženih vrijednosti</t>
  </si>
  <si>
    <t xml:space="preserve">Povećanje energetske učinkovitosti i korištenje obnovljivih izvora energije društva DS Smith Belišće Croatia d.o.o. </t>
  </si>
  <si>
    <r>
      <rPr>
        <sz val="10"/>
        <color rgb="FFFF0000"/>
        <rFont val="Arial"/>
        <family val="2"/>
        <charset val="238"/>
      </rPr>
      <t xml:space="preserve">Dobava, montaža, </t>
    </r>
    <r>
      <rPr>
        <sz val="10"/>
        <rFont val="Arial"/>
        <family val="2"/>
        <charset val="238"/>
      </rPr>
      <t>parametriranje i puštanje u rad frekvencijskog pretvarača snage minimalno 110 kW
Faktor snage minimalno 0,95
Offset faktor cos fi minimalno 0,99
Efikasnost minimalno 0,99
Razina buke maksimalno 68 dB
Gubici snage maksimalno 2,15 kW
Frekvencija 47…63 Hz
Frekvencija pulsa 2kHz
Stupanj zaštite minimalno IP20 ili jednakovrijedno
Nazivna struja (LO) 198 A, +/- 5%
Nazivna struja (HO) 189 A, +/- 5%</t>
    </r>
  </si>
  <si>
    <r>
      <t>Povezivanje signala sa plinske MRS i njihov prikaz na procesnom sustavu
Samostojeći ormarić sa ugrađenim PLC uređajem</t>
    </r>
    <r>
      <rPr>
        <sz val="10"/>
        <color rgb="FFFF0000"/>
        <rFont val="Arial"/>
        <family val="2"/>
        <charset val="238"/>
      </rPr>
      <t xml:space="preserve"> ili jednakovrijedno</t>
    </r>
    <r>
      <rPr>
        <sz val="10"/>
        <rFont val="Arial"/>
        <family val="2"/>
        <charset val="238"/>
      </rPr>
      <t xml:space="preserve">
Kartica 32 digitalna ulaza
8 analognih ulaza
Spajanje preko optičkog kabela (2000m)
Media konverter za povezivanje sa sustavom</t>
    </r>
  </si>
  <si>
    <t>Nuđeni proizvod__________________________________________________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</si>
</sst>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k_n_-;\-* #,##0.00\ _k_n_-;_-* &quot;-&quot;??\ _k_n_-;_-@_-"/>
    <numFmt numFmtId="164" formatCode="_-* #,##0.00_-;\-* #,##0.00_-;_-* &quot;-&quot;??_-;_-@_-"/>
    <numFmt numFmtId="165" formatCode="_-* #,##0.00\ _K_M_-;\-* #,##0.00\ _K_M_-;_-* &quot;-&quot;??\ _K_M_-;_-@_-"/>
    <numFmt numFmtId="166" formatCode="###,##0.00"/>
    <numFmt numFmtId="167" formatCode="00000"/>
    <numFmt numFmtId="168" formatCode="0.000"/>
    <numFmt numFmtId="169" formatCode="#,##0.00\ _k_n"/>
    <numFmt numFmtId="170" formatCode="#."/>
    <numFmt numFmtId="171" formatCode="[$-41A]General"/>
    <numFmt numFmtId="172" formatCode="[$-809]General"/>
    <numFmt numFmtId="173" formatCode="[$-809]#,##0.00"/>
    <numFmt numFmtId="174" formatCode="#,##0.00_ ;\-#,##0.00\ "/>
    <numFmt numFmtId="175" formatCode="[$£-809]#,##0.00;[Red]&quot;-&quot;[$£-809]#,##0.00"/>
  </numFmts>
  <fonts count="47">
    <font>
      <sz val="10"/>
      <name val="CRO_Swiss-Normal"/>
    </font>
    <font>
      <sz val="11"/>
      <color theme="1"/>
      <name val="Calibri"/>
      <family val="2"/>
      <charset val="238"/>
      <scheme val="minor"/>
    </font>
    <font>
      <sz val="11"/>
      <color theme="1"/>
      <name val="Calibri"/>
      <family val="2"/>
      <charset val="238"/>
      <scheme val="minor"/>
    </font>
    <font>
      <sz val="10"/>
      <name val="CRO_Swiss-Normal"/>
    </font>
    <font>
      <sz val="10"/>
      <name val="Arial"/>
      <family val="2"/>
      <charset val="238"/>
    </font>
    <font>
      <b/>
      <sz val="10"/>
      <name val="Arial"/>
      <family val="2"/>
      <charset val="238"/>
    </font>
    <font>
      <sz val="10"/>
      <color theme="1"/>
      <name val="Arial"/>
      <family val="2"/>
      <charset val="238"/>
    </font>
    <font>
      <sz val="11"/>
      <name val="Arial"/>
      <family val="2"/>
      <charset val="238"/>
    </font>
    <font>
      <sz val="12"/>
      <color rgb="FF000000"/>
      <name val="Arial Narrow"/>
      <family val="2"/>
    </font>
    <font>
      <vertAlign val="superscript"/>
      <sz val="10"/>
      <name val="Arial"/>
      <family val="2"/>
      <charset val="238"/>
    </font>
    <font>
      <sz val="11"/>
      <color rgb="FF000000"/>
      <name val="Calibri"/>
      <family val="2"/>
    </font>
    <font>
      <sz val="10"/>
      <color indexed="8"/>
      <name val="Arial"/>
      <family val="2"/>
      <charset val="238"/>
    </font>
    <font>
      <sz val="10"/>
      <color rgb="FF000000"/>
      <name val="Arial"/>
      <family val="2"/>
      <charset val="238"/>
    </font>
    <font>
      <sz val="11"/>
      <name val="Arial"/>
      <family val="1"/>
    </font>
    <font>
      <sz val="12"/>
      <color indexed="8"/>
      <name val="Arial Narrow"/>
      <family val="2"/>
    </font>
    <font>
      <sz val="11"/>
      <color indexed="8"/>
      <name val="Calibri"/>
      <family val="2"/>
      <charset val="238"/>
    </font>
    <font>
      <sz val="10"/>
      <name val="Arial"/>
      <family val="2"/>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sz val="11"/>
      <color indexed="58"/>
      <name val="Calibri"/>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color indexed="19"/>
      <name val="Calibri"/>
      <family val="2"/>
      <charset val="238"/>
    </font>
    <font>
      <sz val="11"/>
      <name val="Arial CE"/>
      <charset val="238"/>
    </font>
    <font>
      <sz val="10"/>
      <name val="MS Sans Serif"/>
      <family val="2"/>
      <charset val="238"/>
    </font>
    <font>
      <b/>
      <sz val="18"/>
      <color indexed="57"/>
      <name val="Cambria"/>
      <family val="2"/>
      <charset val="238"/>
    </font>
    <font>
      <b/>
      <sz val="11"/>
      <color indexed="8"/>
      <name val="Calibri"/>
      <family val="2"/>
      <charset val="238"/>
    </font>
    <font>
      <sz val="10"/>
      <name val="ElegaGarmnd BT"/>
      <family val="1"/>
    </font>
    <font>
      <b/>
      <i/>
      <sz val="16"/>
      <color rgb="FF000000"/>
      <name val="Arial"/>
      <family val="2"/>
    </font>
    <font>
      <sz val="10"/>
      <color rgb="FF000000"/>
      <name val="Arial"/>
      <family val="2"/>
    </font>
    <font>
      <sz val="11"/>
      <color rgb="FF000000"/>
      <name val="Arial1"/>
    </font>
    <font>
      <sz val="11"/>
      <color rgb="FF000000"/>
      <name val="Arial"/>
      <family val="2"/>
    </font>
    <font>
      <sz val="12"/>
      <color theme="1"/>
      <name val="Arial Narrow"/>
      <family val="2"/>
    </font>
    <font>
      <sz val="10"/>
      <color rgb="FF000000"/>
      <name val="ElegaGarmnd BT"/>
    </font>
    <font>
      <b/>
      <i/>
      <u/>
      <sz val="11"/>
      <color rgb="FF000000"/>
      <name val="Arial"/>
      <family val="2"/>
    </font>
    <font>
      <sz val="12"/>
      <name val="Times"/>
      <family val="1"/>
      <charset val="238"/>
    </font>
    <font>
      <b/>
      <sz val="10"/>
      <color rgb="FF000000"/>
      <name val="Arial"/>
      <family val="2"/>
      <charset val="238"/>
    </font>
    <font>
      <sz val="10"/>
      <color rgb="FFFF0000"/>
      <name val="Arial"/>
      <family val="2"/>
      <charset val="238"/>
    </font>
  </fonts>
  <fills count="20">
    <fill>
      <patternFill patternType="none"/>
    </fill>
    <fill>
      <patternFill patternType="gray125"/>
    </fill>
    <fill>
      <patternFill patternType="solid">
        <fgColor rgb="FFFFFFCC"/>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43"/>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s>
  <cellStyleXfs count="95">
    <xf numFmtId="0" fontId="0" fillId="0" borderId="0"/>
    <xf numFmtId="164" fontId="3" fillId="0" borderId="0" applyFont="0" applyFill="0" applyBorder="0" applyAlignment="0" applyProtection="0"/>
    <xf numFmtId="9" fontId="3" fillId="0" borderId="0" applyFont="0" applyFill="0" applyBorder="0" applyAlignment="0" applyProtection="0"/>
    <xf numFmtId="0" fontId="4" fillId="0" borderId="0"/>
    <xf numFmtId="0" fontId="2" fillId="0" borderId="0"/>
    <xf numFmtId="0" fontId="4" fillId="0" borderId="0"/>
    <xf numFmtId="0" fontId="7" fillId="0" borderId="0"/>
    <xf numFmtId="171" fontId="8" fillId="0" borderId="0" applyBorder="0" applyProtection="0"/>
    <xf numFmtId="172" fontId="10" fillId="0" borderId="0" applyBorder="0" applyProtection="0"/>
    <xf numFmtId="0" fontId="2" fillId="0" borderId="0"/>
    <xf numFmtId="0" fontId="13" fillId="0" borderId="0"/>
    <xf numFmtId="0" fontId="4" fillId="0" borderId="0"/>
    <xf numFmtId="0" fontId="4" fillId="0" borderId="0"/>
    <xf numFmtId="0" fontId="14" fillId="0" borderId="0"/>
    <xf numFmtId="0" fontId="15" fillId="3"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3"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8" fillId="4" borderId="0" applyNumberFormat="0" applyBorder="0" applyAlignment="0" applyProtection="0"/>
    <xf numFmtId="0" fontId="4" fillId="7" borderId="2" applyNumberFormat="0" applyFont="0" applyAlignment="0" applyProtection="0"/>
    <xf numFmtId="0" fontId="19" fillId="16" borderId="3" applyNumberFormat="0" applyAlignment="0" applyProtection="0"/>
    <xf numFmtId="0" fontId="20" fillId="17" borderId="4" applyNumberFormat="0" applyAlignment="0" applyProtection="0"/>
    <xf numFmtId="164" fontId="16" fillId="0" borderId="0" applyFont="0" applyFill="0" applyBorder="0" applyAlignment="0" applyProtection="0"/>
    <xf numFmtId="43" fontId="15" fillId="0" borderId="0" applyFont="0" applyFill="0" applyBorder="0" applyAlignment="0" applyProtection="0"/>
    <xf numFmtId="0" fontId="21" fillId="6" borderId="0" applyNumberFormat="0" applyBorder="0" applyAlignment="0" applyProtection="0"/>
    <xf numFmtId="172" fontId="8" fillId="0" borderId="0" applyBorder="0" applyProtection="0"/>
    <xf numFmtId="0" fontId="22" fillId="0" borderId="0" applyNumberFormat="0" applyFill="0" applyBorder="0" applyAlignment="0" applyProtection="0"/>
    <xf numFmtId="0" fontId="23" fillId="9" borderId="0" applyNumberFormat="0" applyBorder="0" applyAlignment="0" applyProtection="0"/>
    <xf numFmtId="0" fontId="37" fillId="0" borderId="0" applyNumberFormat="0" applyBorder="0" applyProtection="0">
      <alignment horizontal="center"/>
    </xf>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37" fillId="0" borderId="0" applyNumberFormat="0" applyBorder="0" applyProtection="0">
      <alignment horizontal="center" textRotation="90"/>
    </xf>
    <xf numFmtId="0" fontId="27" fillId="5" borderId="3" applyNumberFormat="0" applyAlignment="0" applyProtection="0"/>
    <xf numFmtId="0" fontId="28" fillId="10" borderId="8" applyNumberFormat="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18" borderId="0" applyNumberFormat="0" applyBorder="0" applyAlignment="0" applyProtection="0"/>
    <xf numFmtId="0" fontId="16" fillId="0" borderId="0"/>
    <xf numFmtId="0" fontId="4" fillId="0" borderId="0"/>
    <xf numFmtId="0" fontId="4" fillId="0" borderId="0"/>
    <xf numFmtId="172" fontId="38" fillId="0" borderId="0" applyBorder="0" applyProtection="0"/>
    <xf numFmtId="0" fontId="4" fillId="0" borderId="0"/>
    <xf numFmtId="0" fontId="1" fillId="0" borderId="0"/>
    <xf numFmtId="0" fontId="16" fillId="0" borderId="0"/>
    <xf numFmtId="172" fontId="39" fillId="0" borderId="0" applyBorder="0" applyProtection="0"/>
    <xf numFmtId="0" fontId="3" fillId="0" borderId="0"/>
    <xf numFmtId="0" fontId="14" fillId="0" borderId="0"/>
    <xf numFmtId="0" fontId="40" fillId="0" borderId="0"/>
    <xf numFmtId="0" fontId="1" fillId="0" borderId="0"/>
    <xf numFmtId="0" fontId="1" fillId="0" borderId="0"/>
    <xf numFmtId="0" fontId="4" fillId="0" borderId="0"/>
    <xf numFmtId="0" fontId="36" fillId="0" borderId="0"/>
    <xf numFmtId="0" fontId="41" fillId="0" borderId="0"/>
    <xf numFmtId="172" fontId="42" fillId="0" borderId="0" applyBorder="0" applyProtection="0"/>
    <xf numFmtId="0" fontId="1" fillId="0" borderId="0"/>
    <xf numFmtId="0" fontId="32" fillId="7" borderId="2" applyNumberFormat="0" applyFont="0" applyAlignment="0" applyProtection="0"/>
    <xf numFmtId="0" fontId="4" fillId="2" borderId="1" applyNumberFormat="0" applyFont="0" applyAlignment="0" applyProtection="0"/>
    <xf numFmtId="0" fontId="28" fillId="16" borderId="8" applyNumberFormat="0" applyAlignment="0" applyProtection="0"/>
    <xf numFmtId="0" fontId="43" fillId="0" borderId="0" applyNumberFormat="0" applyBorder="0" applyProtection="0"/>
    <xf numFmtId="175" fontId="43" fillId="0" borderId="0" applyBorder="0" applyProtection="0"/>
    <xf numFmtId="0" fontId="33" fillId="0" borderId="0"/>
    <xf numFmtId="0" fontId="29"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29" fillId="0" borderId="0" applyNumberFormat="0" applyFill="0" applyBorder="0" applyAlignment="0" applyProtection="0"/>
    <xf numFmtId="0" fontId="44" fillId="0" borderId="0"/>
    <xf numFmtId="0" fontId="4" fillId="0" borderId="0"/>
    <xf numFmtId="0" fontId="16"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cellStyleXfs>
  <cellXfs count="117">
    <xf numFmtId="0" fontId="0" fillId="0" borderId="0" xfId="0"/>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xf>
    <xf numFmtId="0" fontId="4" fillId="0" borderId="0" xfId="0" applyFont="1"/>
    <xf numFmtId="0" fontId="4" fillId="0" borderId="0" xfId="0" applyFont="1" applyAlignment="1">
      <alignment vertical="top" wrapText="1"/>
    </xf>
    <xf numFmtId="0" fontId="4" fillId="0" borderId="0" xfId="0" applyFont="1" applyAlignment="1">
      <alignment wrapText="1"/>
    </xf>
    <xf numFmtId="164" fontId="4" fillId="0" borderId="0" xfId="1" applyFont="1" applyAlignment="1">
      <alignment horizontal="center" vertical="center"/>
    </xf>
    <xf numFmtId="165" fontId="4" fillId="0" borderId="0" xfId="0" applyNumberFormat="1" applyFont="1"/>
    <xf numFmtId="164" fontId="4" fillId="0" borderId="0" xfId="1" applyFont="1" applyAlignment="1"/>
    <xf numFmtId="0" fontId="4" fillId="0" borderId="0" xfId="0" applyFont="1" applyAlignment="1">
      <alignment horizontal="center" wrapText="1"/>
    </xf>
    <xf numFmtId="49" fontId="4" fillId="0" borderId="0" xfId="0" applyNumberFormat="1" applyFont="1" applyAlignment="1">
      <alignment vertical="top" wrapText="1"/>
    </xf>
    <xf numFmtId="49" fontId="4" fillId="0" borderId="0" xfId="0" applyNumberFormat="1" applyFont="1" applyAlignment="1">
      <alignment horizontal="left" vertical="top" wrapText="1"/>
    </xf>
    <xf numFmtId="4" fontId="4" fillId="0" borderId="0" xfId="0" applyNumberFormat="1" applyFont="1"/>
    <xf numFmtId="166" fontId="4" fillId="0" borderId="0" xfId="3" applyNumberFormat="1"/>
    <xf numFmtId="167" fontId="5" fillId="0" borderId="0" xfId="0" applyNumberFormat="1" applyFont="1" applyAlignment="1">
      <alignment horizontal="left" vertical="top" wrapText="1"/>
    </xf>
    <xf numFmtId="167" fontId="4" fillId="0" borderId="0" xfId="0" applyNumberFormat="1" applyFont="1" applyAlignment="1">
      <alignment horizontal="left" vertical="top" wrapText="1"/>
    </xf>
    <xf numFmtId="49" fontId="4" fillId="0" borderId="0" xfId="0" applyNumberFormat="1" applyFont="1" applyAlignment="1">
      <alignment vertical="top"/>
    </xf>
    <xf numFmtId="0" fontId="4" fillId="0" borderId="0" xfId="0" applyFont="1" applyAlignment="1">
      <alignment horizontal="left" vertical="top" wrapText="1"/>
    </xf>
    <xf numFmtId="2" fontId="4" fillId="0" borderId="0" xfId="0" applyNumberFormat="1" applyFont="1" applyAlignment="1">
      <alignment horizontal="center"/>
    </xf>
    <xf numFmtId="1" fontId="4" fillId="0" borderId="0" xfId="0" applyNumberFormat="1" applyFont="1" applyAlignment="1">
      <alignment horizontal="center" wrapText="1"/>
    </xf>
    <xf numFmtId="166" fontId="4" fillId="0" borderId="0" xfId="0" applyNumberFormat="1" applyFont="1"/>
    <xf numFmtId="0" fontId="6" fillId="0" borderId="0" xfId="0" applyFont="1" applyAlignment="1">
      <alignment horizontal="left" vertical="top"/>
    </xf>
    <xf numFmtId="169" fontId="4" fillId="0" borderId="0" xfId="0" applyNumberFormat="1" applyFont="1"/>
    <xf numFmtId="16" fontId="6" fillId="0" borderId="0" xfId="0" applyNumberFormat="1" applyFont="1" applyAlignment="1">
      <alignment vertical="top"/>
    </xf>
    <xf numFmtId="170" fontId="4" fillId="0" borderId="0" xfId="5" applyNumberFormat="1" applyAlignment="1">
      <alignment vertical="top"/>
    </xf>
    <xf numFmtId="0" fontId="4" fillId="0" borderId="0" xfId="5" applyAlignment="1">
      <alignment horizontal="center"/>
    </xf>
    <xf numFmtId="4" fontId="4" fillId="0" borderId="0" xfId="5" applyNumberFormat="1"/>
    <xf numFmtId="171" fontId="4" fillId="0" borderId="0" xfId="7" applyFont="1" applyBorder="1" applyAlignment="1">
      <alignment horizontal="left" vertical="top" wrapText="1"/>
    </xf>
    <xf numFmtId="4" fontId="6" fillId="0" borderId="0" xfId="0" applyNumberFormat="1" applyFont="1" applyAlignment="1">
      <alignment horizontal="center"/>
    </xf>
    <xf numFmtId="4" fontId="4" fillId="0" borderId="0" xfId="0" applyNumberFormat="1" applyFont="1" applyAlignment="1">
      <alignment horizontal="center"/>
    </xf>
    <xf numFmtId="171" fontId="4" fillId="0" borderId="0" xfId="7" quotePrefix="1" applyFont="1" applyBorder="1" applyAlignment="1">
      <alignment horizontal="left" vertical="top" wrapText="1"/>
    </xf>
    <xf numFmtId="3" fontId="4" fillId="0" borderId="0" xfId="0" applyNumberFormat="1" applyFont="1" applyAlignment="1">
      <alignment horizontal="center"/>
    </xf>
    <xf numFmtId="0" fontId="4" fillId="0" borderId="0" xfId="0" quotePrefix="1" applyFont="1" applyAlignment="1">
      <alignment horizontal="left" vertical="top"/>
    </xf>
    <xf numFmtId="1" fontId="4" fillId="0" borderId="0" xfId="0" applyNumberFormat="1" applyFont="1" applyAlignment="1">
      <alignment horizontal="center"/>
    </xf>
    <xf numFmtId="4" fontId="4" fillId="0" borderId="0" xfId="7" applyNumberFormat="1" applyFont="1" applyBorder="1" applyAlignment="1">
      <alignment wrapText="1"/>
    </xf>
    <xf numFmtId="9" fontId="4" fillId="0" borderId="0" xfId="2" applyFont="1" applyFill="1" applyBorder="1" applyAlignment="1">
      <alignment horizontal="left" vertical="top" wrapText="1"/>
    </xf>
    <xf numFmtId="0" fontId="4" fillId="0" borderId="0" xfId="0" quotePrefix="1" applyFont="1" applyAlignment="1">
      <alignment horizontal="left" vertical="top" wrapText="1"/>
    </xf>
    <xf numFmtId="172" fontId="4" fillId="0" borderId="0" xfId="8" applyFont="1" applyAlignment="1">
      <alignment horizontal="left" vertical="top" wrapText="1"/>
    </xf>
    <xf numFmtId="172" fontId="11" fillId="0" borderId="0" xfId="8" applyFont="1" applyAlignment="1">
      <alignment horizontal="left" vertical="top"/>
    </xf>
    <xf numFmtId="167" fontId="4" fillId="0" borderId="0" xfId="8" applyNumberFormat="1" applyFont="1" applyAlignment="1">
      <alignment horizontal="left" vertical="top" wrapText="1"/>
    </xf>
    <xf numFmtId="0" fontId="11" fillId="0" borderId="0" xfId="0" applyFont="1" applyAlignment="1">
      <alignment horizontal="center"/>
    </xf>
    <xf numFmtId="0" fontId="11" fillId="0" borderId="0" xfId="0" applyFont="1"/>
    <xf numFmtId="172" fontId="11" fillId="0" borderId="0" xfId="8" applyFont="1" applyAlignment="1">
      <alignment horizontal="left" vertical="top" wrapText="1"/>
    </xf>
    <xf numFmtId="172" fontId="11" fillId="0" borderId="0" xfId="8" applyFont="1" applyAlignment="1">
      <alignment horizontal="center" wrapText="1"/>
    </xf>
    <xf numFmtId="172" fontId="11" fillId="0" borderId="0" xfId="8" applyFont="1" applyAlignment="1">
      <alignment horizontal="center"/>
    </xf>
    <xf numFmtId="173" fontId="11" fillId="0" borderId="0" xfId="8" applyNumberFormat="1" applyFont="1"/>
    <xf numFmtId="172" fontId="11" fillId="0" borderId="0" xfId="8" applyFont="1"/>
    <xf numFmtId="174" fontId="4" fillId="0" borderId="0" xfId="9" applyNumberFormat="1" applyFont="1"/>
    <xf numFmtId="172" fontId="11" fillId="0" borderId="0" xfId="8" applyFont="1" applyAlignment="1">
      <alignment wrapText="1"/>
    </xf>
    <xf numFmtId="0" fontId="11" fillId="0" borderId="0" xfId="0" applyFont="1" applyAlignment="1">
      <alignment horizontal="left" vertical="top" wrapText="1"/>
    </xf>
    <xf numFmtId="172" fontId="4" fillId="0" borderId="0" xfId="8" applyFont="1" applyAlignment="1">
      <alignment horizontal="center"/>
    </xf>
    <xf numFmtId="173" fontId="4" fillId="0" borderId="0" xfId="8" applyNumberFormat="1" applyFont="1"/>
    <xf numFmtId="2" fontId="4" fillId="0" borderId="0" xfId="0" applyNumberFormat="1" applyFont="1" applyAlignment="1">
      <alignment horizontal="center" wrapText="1"/>
    </xf>
    <xf numFmtId="4" fontId="4" fillId="0" borderId="0" xfId="0" applyNumberFormat="1" applyFont="1" applyAlignment="1">
      <alignment wrapText="1"/>
    </xf>
    <xf numFmtId="172" fontId="12" fillId="0" borderId="0" xfId="8" applyFont="1" applyAlignment="1">
      <alignment horizontal="left" vertical="top" wrapText="1"/>
    </xf>
    <xf numFmtId="174" fontId="4" fillId="0" borderId="0" xfId="10" applyNumberFormat="1" applyFont="1"/>
    <xf numFmtId="4" fontId="11" fillId="0" borderId="0" xfId="0" applyNumberFormat="1" applyFont="1"/>
    <xf numFmtId="4" fontId="4" fillId="0" borderId="0" xfId="8" applyNumberFormat="1" applyFont="1"/>
    <xf numFmtId="4" fontId="4" fillId="0" borderId="0" xfId="10" applyNumberFormat="1" applyFont="1"/>
    <xf numFmtId="0" fontId="5" fillId="0" borderId="0" xfId="12" applyFont="1" applyAlignment="1">
      <alignment horizontal="left" vertical="top"/>
    </xf>
    <xf numFmtId="2" fontId="4" fillId="0" borderId="0" xfId="8" applyNumberFormat="1" applyFont="1" applyAlignment="1">
      <alignment horizontal="center"/>
    </xf>
    <xf numFmtId="2" fontId="11" fillId="0" borderId="0" xfId="0" applyNumberFormat="1" applyFont="1" applyAlignment="1">
      <alignment horizontal="center"/>
    </xf>
    <xf numFmtId="0" fontId="4" fillId="0" borderId="0" xfId="9" applyFont="1" applyAlignment="1">
      <alignment horizontal="left" vertical="top" wrapText="1"/>
    </xf>
    <xf numFmtId="2" fontId="4" fillId="0" borderId="0" xfId="9" applyNumberFormat="1" applyFont="1" applyAlignment="1">
      <alignment horizontal="center"/>
    </xf>
    <xf numFmtId="4" fontId="4" fillId="0" borderId="0" xfId="9" applyNumberFormat="1" applyFont="1"/>
    <xf numFmtId="168" fontId="4" fillId="0" borderId="0" xfId="9" applyNumberFormat="1" applyFont="1" applyAlignment="1">
      <alignment horizontal="center"/>
    </xf>
    <xf numFmtId="0" fontId="4" fillId="0" borderId="0" xfId="9" applyFont="1" applyAlignment="1">
      <alignment horizontal="center"/>
    </xf>
    <xf numFmtId="49" fontId="4" fillId="0" borderId="0" xfId="9" applyNumberFormat="1" applyFont="1" applyAlignment="1">
      <alignment horizontal="left" vertical="top"/>
    </xf>
    <xf numFmtId="172" fontId="12" fillId="0" borderId="0" xfId="8" applyFont="1" applyAlignment="1">
      <alignment horizontal="center"/>
    </xf>
    <xf numFmtId="173" fontId="12" fillId="0" borderId="0" xfId="8" applyNumberFormat="1" applyFont="1"/>
    <xf numFmtId="0" fontId="12" fillId="0" borderId="0" xfId="0" applyFont="1" applyBorder="1" applyAlignment="1">
      <alignment vertical="center" wrapText="1"/>
    </xf>
    <xf numFmtId="0" fontId="4" fillId="0" borderId="0" xfId="13" applyFont="1" applyAlignment="1">
      <alignment horizontal="justify" vertical="top" wrapText="1"/>
    </xf>
    <xf numFmtId="0" fontId="4" fillId="0" borderId="0" xfId="13" applyFont="1" applyAlignment="1">
      <alignment horizontal="left" vertical="top" wrapText="1"/>
    </xf>
    <xf numFmtId="171" fontId="4" fillId="0" borderId="0" xfId="7" quotePrefix="1" applyFont="1" applyBorder="1" applyAlignment="1">
      <alignment horizontal="justify" vertical="top" wrapText="1"/>
    </xf>
    <xf numFmtId="173" fontId="4" fillId="0" borderId="0" xfId="0" applyNumberFormat="1" applyFont="1"/>
    <xf numFmtId="0" fontId="4" fillId="0" borderId="0" xfId="0" applyFont="1" applyAlignment="1">
      <alignment horizontal="justify" vertical="top" wrapText="1"/>
    </xf>
    <xf numFmtId="0" fontId="4" fillId="0" borderId="0" xfId="0" applyFont="1" applyAlignment="1">
      <alignment horizontal="justify" wrapText="1"/>
    </xf>
    <xf numFmtId="171" fontId="4" fillId="0" borderId="0" xfId="7" applyFont="1" applyBorder="1" applyAlignment="1">
      <alignment horizontal="justify" vertical="top" wrapText="1"/>
    </xf>
    <xf numFmtId="0" fontId="45" fillId="0" borderId="0" xfId="0" applyFont="1" applyBorder="1" applyAlignment="1">
      <alignment vertical="center" wrapText="1"/>
    </xf>
    <xf numFmtId="164" fontId="4" fillId="0" borderId="0" xfId="1" applyFont="1"/>
    <xf numFmtId="0" fontId="4" fillId="0" borderId="0" xfId="13" applyFont="1" applyAlignment="1">
      <alignment horizontal="justify" vertical="top"/>
    </xf>
    <xf numFmtId="0" fontId="4" fillId="0" borderId="0" xfId="12" applyFont="1" applyAlignment="1">
      <alignment horizontal="left" vertical="top"/>
    </xf>
    <xf numFmtId="0" fontId="4" fillId="0" borderId="0" xfId="11" applyFont="1" applyAlignment="1">
      <alignment horizontal="left" vertical="top" wrapText="1"/>
    </xf>
    <xf numFmtId="0" fontId="4" fillId="0" borderId="0" xfId="3" quotePrefix="1" applyFont="1" applyAlignment="1" applyProtection="1">
      <alignment horizontal="left" vertical="top" wrapText="1"/>
      <protection hidden="1"/>
    </xf>
    <xf numFmtId="0" fontId="4" fillId="0" borderId="0" xfId="3" applyFont="1" applyAlignment="1" applyProtection="1">
      <alignment horizontal="left" vertical="top" wrapText="1"/>
      <protection hidden="1"/>
    </xf>
    <xf numFmtId="0" fontId="4" fillId="0" borderId="0" xfId="5" applyFont="1" applyAlignment="1">
      <alignment horizontal="left" vertical="top" wrapText="1"/>
    </xf>
    <xf numFmtId="49" fontId="12" fillId="0" borderId="0" xfId="0" applyNumberFormat="1" applyFont="1" applyBorder="1" applyAlignment="1">
      <alignment vertical="center" wrapText="1"/>
    </xf>
    <xf numFmtId="0" fontId="4" fillId="0" borderId="0" xfId="0" applyFont="1" applyAlignment="1">
      <alignment horizontal="justify" vertical="center" wrapText="1" shrinkToFit="1"/>
    </xf>
    <xf numFmtId="0" fontId="4" fillId="0" borderId="0" xfId="13" applyFont="1" applyAlignment="1">
      <alignment horizontal="left" vertical="center" wrapText="1"/>
    </xf>
    <xf numFmtId="172" fontId="4" fillId="0" borderId="0" xfId="8" applyFont="1" applyAlignment="1">
      <alignment wrapText="1"/>
    </xf>
    <xf numFmtId="172" fontId="11" fillId="0" borderId="0" xfId="8" applyFont="1" applyAlignment="1">
      <alignment vertical="top" wrapText="1"/>
    </xf>
    <xf numFmtId="172" fontId="11" fillId="19" borderId="0" xfId="8" applyFont="1" applyFill="1" applyAlignment="1">
      <alignment wrapText="1"/>
    </xf>
    <xf numFmtId="172" fontId="12" fillId="0" borderId="0" xfId="8" applyFont="1" applyAlignment="1">
      <alignment vertical="top" wrapText="1"/>
    </xf>
    <xf numFmtId="172" fontId="12" fillId="0" borderId="0" xfId="8" applyFont="1" applyAlignment="1">
      <alignment wrapText="1"/>
    </xf>
    <xf numFmtId="0" fontId="4" fillId="0" borderId="0" xfId="13" quotePrefix="1" applyFont="1" applyAlignment="1">
      <alignment horizontal="left" vertical="top" wrapText="1"/>
    </xf>
    <xf numFmtId="172" fontId="12" fillId="0" borderId="0" xfId="8" applyFont="1" applyAlignment="1">
      <alignment horizontal="left" wrapText="1"/>
    </xf>
    <xf numFmtId="0" fontId="4" fillId="0" borderId="0" xfId="68" applyFont="1" applyAlignment="1">
      <alignment wrapText="1"/>
    </xf>
    <xf numFmtId="167" fontId="11" fillId="0" borderId="0" xfId="8" applyNumberFormat="1" applyFont="1" applyAlignment="1">
      <alignment horizontal="justify" vertical="top" wrapText="1"/>
    </xf>
    <xf numFmtId="49" fontId="4" fillId="0" borderId="0" xfId="68" applyNumberFormat="1" applyFont="1" applyAlignment="1">
      <alignment horizontal="justify" vertical="top"/>
    </xf>
    <xf numFmtId="172" fontId="12" fillId="0" borderId="0" xfId="8" applyFont="1"/>
    <xf numFmtId="0" fontId="4" fillId="0" borderId="0" xfId="0" applyFont="1" applyAlignment="1">
      <alignment horizontal="center" vertical="center"/>
    </xf>
    <xf numFmtId="4" fontId="4" fillId="0" borderId="0" xfId="5" applyNumberFormat="1" applyProtection="1">
      <protection locked="0"/>
    </xf>
    <xf numFmtId="4" fontId="4" fillId="0" borderId="0" xfId="0" applyNumberFormat="1" applyFont="1" applyProtection="1">
      <protection locked="0"/>
    </xf>
    <xf numFmtId="166" fontId="4" fillId="0" borderId="0" xfId="3" applyNumberFormat="1" applyProtection="1">
      <protection locked="0"/>
    </xf>
    <xf numFmtId="4" fontId="4" fillId="0" borderId="0" xfId="0" applyNumberFormat="1" applyFont="1" applyProtection="1"/>
    <xf numFmtId="0" fontId="4" fillId="0" borderId="0" xfId="0" applyFont="1" applyProtection="1">
      <protection locked="0"/>
    </xf>
    <xf numFmtId="0" fontId="4" fillId="0" borderId="0" xfId="0" applyFont="1" applyProtection="1"/>
    <xf numFmtId="4" fontId="4" fillId="0" borderId="0" xfId="7" applyNumberFormat="1" applyFont="1" applyBorder="1" applyAlignment="1" applyProtection="1">
      <alignment wrapText="1"/>
      <protection locked="0"/>
    </xf>
    <xf numFmtId="0" fontId="11" fillId="0" borderId="0" xfId="0" applyFont="1" applyProtection="1">
      <protection locked="0"/>
    </xf>
    <xf numFmtId="173" fontId="11" fillId="0" borderId="0" xfId="8" applyNumberFormat="1" applyFont="1" applyProtection="1">
      <protection locked="0"/>
    </xf>
    <xf numFmtId="0" fontId="4" fillId="0" borderId="0" xfId="0" applyFont="1" applyAlignment="1" applyProtection="1">
      <alignment horizontal="left" vertical="top"/>
      <protection locked="0"/>
    </xf>
    <xf numFmtId="167" fontId="4" fillId="0" borderId="0" xfId="0" applyNumberFormat="1" applyFont="1" applyAlignment="1" applyProtection="1">
      <alignment horizontal="left" vertical="top" wrapText="1"/>
      <protection locked="0"/>
    </xf>
    <xf numFmtId="0" fontId="4" fillId="0" borderId="0" xfId="0" applyFont="1" applyAlignment="1" applyProtection="1">
      <alignment horizontal="justify" vertical="center" wrapText="1" shrinkToFit="1"/>
      <protection locked="0"/>
    </xf>
    <xf numFmtId="0" fontId="12" fillId="0" borderId="0" xfId="0" applyFont="1" applyBorder="1" applyAlignment="1" applyProtection="1">
      <alignment vertical="center" wrapText="1"/>
      <protection locked="0"/>
    </xf>
    <xf numFmtId="0" fontId="4" fillId="0" borderId="0" xfId="0" applyFont="1" applyAlignment="1">
      <alignment horizontal="left" vertical="top"/>
    </xf>
    <xf numFmtId="0" fontId="4" fillId="0" borderId="0" xfId="5" applyFont="1" applyAlignment="1" applyProtection="1">
      <alignment horizontal="left" vertical="top" wrapText="1"/>
      <protection locked="0"/>
    </xf>
  </cellXfs>
  <cellStyles count="95">
    <cellStyle name="20% - Accent1 2" xfId="14"/>
    <cellStyle name="20% - Accent2 2" xfId="15"/>
    <cellStyle name="20% - Accent3 2" xfId="16"/>
    <cellStyle name="20% - Accent4 2" xfId="17"/>
    <cellStyle name="20% - Accent5 2" xfId="18"/>
    <cellStyle name="20% - Accent6 2" xfId="19"/>
    <cellStyle name="40% - Accent1 2" xfId="20"/>
    <cellStyle name="40% - Accent2 2" xfId="21"/>
    <cellStyle name="40% - Accent3 2" xfId="22"/>
    <cellStyle name="40% - Accent4 2" xfId="23"/>
    <cellStyle name="40% - Accent5 2" xfId="24"/>
    <cellStyle name="40% - Accent6 2" xfId="25"/>
    <cellStyle name="40% - Naglasak1" xfId="26"/>
    <cellStyle name="60% - Accent1 2" xfId="27"/>
    <cellStyle name="60% - Accent2 2" xfId="28"/>
    <cellStyle name="60% - Accent3 2" xfId="29"/>
    <cellStyle name="60% - Accent4 2" xfId="30"/>
    <cellStyle name="60% - Accent5 2" xfId="31"/>
    <cellStyle name="60% - Accent6 2" xfId="32"/>
    <cellStyle name="Accent1 2" xfId="33"/>
    <cellStyle name="Accent2 2" xfId="34"/>
    <cellStyle name="Accent3 2" xfId="35"/>
    <cellStyle name="Accent4 2" xfId="36"/>
    <cellStyle name="Accent5 2" xfId="37"/>
    <cellStyle name="Accent6 2" xfId="38"/>
    <cellStyle name="Bad 2" xfId="39"/>
    <cellStyle name="Bilješka 2" xfId="40"/>
    <cellStyle name="Calculation 2" xfId="41"/>
    <cellStyle name="Check Cell 2" xfId="42"/>
    <cellStyle name="Comma" xfId="1" builtinId="3"/>
    <cellStyle name="Comma 2" xfId="43"/>
    <cellStyle name="Comma 2 4" xfId="94"/>
    <cellStyle name="Comma 3" xfId="44"/>
    <cellStyle name="Dobro 2" xfId="45"/>
    <cellStyle name="Excel Built-in Normal" xfId="7"/>
    <cellStyle name="Excel Built-in Normal 1" xfId="46"/>
    <cellStyle name="Excel Built-in Normal 2" xfId="8"/>
    <cellStyle name="Explanatory Text 2" xfId="47"/>
    <cellStyle name="Good 2" xfId="48"/>
    <cellStyle name="Heading" xfId="49"/>
    <cellStyle name="Heading 1 2" xfId="50"/>
    <cellStyle name="Heading 2 2" xfId="51"/>
    <cellStyle name="Heading 3 2" xfId="52"/>
    <cellStyle name="Heading 4 2" xfId="53"/>
    <cellStyle name="Heading1" xfId="54"/>
    <cellStyle name="Input 2" xfId="55"/>
    <cellStyle name="Izlaz 2" xfId="56"/>
    <cellStyle name="Linked Cell 2" xfId="57"/>
    <cellStyle name="Naslov 5" xfId="58"/>
    <cellStyle name="Neutral 2" xfId="59"/>
    <cellStyle name="Normal" xfId="0" builtinId="0"/>
    <cellStyle name="Normal 10 10" xfId="89"/>
    <cellStyle name="Normal 10 2" xfId="92"/>
    <cellStyle name="Normal 14" xfId="12"/>
    <cellStyle name="Normal 14 2" xfId="91"/>
    <cellStyle name="Normal 2" xfId="3"/>
    <cellStyle name="Normal 2 10 2" xfId="61"/>
    <cellStyle name="Normal 2 2" xfId="62"/>
    <cellStyle name="Normal 2 2 2" xfId="6"/>
    <cellStyle name="Normal 2 2 2 2" xfId="63"/>
    <cellStyle name="Normal 2 2 3 2" xfId="64"/>
    <cellStyle name="Normal 2 3" xfId="60"/>
    <cellStyle name="Normal 29" xfId="90"/>
    <cellStyle name="Normal 3" xfId="65"/>
    <cellStyle name="Normal 3 2" xfId="66"/>
    <cellStyle name="Normal 3 3" xfId="67"/>
    <cellStyle name="Normal 35" xfId="88"/>
    <cellStyle name="Normal 4" xfId="9"/>
    <cellStyle name="Normal 4 2" xfId="69"/>
    <cellStyle name="Normal 4 3" xfId="70"/>
    <cellStyle name="Normal 4 4" xfId="10"/>
    <cellStyle name="Normal 4 5" xfId="68"/>
    <cellStyle name="Normal 5" xfId="71"/>
    <cellStyle name="Normal 6" xfId="4"/>
    <cellStyle name="Normal 6 2" xfId="72"/>
    <cellStyle name="Normalno 2" xfId="73"/>
    <cellStyle name="Normalno 2 2" xfId="11"/>
    <cellStyle name="Normalno 2 3" xfId="74"/>
    <cellStyle name="Normalno 2 4" xfId="75"/>
    <cellStyle name="Normalno 2 5" xfId="76"/>
    <cellStyle name="Normalno 3" xfId="13"/>
    <cellStyle name="Normalno 3 4 2" xfId="77"/>
    <cellStyle name="Note 2" xfId="78"/>
    <cellStyle name="Note 3" xfId="79"/>
    <cellStyle name="Obično_Ponuda staro" xfId="5"/>
    <cellStyle name="Output 2" xfId="80"/>
    <cellStyle name="Percent" xfId="2" builtinId="5"/>
    <cellStyle name="Result" xfId="81"/>
    <cellStyle name="Result2" xfId="82"/>
    <cellStyle name="Standard_LVZ" xfId="83"/>
    <cellStyle name="Tekst upozorenja 2" xfId="84"/>
    <cellStyle name="Title 2" xfId="85"/>
    <cellStyle name="Total 2" xfId="86"/>
    <cellStyle name="Warning Text 2" xfId="87"/>
    <cellStyle name="Zarez 2" xfI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64\HOME\DOCUME~1\PODOLS~1\LOCALS~1\Temp\Skanska%20nab&#237;dka-040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6"/>
  <sheetViews>
    <sheetView tabSelected="1" topLeftCell="A23" zoomScaleNormal="100" workbookViewId="0">
      <selection activeCell="E42" sqref="E42"/>
    </sheetView>
  </sheetViews>
  <sheetFormatPr defaultColWidth="8.85546875" defaultRowHeight="12.75"/>
  <cols>
    <col min="1" max="1" width="16.28515625" style="1" customWidth="1"/>
    <col min="2" max="2" width="70" style="2" customWidth="1"/>
    <col min="3" max="3" width="8.85546875" style="3"/>
    <col min="4" max="4" width="8.5703125" style="3" bestFit="1" customWidth="1"/>
    <col min="5" max="6" width="17.42578125" style="4" bestFit="1" customWidth="1"/>
    <col min="7" max="16384" width="8.85546875" style="4"/>
  </cols>
  <sheetData>
    <row r="1" spans="1:6">
      <c r="A1" s="1" t="s">
        <v>0</v>
      </c>
      <c r="B1" s="2" t="s">
        <v>78</v>
      </c>
    </row>
    <row r="2" spans="1:6">
      <c r="A2" s="1" t="s">
        <v>1</v>
      </c>
      <c r="B2" s="2" t="s">
        <v>2</v>
      </c>
    </row>
    <row r="3" spans="1:6" ht="25.5">
      <c r="A3" s="5" t="s">
        <v>3</v>
      </c>
      <c r="B3" s="115" t="s">
        <v>482</v>
      </c>
      <c r="C3" s="115"/>
      <c r="D3" s="115"/>
      <c r="E3" s="115"/>
      <c r="F3" s="101"/>
    </row>
    <row r="4" spans="1:6">
      <c r="A4" s="5" t="s">
        <v>4</v>
      </c>
      <c r="B4" s="2" t="s">
        <v>5</v>
      </c>
    </row>
    <row r="5" spans="1:6">
      <c r="A5" s="1" t="s">
        <v>6</v>
      </c>
      <c r="B5" s="2" t="s">
        <v>79</v>
      </c>
    </row>
    <row r="10" spans="1:6" ht="25.5">
      <c r="A10" s="1" t="s">
        <v>7</v>
      </c>
      <c r="E10" s="6" t="s">
        <v>8</v>
      </c>
      <c r="F10" s="6"/>
    </row>
    <row r="12" spans="1:6">
      <c r="E12" s="7"/>
      <c r="F12" s="8"/>
    </row>
    <row r="13" spans="1:6">
      <c r="B13" s="2" t="s">
        <v>11</v>
      </c>
      <c r="E13" s="7">
        <f>F33</f>
        <v>0</v>
      </c>
      <c r="F13" s="8"/>
    </row>
    <row r="14" spans="1:6">
      <c r="E14" s="7"/>
    </row>
    <row r="15" spans="1:6">
      <c r="B15" s="2" t="s">
        <v>81</v>
      </c>
      <c r="E15" s="7">
        <f>F44+F50</f>
        <v>0</v>
      </c>
      <c r="F15" s="8"/>
    </row>
    <row r="16" spans="1:6" ht="12" customHeight="1">
      <c r="E16" s="7"/>
    </row>
    <row r="17" spans="1:6">
      <c r="E17" s="7"/>
    </row>
    <row r="18" spans="1:6">
      <c r="B18" s="2" t="s">
        <v>12</v>
      </c>
      <c r="E18" s="9">
        <f>SUM(E11:E17)</f>
        <v>0</v>
      </c>
      <c r="F18" s="8"/>
    </row>
    <row r="23" spans="1:6">
      <c r="A23" s="24"/>
      <c r="B23" s="22"/>
      <c r="E23" s="23"/>
      <c r="F23" s="23"/>
    </row>
    <row r="24" spans="1:6">
      <c r="A24" s="1" t="s">
        <v>11</v>
      </c>
    </row>
    <row r="26" spans="1:6" ht="25.5">
      <c r="A26" s="5" t="s">
        <v>13</v>
      </c>
      <c r="B26" s="2" t="s">
        <v>14</v>
      </c>
      <c r="C26" s="10" t="s">
        <v>15</v>
      </c>
      <c r="D26" s="3" t="s">
        <v>16</v>
      </c>
      <c r="E26" s="6" t="s">
        <v>17</v>
      </c>
      <c r="F26" s="4" t="s">
        <v>18</v>
      </c>
    </row>
    <row r="28" spans="1:6">
      <c r="A28" s="1" t="s">
        <v>19</v>
      </c>
      <c r="B28" s="2" t="s">
        <v>162</v>
      </c>
    </row>
    <row r="30" spans="1:6" ht="76.5">
      <c r="A30" s="25" t="s">
        <v>20</v>
      </c>
      <c r="B30" s="86" t="s">
        <v>484</v>
      </c>
      <c r="C30" s="26" t="s">
        <v>21</v>
      </c>
      <c r="D30" s="26">
        <v>1</v>
      </c>
      <c r="E30" s="102"/>
      <c r="F30" s="27">
        <f>D30*E30</f>
        <v>0</v>
      </c>
    </row>
    <row r="31" spans="1:6">
      <c r="A31" s="25"/>
      <c r="B31" s="116" t="s">
        <v>485</v>
      </c>
      <c r="C31" s="26"/>
      <c r="D31" s="26"/>
      <c r="E31" s="102"/>
      <c r="F31" s="27"/>
    </row>
    <row r="33" spans="1:6">
      <c r="B33" s="2" t="s">
        <v>163</v>
      </c>
      <c r="F33" s="9">
        <f>F30</f>
        <v>0</v>
      </c>
    </row>
    <row r="34" spans="1:6">
      <c r="F34" s="9"/>
    </row>
    <row r="36" spans="1:6">
      <c r="A36" s="1" t="s">
        <v>81</v>
      </c>
    </row>
    <row r="38" spans="1:6" ht="25.5">
      <c r="A38" s="5" t="s">
        <v>13</v>
      </c>
      <c r="B38" s="2" t="s">
        <v>14</v>
      </c>
      <c r="C38" s="10" t="s">
        <v>15</v>
      </c>
      <c r="D38" s="3" t="s">
        <v>16</v>
      </c>
      <c r="E38" s="6" t="s">
        <v>17</v>
      </c>
      <c r="F38" s="4" t="s">
        <v>18</v>
      </c>
    </row>
    <row r="40" spans="1:6">
      <c r="A40" s="1" t="s">
        <v>19</v>
      </c>
      <c r="B40" s="2" t="s">
        <v>41</v>
      </c>
    </row>
    <row r="42" spans="1:6" ht="38.25">
      <c r="A42" s="1" t="s">
        <v>20</v>
      </c>
      <c r="B42" s="28" t="s">
        <v>431</v>
      </c>
      <c r="C42" s="29" t="s">
        <v>21</v>
      </c>
      <c r="D42" s="26">
        <v>1</v>
      </c>
      <c r="E42" s="102"/>
      <c r="F42" s="27">
        <f>D42*E42</f>
        <v>0</v>
      </c>
    </row>
    <row r="44" spans="1:6">
      <c r="B44" s="2" t="s">
        <v>42</v>
      </c>
      <c r="F44" s="9">
        <f>SUM(F41:F43)</f>
        <v>0</v>
      </c>
    </row>
    <row r="46" spans="1:6">
      <c r="A46" s="1" t="s">
        <v>28</v>
      </c>
      <c r="B46" s="2" t="s">
        <v>43</v>
      </c>
    </row>
    <row r="48" spans="1:6" ht="155.25" customHeight="1">
      <c r="A48" s="1" t="s">
        <v>20</v>
      </c>
      <c r="B48" s="28" t="s">
        <v>483</v>
      </c>
      <c r="C48" s="3" t="s">
        <v>33</v>
      </c>
      <c r="D48" s="32">
        <v>1</v>
      </c>
      <c r="E48" s="103"/>
      <c r="F48" s="13">
        <f>D48*E48</f>
        <v>0</v>
      </c>
    </row>
    <row r="50" spans="1:6">
      <c r="B50" s="2" t="s">
        <v>44</v>
      </c>
      <c r="F50" s="13">
        <f>SUM(F48:F49)</f>
        <v>0</v>
      </c>
    </row>
    <row r="55" spans="1:6" ht="409.6">
      <c r="A55" s="5"/>
      <c r="C55" s="10"/>
      <c r="E55" s="6"/>
    </row>
    <row r="59" spans="1:6">
      <c r="A59" s="11"/>
      <c r="B59" s="78"/>
      <c r="C59" s="29"/>
      <c r="E59" s="13"/>
      <c r="F59" s="13"/>
    </row>
    <row r="60" spans="1:6">
      <c r="A60" s="11"/>
      <c r="B60" s="78"/>
      <c r="C60" s="29"/>
      <c r="E60" s="13"/>
      <c r="F60" s="13"/>
    </row>
    <row r="61" spans="1:6">
      <c r="B61" s="78"/>
      <c r="C61" s="29"/>
      <c r="E61" s="13"/>
      <c r="F61" s="13"/>
    </row>
    <row r="62" spans="1:6">
      <c r="B62" s="31"/>
      <c r="C62" s="30"/>
      <c r="D62" s="32"/>
      <c r="E62" s="13"/>
      <c r="F62" s="13"/>
    </row>
    <row r="63" spans="1:6">
      <c r="B63" s="74"/>
      <c r="C63" s="29"/>
      <c r="E63" s="13"/>
      <c r="F63" s="13"/>
    </row>
    <row r="64" spans="1:6">
      <c r="B64" s="31"/>
      <c r="C64" s="30"/>
      <c r="D64" s="32"/>
      <c r="E64" s="13"/>
      <c r="F64" s="13"/>
    </row>
    <row r="65" spans="2:6">
      <c r="B65" s="78"/>
      <c r="C65" s="29"/>
      <c r="D65" s="19"/>
      <c r="E65" s="13"/>
      <c r="F65" s="13"/>
    </row>
    <row r="67" spans="2:6" ht="409.6">
      <c r="B67" s="78"/>
      <c r="C67" s="29"/>
      <c r="D67" s="19"/>
      <c r="E67" s="13"/>
      <c r="F67" s="13"/>
    </row>
    <row r="69" spans="2:6">
      <c r="B69" s="78"/>
      <c r="C69" s="29"/>
      <c r="D69" s="19"/>
      <c r="E69" s="13"/>
      <c r="F69" s="13"/>
    </row>
    <row r="70" spans="2:6">
      <c r="B70" s="78"/>
      <c r="C70" s="29"/>
      <c r="D70" s="19"/>
      <c r="E70" s="13"/>
      <c r="F70" s="13"/>
    </row>
    <row r="71" spans="2:6">
      <c r="B71" s="78"/>
      <c r="C71" s="29"/>
      <c r="E71" s="13"/>
      <c r="F71" s="13"/>
    </row>
    <row r="72" spans="2:6">
      <c r="B72" s="78"/>
      <c r="C72" s="29"/>
      <c r="D72" s="19"/>
      <c r="E72" s="13"/>
      <c r="F72" s="13"/>
    </row>
    <row r="73" spans="2:6">
      <c r="B73" s="78"/>
      <c r="C73" s="29"/>
      <c r="E73" s="13"/>
      <c r="F73" s="13"/>
    </row>
    <row r="74" spans="2:6">
      <c r="B74" s="78"/>
      <c r="C74" s="29"/>
      <c r="D74" s="19"/>
      <c r="E74" s="13"/>
      <c r="F74" s="13"/>
    </row>
    <row r="75" spans="2:6">
      <c r="B75" s="78"/>
      <c r="C75" s="29"/>
      <c r="E75" s="13"/>
      <c r="F75" s="13"/>
    </row>
    <row r="76" spans="2:6">
      <c r="B76" s="78"/>
      <c r="C76" s="29"/>
      <c r="D76" s="19"/>
      <c r="E76" s="13"/>
      <c r="F76" s="13"/>
    </row>
    <row r="77" spans="2:6" ht="409.6">
      <c r="B77" s="78"/>
      <c r="C77" s="29"/>
      <c r="E77" s="13"/>
      <c r="F77" s="13"/>
    </row>
    <row r="80" spans="2:6" ht="409.6">
      <c r="F80" s="13"/>
    </row>
    <row r="85" spans="1:6" ht="409.6">
      <c r="A85" s="5"/>
      <c r="C85" s="10"/>
      <c r="E85" s="6"/>
    </row>
    <row r="89" spans="1:6" ht="409.6">
      <c r="B89" s="73"/>
      <c r="C89" s="29"/>
      <c r="E89" s="13"/>
      <c r="F89" s="13"/>
    </row>
    <row r="91" spans="1:6">
      <c r="B91" s="73"/>
      <c r="C91" s="29"/>
      <c r="E91" s="13"/>
      <c r="F91" s="13"/>
    </row>
    <row r="92" spans="1:6">
      <c r="D92" s="19"/>
    </row>
    <row r="93" spans="1:6">
      <c r="B93" s="73"/>
      <c r="C93" s="29"/>
      <c r="E93" s="13"/>
      <c r="F93" s="13"/>
    </row>
    <row r="94" spans="1:6">
      <c r="D94" s="19"/>
    </row>
    <row r="95" spans="1:6" ht="130.9" customHeight="1">
      <c r="B95" s="73"/>
      <c r="C95" s="29"/>
      <c r="E95" s="13"/>
      <c r="F95" s="13"/>
    </row>
    <row r="97" spans="1:6" ht="168" customHeight="1">
      <c r="B97" s="73"/>
      <c r="C97" s="29"/>
      <c r="E97" s="13"/>
      <c r="F97" s="13"/>
    </row>
    <row r="99" spans="1:6" ht="409.6">
      <c r="B99" s="73"/>
      <c r="C99" s="29"/>
      <c r="E99" s="13"/>
      <c r="F99" s="13"/>
    </row>
    <row r="101" spans="1:6" ht="409.6">
      <c r="B101" s="73"/>
      <c r="C101" s="29"/>
      <c r="E101" s="13"/>
      <c r="F101" s="13"/>
    </row>
    <row r="103" spans="1:6" ht="409.6">
      <c r="B103" s="73"/>
      <c r="C103" s="29"/>
      <c r="F103" s="13"/>
    </row>
    <row r="105" spans="1:6" ht="409.6">
      <c r="B105" s="73"/>
      <c r="C105" s="29"/>
      <c r="F105" s="13"/>
    </row>
    <row r="107" spans="1:6" ht="241.5" customHeight="1">
      <c r="A107" s="17"/>
      <c r="B107" s="73"/>
      <c r="C107" s="29"/>
      <c r="E107" s="35"/>
      <c r="F107" s="13"/>
    </row>
    <row r="108" spans="1:6">
      <c r="A108" s="17"/>
      <c r="B108" s="33"/>
      <c r="C108" s="30"/>
      <c r="E108" s="13"/>
      <c r="F108" s="13"/>
    </row>
    <row r="109" spans="1:6">
      <c r="A109" s="17"/>
      <c r="B109" s="73"/>
      <c r="C109" s="29"/>
      <c r="E109" s="13"/>
      <c r="F109" s="13"/>
    </row>
    <row r="110" spans="1:6">
      <c r="A110" s="17"/>
      <c r="B110" s="33"/>
      <c r="C110" s="30"/>
      <c r="E110" s="13"/>
      <c r="F110" s="13"/>
    </row>
    <row r="111" spans="1:6">
      <c r="A111" s="17"/>
      <c r="B111" s="73"/>
      <c r="C111" s="29"/>
      <c r="E111" s="13"/>
      <c r="F111" s="13"/>
    </row>
    <row r="112" spans="1:6">
      <c r="A112" s="17"/>
      <c r="B112" s="33"/>
      <c r="C112" s="30"/>
      <c r="E112" s="13"/>
      <c r="F112" s="13"/>
    </row>
    <row r="113" spans="1:6">
      <c r="A113" s="17"/>
      <c r="B113" s="73"/>
      <c r="C113" s="29"/>
      <c r="E113" s="13"/>
      <c r="F113" s="13"/>
    </row>
    <row r="114" spans="1:6">
      <c r="A114" s="17"/>
      <c r="B114" s="33"/>
      <c r="C114" s="30"/>
      <c r="E114" s="13"/>
      <c r="F114" s="13"/>
    </row>
    <row r="115" spans="1:6">
      <c r="A115" s="17"/>
      <c r="B115" s="73"/>
      <c r="C115" s="29"/>
      <c r="E115" s="13"/>
      <c r="F115" s="13"/>
    </row>
    <row r="116" spans="1:6">
      <c r="A116" s="17"/>
      <c r="B116" s="33"/>
      <c r="C116" s="30"/>
      <c r="E116" s="13"/>
      <c r="F116" s="13"/>
    </row>
    <row r="117" spans="1:6" ht="409.6">
      <c r="A117" s="17"/>
      <c r="B117" s="73"/>
      <c r="C117" s="29"/>
      <c r="E117" s="13"/>
      <c r="F117" s="13"/>
    </row>
    <row r="119" spans="1:6" ht="409.6">
      <c r="B119" s="73"/>
      <c r="C119" s="29"/>
      <c r="E119" s="13"/>
      <c r="F119" s="13"/>
    </row>
    <row r="121" spans="1:6" ht="409.6">
      <c r="B121" s="73"/>
      <c r="C121" s="29"/>
      <c r="E121" s="13"/>
      <c r="F121" s="13"/>
    </row>
    <row r="123" spans="1:6" ht="409.6">
      <c r="B123" s="73"/>
      <c r="C123" s="29"/>
      <c r="F123" s="13"/>
    </row>
    <row r="125" spans="1:6" ht="409.6">
      <c r="B125" s="73"/>
      <c r="C125" s="29"/>
      <c r="F125" s="13"/>
    </row>
    <row r="127" spans="1:6">
      <c r="B127" s="73"/>
      <c r="C127" s="29"/>
      <c r="F127" s="13"/>
    </row>
    <row r="128" spans="1:6">
      <c r="B128" s="33"/>
      <c r="D128" s="19"/>
      <c r="E128" s="13"/>
      <c r="F128" s="13"/>
    </row>
    <row r="129" spans="2:6">
      <c r="B129" s="73"/>
      <c r="C129" s="29"/>
      <c r="F129" s="13"/>
    </row>
    <row r="130" spans="2:6">
      <c r="B130" s="28"/>
      <c r="D130" s="19"/>
      <c r="E130" s="13"/>
      <c r="F130" s="13"/>
    </row>
    <row r="131" spans="2:6">
      <c r="B131" s="73"/>
      <c r="C131" s="29"/>
      <c r="F131" s="13"/>
    </row>
    <row r="132" spans="2:6">
      <c r="B132" s="37"/>
      <c r="D132" s="19"/>
      <c r="E132" s="13"/>
      <c r="F132" s="13"/>
    </row>
    <row r="133" spans="2:6">
      <c r="B133" s="73"/>
      <c r="C133" s="29"/>
      <c r="F133" s="13"/>
    </row>
    <row r="134" spans="2:6">
      <c r="B134" s="37"/>
      <c r="D134" s="19"/>
      <c r="E134" s="13"/>
      <c r="F134" s="13"/>
    </row>
    <row r="135" spans="2:6">
      <c r="B135" s="72"/>
      <c r="C135" s="29"/>
      <c r="F135" s="13"/>
    </row>
    <row r="136" spans="2:6">
      <c r="B136" s="18"/>
      <c r="C136" s="30"/>
      <c r="D136" s="19"/>
      <c r="E136" s="13"/>
      <c r="F136" s="13"/>
    </row>
    <row r="137" spans="2:6">
      <c r="B137" s="73"/>
      <c r="C137" s="29"/>
      <c r="F137" s="13"/>
    </row>
    <row r="138" spans="2:6">
      <c r="B138" s="18"/>
      <c r="C138" s="30"/>
      <c r="D138" s="19"/>
      <c r="E138" s="13"/>
      <c r="F138" s="13"/>
    </row>
    <row r="139" spans="2:6">
      <c r="B139" s="49"/>
      <c r="C139" s="29"/>
      <c r="F139" s="13"/>
    </row>
    <row r="140" spans="2:6">
      <c r="B140" s="18"/>
      <c r="C140" s="30"/>
      <c r="D140" s="19"/>
      <c r="E140" s="13"/>
      <c r="F140" s="13"/>
    </row>
    <row r="141" spans="2:6">
      <c r="B141" s="40"/>
      <c r="C141" s="29"/>
      <c r="F141" s="13"/>
    </row>
    <row r="142" spans="2:6">
      <c r="B142" s="36"/>
      <c r="C142" s="30"/>
      <c r="D142" s="19"/>
      <c r="E142" s="13"/>
      <c r="F142" s="13"/>
    </row>
    <row r="143" spans="2:6">
      <c r="B143" s="72"/>
      <c r="C143" s="29"/>
      <c r="F143" s="13"/>
    </row>
    <row r="144" spans="2:6">
      <c r="F144" s="9"/>
    </row>
    <row r="145" spans="2:6">
      <c r="B145" s="89"/>
      <c r="C145" s="29"/>
      <c r="F145" s="13"/>
    </row>
    <row r="147" spans="2:6">
      <c r="B147" s="72"/>
      <c r="C147" s="29"/>
      <c r="F147" s="13"/>
    </row>
    <row r="148" spans="2:6">
      <c r="B148" s="33"/>
      <c r="C148" s="30"/>
      <c r="D148" s="19"/>
      <c r="E148" s="13"/>
      <c r="F148" s="13"/>
    </row>
    <row r="149" spans="2:6">
      <c r="B149" s="72"/>
      <c r="C149" s="29"/>
      <c r="F149" s="13"/>
    </row>
    <row r="150" spans="2:6">
      <c r="B150" s="28"/>
      <c r="C150" s="30"/>
      <c r="D150" s="19"/>
      <c r="E150" s="13"/>
      <c r="F150" s="13"/>
    </row>
    <row r="151" spans="2:6">
      <c r="B151" s="72"/>
      <c r="C151" s="29"/>
      <c r="F151" s="13"/>
    </row>
    <row r="152" spans="2:6">
      <c r="B152" s="33"/>
      <c r="D152" s="19"/>
      <c r="E152" s="13"/>
      <c r="F152" s="13"/>
    </row>
    <row r="153" spans="2:6">
      <c r="B153" s="72"/>
      <c r="C153" s="29"/>
      <c r="F153" s="13"/>
    </row>
    <row r="154" spans="2:6">
      <c r="B154" s="85"/>
    </row>
    <row r="155" spans="2:6">
      <c r="B155" s="90"/>
      <c r="C155" s="29"/>
      <c r="F155" s="13"/>
    </row>
    <row r="156" spans="2:6">
      <c r="B156" s="84"/>
    </row>
    <row r="157" spans="2:6">
      <c r="B157" s="72"/>
      <c r="C157" s="29"/>
      <c r="F157" s="13"/>
    </row>
    <row r="158" spans="2:6">
      <c r="B158" s="33"/>
      <c r="D158" s="19"/>
      <c r="E158" s="13"/>
      <c r="F158" s="13"/>
    </row>
    <row r="159" spans="2:6">
      <c r="B159" s="72"/>
      <c r="C159" s="29"/>
      <c r="F159" s="13"/>
    </row>
    <row r="160" spans="2:6">
      <c r="B160" s="85"/>
    </row>
    <row r="161" spans="2:6">
      <c r="B161" s="72"/>
      <c r="C161" s="29"/>
      <c r="F161" s="13"/>
    </row>
    <row r="162" spans="2:6">
      <c r="B162" s="85"/>
    </row>
    <row r="163" spans="2:6" ht="409.6">
      <c r="B163" s="72"/>
      <c r="C163" s="29"/>
      <c r="E163" s="13"/>
      <c r="F163" s="13"/>
    </row>
    <row r="165" spans="2:6">
      <c r="B165" s="90"/>
      <c r="C165" s="29"/>
      <c r="F165" s="13"/>
    </row>
    <row r="166" spans="2:6">
      <c r="B166" s="33"/>
      <c r="D166" s="19"/>
      <c r="E166" s="13"/>
      <c r="F166" s="13"/>
    </row>
    <row r="167" spans="2:6">
      <c r="B167" s="72"/>
      <c r="C167" s="29"/>
      <c r="F167" s="13"/>
    </row>
    <row r="168" spans="2:6">
      <c r="B168" s="37"/>
    </row>
    <row r="169" spans="2:6" ht="409.6">
      <c r="B169" s="72"/>
      <c r="C169" s="29"/>
      <c r="E169" s="13"/>
      <c r="F169" s="13"/>
    </row>
    <row r="171" spans="2:6" ht="409.6">
      <c r="B171" s="72"/>
      <c r="C171" s="29"/>
      <c r="F171" s="13"/>
    </row>
    <row r="173" spans="2:6" ht="409.6">
      <c r="B173" s="72"/>
      <c r="C173" s="29"/>
      <c r="F173" s="13"/>
    </row>
    <row r="175" spans="2:6" ht="409.6">
      <c r="C175" s="30"/>
      <c r="D175" s="19"/>
      <c r="E175" s="13"/>
      <c r="F175" s="13"/>
    </row>
    <row r="177" spans="2:6">
      <c r="F177" s="13"/>
    </row>
    <row r="180" spans="2:6">
      <c r="B180" s="38"/>
      <c r="C180" s="29"/>
    </row>
    <row r="181" spans="2:6">
      <c r="B181" s="28"/>
      <c r="E181" s="13"/>
      <c r="F181" s="13"/>
    </row>
    <row r="182" spans="2:6">
      <c r="B182" s="91"/>
      <c r="C182" s="29"/>
    </row>
    <row r="183" spans="2:6">
      <c r="B183" s="18"/>
      <c r="D183" s="19"/>
      <c r="E183" s="13"/>
      <c r="F183" s="13"/>
    </row>
    <row r="184" spans="2:6">
      <c r="B184" s="91"/>
      <c r="C184" s="29"/>
    </row>
    <row r="185" spans="2:6">
      <c r="D185" s="19"/>
      <c r="F185" s="13"/>
    </row>
    <row r="186" spans="2:6" ht="409.6">
      <c r="B186" s="73"/>
      <c r="C186" s="29"/>
    </row>
    <row r="188" spans="2:6">
      <c r="B188" s="91"/>
      <c r="C188" s="29"/>
    </row>
    <row r="189" spans="2:6">
      <c r="B189" s="28"/>
      <c r="E189" s="13"/>
      <c r="F189" s="13"/>
    </row>
    <row r="190" spans="2:6">
      <c r="B190" s="91"/>
      <c r="C190" s="29"/>
    </row>
    <row r="191" spans="2:6">
      <c r="B191" s="28"/>
      <c r="E191" s="13"/>
      <c r="F191" s="13"/>
    </row>
    <row r="192" spans="2:6">
      <c r="B192" s="91"/>
      <c r="C192" s="29"/>
    </row>
    <row r="193" spans="1:6">
      <c r="B193" s="28"/>
      <c r="E193" s="13"/>
      <c r="F193" s="13"/>
    </row>
    <row r="194" spans="1:6">
      <c r="B194" s="49"/>
      <c r="C194" s="29"/>
    </row>
    <row r="195" spans="1:6">
      <c r="B195" s="28"/>
      <c r="E195" s="13"/>
      <c r="F195" s="13"/>
    </row>
    <row r="196" spans="1:6">
      <c r="B196" s="49"/>
      <c r="C196" s="29"/>
    </row>
    <row r="197" spans="1:6">
      <c r="F197" s="9"/>
    </row>
    <row r="198" spans="1:6">
      <c r="A198" s="17"/>
      <c r="B198" s="72"/>
      <c r="C198" s="29"/>
    </row>
    <row r="199" spans="1:6">
      <c r="A199" s="17"/>
      <c r="C199" s="30"/>
    </row>
    <row r="200" spans="1:6">
      <c r="A200" s="17"/>
      <c r="B200" s="49"/>
      <c r="C200" s="29"/>
    </row>
    <row r="201" spans="1:6">
      <c r="A201" s="17"/>
      <c r="B201" s="28"/>
      <c r="C201" s="30"/>
      <c r="E201" s="13"/>
      <c r="F201" s="13"/>
    </row>
    <row r="202" spans="1:6">
      <c r="A202" s="17"/>
      <c r="B202" s="72"/>
      <c r="C202" s="29"/>
    </row>
    <row r="203" spans="1:6">
      <c r="A203" s="17"/>
      <c r="B203" s="28"/>
      <c r="C203" s="30"/>
      <c r="E203" s="13"/>
      <c r="F203" s="13"/>
    </row>
    <row r="204" spans="1:6">
      <c r="A204" s="17"/>
      <c r="B204" s="92"/>
      <c r="C204" s="29"/>
    </row>
    <row r="205" spans="1:6">
      <c r="A205" s="17"/>
      <c r="C205" s="30"/>
      <c r="F205" s="9"/>
    </row>
    <row r="206" spans="1:6">
      <c r="A206" s="17"/>
      <c r="B206" s="73"/>
      <c r="C206" s="29"/>
    </row>
    <row r="207" spans="1:6">
      <c r="A207" s="17"/>
      <c r="C207" s="30"/>
    </row>
    <row r="208" spans="1:6">
      <c r="A208" s="17"/>
      <c r="B208" s="91"/>
      <c r="C208" s="29"/>
    </row>
    <row r="209" spans="2:6">
      <c r="B209" s="28"/>
      <c r="E209" s="13"/>
      <c r="F209" s="13"/>
    </row>
    <row r="210" spans="2:6">
      <c r="B210" s="91"/>
      <c r="C210" s="29"/>
    </row>
    <row r="211" spans="2:6">
      <c r="F211" s="13"/>
    </row>
    <row r="212" spans="2:6" ht="409.6">
      <c r="B212" s="91"/>
      <c r="C212" s="29"/>
    </row>
    <row r="214" spans="2:6">
      <c r="B214" s="91"/>
      <c r="C214" s="29"/>
    </row>
    <row r="215" spans="2:6">
      <c r="B215" s="28"/>
      <c r="E215" s="13"/>
      <c r="F215" s="13"/>
    </row>
    <row r="216" spans="2:6">
      <c r="B216" s="91"/>
      <c r="C216" s="29"/>
    </row>
    <row r="217" spans="2:6">
      <c r="B217" s="28"/>
      <c r="E217" s="13"/>
      <c r="F217" s="13"/>
    </row>
    <row r="218" spans="2:6">
      <c r="B218" s="43"/>
      <c r="C218" s="29"/>
    </row>
    <row r="219" spans="2:6">
      <c r="B219" s="28"/>
      <c r="D219" s="19"/>
      <c r="E219" s="13"/>
      <c r="F219" s="13"/>
    </row>
    <row r="220" spans="2:6">
      <c r="B220" s="91"/>
      <c r="C220" s="29"/>
    </row>
    <row r="221" spans="2:6">
      <c r="B221" s="28"/>
      <c r="D221" s="19"/>
      <c r="E221" s="13"/>
      <c r="F221" s="13"/>
    </row>
    <row r="222" spans="2:6">
      <c r="B222" s="91"/>
      <c r="C222" s="29"/>
    </row>
    <row r="223" spans="2:6">
      <c r="B223" s="28"/>
      <c r="D223" s="19"/>
      <c r="E223" s="13"/>
      <c r="F223" s="13"/>
    </row>
    <row r="224" spans="2:6">
      <c r="B224" s="91"/>
      <c r="C224" s="29"/>
    </row>
    <row r="225" spans="2:6">
      <c r="B225" s="28"/>
      <c r="D225" s="19"/>
      <c r="E225" s="13"/>
      <c r="F225" s="13"/>
    </row>
    <row r="226" spans="2:6">
      <c r="B226" s="91"/>
      <c r="C226" s="29"/>
    </row>
    <row r="227" spans="2:6">
      <c r="B227" s="28"/>
      <c r="C227" s="30"/>
      <c r="D227" s="19"/>
      <c r="E227" s="13"/>
      <c r="F227" s="13"/>
    </row>
    <row r="228" spans="2:6">
      <c r="B228" s="49"/>
      <c r="C228" s="29"/>
    </row>
    <row r="229" spans="2:6">
      <c r="B229" s="28"/>
      <c r="C229" s="30"/>
      <c r="D229" s="19"/>
      <c r="E229" s="13"/>
      <c r="F229" s="13"/>
    </row>
    <row r="230" spans="2:6">
      <c r="B230" s="43"/>
      <c r="C230" s="29"/>
    </row>
    <row r="231" spans="2:6">
      <c r="B231" s="28"/>
      <c r="C231" s="30"/>
      <c r="D231" s="19"/>
      <c r="E231" s="13"/>
      <c r="F231" s="13"/>
    </row>
    <row r="232" spans="2:6">
      <c r="B232" s="91"/>
      <c r="C232" s="29"/>
    </row>
    <row r="233" spans="2:6">
      <c r="C233" s="30"/>
      <c r="D233" s="19"/>
      <c r="F233" s="13"/>
    </row>
    <row r="234" spans="2:6" ht="409.6">
      <c r="B234" s="91"/>
      <c r="C234" s="29"/>
    </row>
    <row r="236" spans="2:6">
      <c r="B236" s="91"/>
      <c r="C236" s="29"/>
    </row>
    <row r="237" spans="2:6">
      <c r="B237" s="28"/>
      <c r="E237" s="13"/>
      <c r="F237" s="13"/>
    </row>
    <row r="238" spans="2:6">
      <c r="B238" s="91"/>
      <c r="C238" s="29"/>
    </row>
    <row r="239" spans="2:6">
      <c r="C239" s="30"/>
      <c r="D239" s="19"/>
      <c r="F239" s="13"/>
    </row>
    <row r="240" spans="2:6" ht="409.6">
      <c r="B240" s="91"/>
      <c r="C240" s="29"/>
    </row>
    <row r="243" spans="2:6">
      <c r="F243" s="80"/>
    </row>
    <row r="244" spans="2:6" ht="409.6">
      <c r="B244" s="28"/>
      <c r="D244" s="34"/>
      <c r="E244" s="13"/>
      <c r="F244" s="13"/>
    </row>
    <row r="246" spans="2:6">
      <c r="D246" s="34"/>
      <c r="E246" s="13"/>
      <c r="F246" s="13"/>
    </row>
    <row r="247" spans="2:6">
      <c r="B247" s="28"/>
    </row>
    <row r="248" spans="2:6">
      <c r="B248" s="91"/>
      <c r="C248" s="29"/>
    </row>
    <row r="249" spans="2:6">
      <c r="B249" s="91"/>
    </row>
    <row r="250" spans="2:6">
      <c r="B250" s="91"/>
      <c r="C250" s="29"/>
      <c r="E250" s="13"/>
    </row>
    <row r="251" spans="2:6">
      <c r="B251" s="91"/>
      <c r="D251" s="19"/>
    </row>
    <row r="252" spans="2:6">
      <c r="B252" s="91"/>
      <c r="C252" s="29"/>
    </row>
    <row r="253" spans="2:6">
      <c r="B253" s="91"/>
      <c r="D253" s="19"/>
    </row>
    <row r="254" spans="2:6">
      <c r="B254" s="91"/>
      <c r="C254" s="29"/>
    </row>
    <row r="255" spans="2:6">
      <c r="B255" s="91"/>
    </row>
    <row r="256" spans="2:6">
      <c r="B256" s="91"/>
      <c r="C256" s="29"/>
    </row>
    <row r="257" spans="1:3">
      <c r="B257" s="91"/>
    </row>
    <row r="258" spans="1:3">
      <c r="B258" s="93"/>
      <c r="C258" s="29"/>
    </row>
    <row r="259" spans="1:3">
      <c r="B259" s="91"/>
    </row>
    <row r="260" spans="1:3">
      <c r="B260" s="91"/>
      <c r="C260" s="29"/>
    </row>
    <row r="261" spans="1:3">
      <c r="B261" s="91"/>
    </row>
    <row r="262" spans="1:3">
      <c r="B262" s="91"/>
      <c r="C262" s="29"/>
    </row>
    <row r="263" spans="1:3">
      <c r="B263" s="91"/>
    </row>
    <row r="264" spans="1:3" ht="52.9" customHeight="1">
      <c r="B264" s="91"/>
      <c r="C264" s="29"/>
    </row>
    <row r="265" spans="1:3">
      <c r="B265" s="91"/>
    </row>
    <row r="266" spans="1:3">
      <c r="A266" s="17"/>
      <c r="B266" s="91"/>
      <c r="C266" s="29"/>
    </row>
    <row r="267" spans="1:3">
      <c r="A267" s="17"/>
      <c r="B267" s="91"/>
      <c r="C267" s="30"/>
    </row>
    <row r="268" spans="1:3">
      <c r="A268" s="17"/>
      <c r="B268" s="91"/>
      <c r="C268" s="29"/>
    </row>
    <row r="269" spans="1:3">
      <c r="A269" s="17"/>
      <c r="B269" s="91"/>
      <c r="C269" s="30"/>
    </row>
    <row r="270" spans="1:3">
      <c r="A270" s="17"/>
      <c r="B270" s="91"/>
      <c r="C270" s="29"/>
    </row>
    <row r="271" spans="1:3">
      <c r="A271" s="17"/>
      <c r="B271" s="91"/>
      <c r="C271" s="30"/>
    </row>
    <row r="272" spans="1:3">
      <c r="A272" s="17"/>
      <c r="B272" s="91"/>
      <c r="C272" s="29"/>
    </row>
    <row r="273" spans="1:5">
      <c r="A273" s="17"/>
      <c r="B273" s="91"/>
      <c r="C273" s="30"/>
    </row>
    <row r="274" spans="1:5">
      <c r="A274" s="17"/>
      <c r="B274" s="91"/>
      <c r="C274" s="29"/>
    </row>
    <row r="275" spans="1:5">
      <c r="A275" s="17"/>
      <c r="B275" s="91"/>
      <c r="C275" s="30"/>
    </row>
    <row r="276" spans="1:5">
      <c r="A276" s="17"/>
      <c r="B276" s="43"/>
      <c r="C276" s="29"/>
    </row>
    <row r="277" spans="1:5">
      <c r="B277" s="91"/>
    </row>
    <row r="278" spans="1:5">
      <c r="B278" s="73"/>
      <c r="C278" s="29"/>
    </row>
    <row r="279" spans="1:5">
      <c r="B279" s="91"/>
    </row>
    <row r="280" spans="1:5">
      <c r="B280" s="91"/>
      <c r="C280" s="29"/>
    </row>
    <row r="281" spans="1:5">
      <c r="B281" s="91"/>
    </row>
    <row r="282" spans="1:5">
      <c r="B282" s="93"/>
      <c r="C282" s="29"/>
    </row>
    <row r="283" spans="1:5">
      <c r="B283" s="91"/>
      <c r="E283" s="6"/>
    </row>
    <row r="284" spans="1:5">
      <c r="B284" s="93"/>
      <c r="C284" s="29"/>
    </row>
    <row r="285" spans="1:5">
      <c r="B285" s="91"/>
    </row>
    <row r="286" spans="1:5">
      <c r="B286" s="94"/>
      <c r="C286" s="29"/>
    </row>
    <row r="287" spans="1:5">
      <c r="B287" s="91"/>
      <c r="D287" s="19"/>
    </row>
    <row r="288" spans="1:5">
      <c r="B288" s="94"/>
      <c r="C288" s="29"/>
    </row>
    <row r="289" spans="2:4">
      <c r="B289" s="91"/>
      <c r="D289" s="19"/>
    </row>
    <row r="290" spans="2:4">
      <c r="B290" s="95"/>
      <c r="C290" s="29"/>
    </row>
    <row r="291" spans="2:4">
      <c r="B291" s="91"/>
      <c r="D291" s="19"/>
    </row>
    <row r="292" spans="2:4">
      <c r="B292" s="55"/>
      <c r="C292" s="29"/>
    </row>
    <row r="293" spans="2:4">
      <c r="B293" s="91"/>
      <c r="D293" s="19"/>
    </row>
    <row r="294" spans="2:4">
      <c r="B294" s="55"/>
      <c r="C294" s="29"/>
    </row>
    <row r="295" spans="2:4">
      <c r="B295" s="91"/>
      <c r="C295" s="30"/>
      <c r="D295" s="19"/>
    </row>
    <row r="296" spans="2:4">
      <c r="B296" s="94"/>
      <c r="C296" s="29"/>
    </row>
    <row r="297" spans="2:4">
      <c r="B297" s="91"/>
      <c r="C297" s="30"/>
      <c r="D297" s="19"/>
    </row>
    <row r="298" spans="2:4">
      <c r="B298" s="91"/>
      <c r="C298" s="29"/>
    </row>
    <row r="299" spans="2:4">
      <c r="B299" s="91"/>
      <c r="C299" s="30"/>
      <c r="D299" s="19"/>
    </row>
    <row r="300" spans="2:4">
      <c r="B300" s="94"/>
      <c r="C300" s="29"/>
    </row>
    <row r="301" spans="2:4">
      <c r="B301" s="91"/>
      <c r="C301" s="30"/>
      <c r="D301" s="19"/>
    </row>
    <row r="302" spans="2:4">
      <c r="B302" s="94"/>
      <c r="C302" s="29"/>
    </row>
    <row r="303" spans="2:4">
      <c r="B303" s="91"/>
    </row>
    <row r="304" spans="2:4">
      <c r="B304" s="93"/>
      <c r="C304" s="29"/>
    </row>
    <row r="305" spans="2:4">
      <c r="B305" s="91"/>
    </row>
    <row r="306" spans="2:4">
      <c r="B306" s="94"/>
      <c r="C306" s="29"/>
    </row>
    <row r="307" spans="2:4">
      <c r="B307" s="91"/>
      <c r="C307" s="30"/>
      <c r="D307" s="19"/>
    </row>
    <row r="308" spans="2:4">
      <c r="B308" s="94"/>
      <c r="C308" s="29"/>
    </row>
    <row r="309" spans="2:4">
      <c r="B309" s="91"/>
      <c r="C309" s="30"/>
      <c r="D309" s="19"/>
    </row>
    <row r="310" spans="2:4">
      <c r="B310" s="94"/>
      <c r="C310" s="29"/>
    </row>
    <row r="311" spans="2:4">
      <c r="B311" s="91"/>
      <c r="D311" s="19"/>
    </row>
    <row r="312" spans="2:4">
      <c r="B312" s="94"/>
      <c r="C312" s="29"/>
    </row>
    <row r="313" spans="2:4">
      <c r="B313" s="91"/>
    </row>
    <row r="314" spans="2:4">
      <c r="B314" s="94"/>
      <c r="C314" s="29"/>
    </row>
    <row r="315" spans="2:4">
      <c r="B315" s="91"/>
    </row>
    <row r="316" spans="2:4">
      <c r="B316" s="94"/>
      <c r="C316" s="29"/>
    </row>
    <row r="317" spans="2:4">
      <c r="B317" s="91"/>
      <c r="D317" s="19"/>
    </row>
    <row r="318" spans="2:4">
      <c r="B318" s="96"/>
      <c r="C318" s="29"/>
    </row>
    <row r="319" spans="2:4">
      <c r="B319" s="91"/>
    </row>
    <row r="320" spans="2:4">
      <c r="B320" s="94"/>
      <c r="C320" s="29"/>
    </row>
    <row r="321" spans="2:6">
      <c r="B321" s="91"/>
    </row>
    <row r="322" spans="2:6">
      <c r="B322" s="94"/>
      <c r="C322" s="29"/>
    </row>
    <row r="323" spans="2:6">
      <c r="B323" s="91"/>
    </row>
    <row r="324" spans="2:6">
      <c r="B324" s="94"/>
      <c r="C324" s="29"/>
    </row>
    <row r="325" spans="2:6">
      <c r="B325" s="91"/>
      <c r="D325" s="19"/>
    </row>
    <row r="326" spans="2:6">
      <c r="B326" s="94"/>
      <c r="C326" s="29"/>
    </row>
    <row r="327" spans="2:6">
      <c r="B327" s="91"/>
    </row>
    <row r="328" spans="2:6">
      <c r="B328" s="94"/>
      <c r="C328" s="29"/>
    </row>
    <row r="329" spans="2:6">
      <c r="B329" s="91"/>
    </row>
    <row r="330" spans="2:6">
      <c r="B330" s="94"/>
      <c r="C330" s="29"/>
    </row>
    <row r="331" spans="2:6">
      <c r="B331" s="91"/>
    </row>
    <row r="332" spans="2:6" ht="409.6">
      <c r="B332" s="18"/>
    </row>
    <row r="334" spans="2:6">
      <c r="F334" s="80"/>
    </row>
    <row r="335" spans="2:6">
      <c r="B335" s="18"/>
    </row>
    <row r="336" spans="2:6">
      <c r="B336" s="18"/>
    </row>
    <row r="337" spans="2:3">
      <c r="B337" s="18"/>
    </row>
    <row r="338" spans="2:3">
      <c r="B338" s="96"/>
      <c r="C338" s="29"/>
    </row>
    <row r="339" spans="2:3">
      <c r="B339" s="91"/>
    </row>
    <row r="340" spans="2:3">
      <c r="B340" s="18"/>
    </row>
    <row r="341" spans="2:3">
      <c r="B341" s="94"/>
      <c r="C341" s="29"/>
    </row>
    <row r="342" spans="2:3">
      <c r="B342" s="91"/>
    </row>
    <row r="343" spans="2:3">
      <c r="B343" s="18"/>
    </row>
    <row r="344" spans="2:3">
      <c r="B344" s="94"/>
      <c r="C344" s="29"/>
    </row>
    <row r="345" spans="2:3">
      <c r="B345" s="91"/>
    </row>
    <row r="346" spans="2:3">
      <c r="B346" s="18"/>
    </row>
    <row r="347" spans="2:3">
      <c r="B347" s="94"/>
      <c r="C347" s="29"/>
    </row>
    <row r="348" spans="2:3">
      <c r="B348" s="91"/>
    </row>
    <row r="349" spans="2:3">
      <c r="B349" s="18"/>
    </row>
    <row r="350" spans="2:3">
      <c r="B350" s="94"/>
      <c r="C350" s="29"/>
    </row>
    <row r="351" spans="2:3">
      <c r="B351" s="91"/>
    </row>
    <row r="352" spans="2:3">
      <c r="B352" s="18"/>
    </row>
    <row r="353" spans="2:6">
      <c r="B353" s="18"/>
      <c r="F353" s="80"/>
    </row>
    <row r="354" spans="2:6">
      <c r="B354" s="18"/>
    </row>
    <row r="355" spans="2:6">
      <c r="B355" s="18"/>
    </row>
    <row r="356" spans="2:6">
      <c r="B356" s="18"/>
      <c r="D356" s="34"/>
      <c r="E356" s="13"/>
      <c r="F356" s="13"/>
    </row>
    <row r="357" spans="2:6">
      <c r="B357" s="94"/>
      <c r="C357" s="29"/>
    </row>
    <row r="358" spans="2:6" ht="409.6">
      <c r="B358" s="91"/>
      <c r="D358" s="34"/>
      <c r="E358" s="13"/>
      <c r="F358" s="13"/>
    </row>
    <row r="360" spans="2:6">
      <c r="B360" s="38"/>
      <c r="F360" s="80"/>
    </row>
    <row r="361" spans="2:6" ht="409.6">
      <c r="B361" s="39"/>
      <c r="D361" s="34"/>
      <c r="E361" s="13"/>
      <c r="F361" s="13"/>
    </row>
    <row r="363" spans="2:6">
      <c r="B363" s="40"/>
      <c r="D363" s="34"/>
      <c r="E363" s="13"/>
      <c r="F363" s="13"/>
    </row>
    <row r="364" spans="2:6">
      <c r="B364" s="94"/>
      <c r="C364" s="29"/>
    </row>
    <row r="365" spans="2:6" ht="409.6">
      <c r="B365" s="91"/>
      <c r="D365" s="34"/>
      <c r="E365" s="13"/>
      <c r="F365" s="13"/>
    </row>
    <row r="367" spans="2:6">
      <c r="B367" s="94"/>
      <c r="C367" s="29"/>
      <c r="E367" s="42"/>
    </row>
    <row r="368" spans="2:6">
      <c r="B368" s="91"/>
      <c r="C368" s="41"/>
      <c r="D368" s="41"/>
      <c r="E368" s="42"/>
      <c r="F368" s="42"/>
    </row>
    <row r="369" spans="2:6">
      <c r="B369" s="18"/>
      <c r="C369" s="41"/>
      <c r="D369" s="41"/>
      <c r="E369" s="42"/>
      <c r="F369" s="42"/>
    </row>
    <row r="370" spans="2:6">
      <c r="B370" s="94"/>
      <c r="C370" s="29"/>
      <c r="E370" s="13"/>
    </row>
    <row r="371" spans="2:6">
      <c r="B371" s="91"/>
    </row>
    <row r="372" spans="2:6">
      <c r="D372" s="34"/>
      <c r="E372" s="13"/>
      <c r="F372" s="13"/>
    </row>
    <row r="373" spans="2:6">
      <c r="B373" s="94"/>
      <c r="C373" s="29"/>
    </row>
    <row r="374" spans="2:6" ht="409.6">
      <c r="B374" s="91"/>
      <c r="D374" s="34"/>
      <c r="E374" s="13"/>
      <c r="F374" s="13"/>
    </row>
    <row r="376" spans="2:6">
      <c r="B376" s="94"/>
      <c r="C376" s="29"/>
    </row>
    <row r="377" spans="2:6">
      <c r="B377" s="91"/>
    </row>
    <row r="378" spans="2:6">
      <c r="B378" s="18"/>
    </row>
    <row r="379" spans="2:6">
      <c r="F379" s="80"/>
    </row>
    <row r="380" spans="2:6">
      <c r="B380" s="18"/>
    </row>
    <row r="381" spans="2:6" ht="409.6">
      <c r="B381" s="18"/>
    </row>
    <row r="383" spans="2:6">
      <c r="B383" s="97"/>
      <c r="C383" s="29"/>
    </row>
    <row r="384" spans="2:6">
      <c r="B384" s="91"/>
    </row>
    <row r="385" spans="2:6">
      <c r="B385" s="18"/>
    </row>
    <row r="386" spans="2:6">
      <c r="B386" s="97"/>
      <c r="C386" s="29"/>
    </row>
    <row r="387" spans="2:6">
      <c r="B387" s="91"/>
      <c r="C387" s="41"/>
      <c r="D387" s="41"/>
    </row>
    <row r="388" spans="2:6">
      <c r="B388" s="18"/>
      <c r="C388" s="41"/>
      <c r="D388" s="41"/>
    </row>
    <row r="389" spans="2:6">
      <c r="B389" s="97"/>
      <c r="C389" s="29"/>
    </row>
    <row r="390" spans="2:6">
      <c r="B390" s="91"/>
    </row>
    <row r="391" spans="2:6">
      <c r="B391" s="18"/>
      <c r="D391" s="34"/>
    </row>
    <row r="392" spans="2:6">
      <c r="B392" s="97"/>
      <c r="C392" s="29"/>
    </row>
    <row r="393" spans="2:6">
      <c r="B393" s="91"/>
      <c r="D393" s="34"/>
    </row>
    <row r="394" spans="2:6">
      <c r="B394" s="18"/>
    </row>
    <row r="395" spans="2:6">
      <c r="B395" s="18"/>
      <c r="C395" s="29"/>
      <c r="F395" s="80"/>
    </row>
    <row r="396" spans="2:6" ht="409.6">
      <c r="B396" s="39"/>
      <c r="D396" s="34"/>
      <c r="E396" s="13"/>
      <c r="F396" s="13"/>
    </row>
    <row r="398" spans="2:6">
      <c r="B398" s="38"/>
    </row>
    <row r="399" spans="2:6">
      <c r="B399" s="97"/>
      <c r="C399" s="29"/>
    </row>
    <row r="400" spans="2:6">
      <c r="B400" s="91"/>
    </row>
    <row r="401" spans="2:6">
      <c r="B401" s="97"/>
    </row>
    <row r="402" spans="2:6">
      <c r="B402" s="43"/>
      <c r="C402" s="29"/>
    </row>
    <row r="403" spans="2:6">
      <c r="B403" s="91"/>
      <c r="C403" s="41"/>
      <c r="D403" s="41"/>
    </row>
    <row r="404" spans="2:6">
      <c r="B404" s="98"/>
      <c r="C404" s="41"/>
      <c r="D404" s="41"/>
    </row>
    <row r="405" spans="2:6">
      <c r="B405" s="43"/>
      <c r="C405" s="29"/>
    </row>
    <row r="406" spans="2:6">
      <c r="B406" s="91"/>
    </row>
    <row r="407" spans="2:6">
      <c r="B407" s="91"/>
      <c r="D407" s="34"/>
    </row>
    <row r="408" spans="2:6">
      <c r="B408" s="47"/>
      <c r="C408" s="29"/>
    </row>
    <row r="409" spans="2:6">
      <c r="B409" s="91"/>
    </row>
    <row r="410" spans="2:6">
      <c r="B410" s="18"/>
    </row>
    <row r="411" spans="2:6">
      <c r="B411" s="99"/>
      <c r="C411" s="29"/>
      <c r="E411" s="13"/>
    </row>
    <row r="412" spans="2:6">
      <c r="B412" s="99"/>
    </row>
    <row r="413" spans="2:6">
      <c r="B413" s="99"/>
      <c r="E413" s="46"/>
      <c r="F413" s="46"/>
    </row>
    <row r="414" spans="2:6">
      <c r="B414" s="99"/>
      <c r="C414" s="29"/>
      <c r="E414" s="46"/>
      <c r="F414" s="46"/>
    </row>
    <row r="415" spans="2:6">
      <c r="B415" s="99"/>
      <c r="C415" s="41"/>
      <c r="D415" s="41"/>
    </row>
    <row r="416" spans="2:6">
      <c r="B416" s="91"/>
      <c r="C416" s="41"/>
      <c r="D416" s="41"/>
    </row>
    <row r="417" spans="2:6">
      <c r="B417" s="99"/>
      <c r="C417" s="29"/>
      <c r="E417" s="46"/>
      <c r="F417" s="46"/>
    </row>
    <row r="418" spans="2:6">
      <c r="B418" s="99"/>
      <c r="C418" s="29"/>
    </row>
    <row r="419" spans="2:6">
      <c r="B419" s="91"/>
      <c r="D419" s="34"/>
      <c r="E419" s="46"/>
      <c r="F419" s="46"/>
    </row>
    <row r="420" spans="2:6">
      <c r="B420" s="99"/>
      <c r="C420" s="29"/>
    </row>
    <row r="421" spans="2:6">
      <c r="B421" s="99"/>
      <c r="C421" s="44"/>
      <c r="D421" s="45"/>
      <c r="E421" s="46"/>
      <c r="F421" s="47"/>
    </row>
    <row r="422" spans="2:6">
      <c r="B422" s="91"/>
      <c r="C422" s="29"/>
      <c r="E422" s="46"/>
    </row>
    <row r="423" spans="2:6">
      <c r="B423" s="97"/>
      <c r="C423" s="44"/>
      <c r="D423" s="44"/>
      <c r="E423" s="46"/>
      <c r="F423" s="48"/>
    </row>
    <row r="424" spans="2:6">
      <c r="B424" s="97"/>
      <c r="C424" s="29"/>
    </row>
    <row r="425" spans="2:6">
      <c r="B425" s="91"/>
      <c r="C425" s="44"/>
      <c r="D425" s="44"/>
      <c r="E425" s="49"/>
      <c r="F425" s="47"/>
    </row>
    <row r="426" spans="2:6">
      <c r="B426" s="100"/>
      <c r="C426" s="44"/>
      <c r="D426" s="44"/>
      <c r="E426" s="46"/>
      <c r="F426" s="48"/>
    </row>
    <row r="427" spans="2:6">
      <c r="B427" s="97"/>
      <c r="C427" s="29"/>
      <c r="E427" s="46"/>
    </row>
    <row r="428" spans="2:6">
      <c r="B428" s="91"/>
    </row>
    <row r="429" spans="2:6">
      <c r="B429" s="43"/>
      <c r="C429" s="44"/>
      <c r="D429" s="44"/>
      <c r="E429" s="49"/>
      <c r="F429" s="47"/>
    </row>
    <row r="430" spans="2:6">
      <c r="B430" s="97"/>
      <c r="C430" s="29"/>
      <c r="E430" s="46"/>
    </row>
    <row r="431" spans="2:6">
      <c r="B431" s="91"/>
      <c r="C431" s="44"/>
      <c r="D431" s="44"/>
      <c r="E431" s="46"/>
      <c r="F431" s="48"/>
    </row>
    <row r="432" spans="2:6">
      <c r="B432" s="100"/>
    </row>
    <row r="433" spans="2:6">
      <c r="B433" s="97"/>
      <c r="C433" s="29"/>
      <c r="E433" s="46"/>
    </row>
    <row r="434" spans="2:6">
      <c r="B434" s="91"/>
      <c r="C434" s="45"/>
      <c r="D434" s="45"/>
      <c r="E434" s="46"/>
      <c r="F434" s="46"/>
    </row>
    <row r="435" spans="2:6">
      <c r="B435" s="100"/>
      <c r="C435" s="45"/>
      <c r="D435" s="45"/>
      <c r="E435" s="46"/>
      <c r="F435" s="46"/>
    </row>
    <row r="436" spans="2:6">
      <c r="B436" s="94"/>
      <c r="C436" s="29"/>
      <c r="E436" s="46"/>
    </row>
    <row r="437" spans="2:6">
      <c r="B437" s="91"/>
      <c r="C437" s="45"/>
      <c r="D437" s="45"/>
      <c r="E437" s="46"/>
      <c r="F437" s="46"/>
    </row>
    <row r="438" spans="2:6">
      <c r="B438" s="100"/>
      <c r="C438" s="45"/>
      <c r="D438" s="45"/>
      <c r="E438" s="46"/>
      <c r="F438" s="46"/>
    </row>
    <row r="439" spans="2:6">
      <c r="B439" s="100"/>
      <c r="C439" s="29"/>
    </row>
    <row r="440" spans="2:6">
      <c r="B440" s="91"/>
      <c r="C440" s="41"/>
      <c r="D440" s="41"/>
      <c r="E440" s="42"/>
      <c r="F440" s="42"/>
    </row>
    <row r="441" spans="2:6">
      <c r="B441" s="100"/>
      <c r="C441" s="45"/>
      <c r="D441" s="45"/>
      <c r="E441" s="46"/>
      <c r="F441" s="46"/>
    </row>
    <row r="442" spans="2:6">
      <c r="B442" s="94"/>
      <c r="C442" s="29"/>
      <c r="E442" s="46"/>
    </row>
    <row r="443" spans="2:6">
      <c r="B443" s="91"/>
      <c r="C443" s="45"/>
      <c r="D443" s="45"/>
      <c r="E443" s="46"/>
      <c r="F443" s="46"/>
    </row>
    <row r="444" spans="2:6">
      <c r="B444" s="100"/>
      <c r="C444" s="45"/>
      <c r="D444" s="45"/>
      <c r="E444" s="46"/>
      <c r="F444" s="46"/>
    </row>
    <row r="445" spans="2:6" ht="409.6">
      <c r="B445" s="94"/>
      <c r="C445" s="29"/>
      <c r="E445" s="46"/>
    </row>
    <row r="447" spans="2:6">
      <c r="C447" s="45"/>
      <c r="D447" s="44"/>
      <c r="E447" s="46"/>
      <c r="F447" s="46"/>
    </row>
    <row r="448" spans="2:6">
      <c r="C448" s="45"/>
      <c r="D448" s="45"/>
      <c r="E448" s="46"/>
      <c r="F448" s="46"/>
    </row>
    <row r="449" spans="2:6">
      <c r="B449" s="39"/>
      <c r="C449" s="45"/>
      <c r="D449" s="45"/>
      <c r="E449" s="46"/>
      <c r="F449" s="46"/>
    </row>
    <row r="450" spans="2:6">
      <c r="B450" s="39"/>
      <c r="C450" s="45"/>
      <c r="D450" s="45"/>
      <c r="E450" s="46"/>
      <c r="F450" s="46"/>
    </row>
    <row r="451" spans="2:6" ht="65.25" customHeight="1">
      <c r="B451" s="73"/>
      <c r="C451" s="29"/>
      <c r="E451" s="46"/>
      <c r="F451" s="46"/>
    </row>
    <row r="452" spans="2:6">
      <c r="B452" s="39"/>
      <c r="C452" s="45"/>
      <c r="D452" s="45"/>
      <c r="E452" s="46"/>
      <c r="F452" s="46"/>
    </row>
    <row r="453" spans="2:6">
      <c r="F453" s="75"/>
    </row>
    <row r="454" spans="2:6">
      <c r="B454" s="43"/>
    </row>
    <row r="455" spans="2:6" ht="409.6">
      <c r="B455" s="43"/>
      <c r="C455" s="44"/>
      <c r="D455" s="44"/>
      <c r="E455" s="46"/>
      <c r="F455" s="48"/>
    </row>
    <row r="457" spans="2:6">
      <c r="B457" s="43"/>
      <c r="C457" s="44"/>
      <c r="D457" s="44"/>
      <c r="E457" s="46"/>
      <c r="F457" s="48"/>
    </row>
    <row r="458" spans="2:6" ht="409.6">
      <c r="B458" s="43"/>
      <c r="C458" s="44"/>
      <c r="D458" s="44"/>
      <c r="E458" s="46"/>
      <c r="F458" s="48"/>
    </row>
    <row r="460" spans="2:6">
      <c r="B460" s="43"/>
      <c r="C460" s="44"/>
      <c r="D460" s="44"/>
      <c r="E460" s="46"/>
      <c r="F460" s="48"/>
    </row>
    <row r="461" spans="2:6" ht="409.6">
      <c r="B461" s="43"/>
      <c r="C461" s="44"/>
      <c r="D461" s="44"/>
      <c r="E461" s="46"/>
      <c r="F461" s="48"/>
    </row>
    <row r="463" spans="2:6" ht="409.6">
      <c r="B463" s="43"/>
      <c r="C463" s="44"/>
      <c r="D463" s="44"/>
      <c r="E463" s="46"/>
      <c r="F463" s="48"/>
    </row>
    <row r="465" spans="2:6">
      <c r="B465" s="43"/>
      <c r="C465" s="44"/>
      <c r="D465" s="44"/>
      <c r="E465" s="46"/>
      <c r="F465" s="48"/>
    </row>
    <row r="466" spans="2:6" ht="409.6">
      <c r="B466" s="43"/>
      <c r="C466" s="44"/>
      <c r="D466" s="44"/>
      <c r="E466" s="46"/>
      <c r="F466" s="48"/>
    </row>
    <row r="468" spans="2:6">
      <c r="B468" s="43"/>
      <c r="C468" s="44"/>
      <c r="D468" s="44"/>
      <c r="E468" s="46"/>
      <c r="F468" s="48"/>
    </row>
    <row r="469" spans="2:6">
      <c r="B469" s="43"/>
      <c r="C469" s="44"/>
      <c r="D469" s="44"/>
      <c r="E469" s="46"/>
      <c r="F469" s="48"/>
    </row>
    <row r="470" spans="2:6" ht="409.6">
      <c r="B470" s="43"/>
      <c r="C470" s="44"/>
      <c r="D470" s="44"/>
      <c r="E470" s="46"/>
      <c r="F470" s="48"/>
    </row>
    <row r="472" spans="2:6" ht="409.6">
      <c r="B472" s="43"/>
      <c r="C472" s="44"/>
      <c r="D472" s="44"/>
      <c r="E472" s="46"/>
      <c r="F472" s="48"/>
    </row>
    <row r="474" spans="2:6">
      <c r="B474" s="43"/>
      <c r="C474" s="44"/>
      <c r="D474" s="44"/>
      <c r="E474" s="46"/>
      <c r="F474" s="48"/>
    </row>
    <row r="475" spans="2:6" ht="409.6">
      <c r="B475" s="43"/>
      <c r="C475" s="44"/>
      <c r="D475" s="44"/>
      <c r="E475" s="46"/>
      <c r="F475" s="48"/>
    </row>
    <row r="477" spans="2:6" ht="409.6">
      <c r="B477" s="43"/>
      <c r="C477" s="44"/>
      <c r="D477" s="44"/>
      <c r="E477" s="46"/>
      <c r="F477" s="48"/>
    </row>
    <row r="479" spans="2:6">
      <c r="B479" s="43"/>
      <c r="C479" s="44"/>
      <c r="D479" s="44"/>
      <c r="E479" s="46"/>
      <c r="F479" s="48"/>
    </row>
    <row r="480" spans="2:6" ht="409.6">
      <c r="B480" s="43"/>
      <c r="C480" s="44"/>
      <c r="D480" s="44"/>
      <c r="E480" s="46"/>
      <c r="F480" s="48"/>
    </row>
    <row r="482" spans="2:6" ht="409.6">
      <c r="B482" s="43"/>
      <c r="C482" s="44"/>
      <c r="D482" s="44"/>
      <c r="E482" s="46"/>
      <c r="F482" s="48"/>
    </row>
    <row r="484" spans="2:6">
      <c r="B484" s="43"/>
      <c r="C484" s="44"/>
      <c r="D484" s="45"/>
      <c r="E484" s="46"/>
      <c r="F484" s="46"/>
    </row>
    <row r="485" spans="2:6" ht="409.6">
      <c r="B485" s="39"/>
      <c r="C485" s="45"/>
      <c r="D485" s="45"/>
      <c r="E485" s="46"/>
      <c r="F485" s="46"/>
    </row>
    <row r="487" spans="2:6">
      <c r="B487" s="43"/>
      <c r="C487" s="44"/>
      <c r="D487" s="45"/>
      <c r="E487" s="46"/>
      <c r="F487" s="46"/>
    </row>
    <row r="488" spans="2:6">
      <c r="B488" s="43"/>
      <c r="C488" s="45"/>
      <c r="D488" s="45"/>
      <c r="E488" s="46"/>
      <c r="F488" s="46"/>
    </row>
    <row r="489" spans="2:6" ht="409.6">
      <c r="B489" s="39"/>
      <c r="C489" s="45"/>
      <c r="D489" s="45"/>
      <c r="E489" s="46"/>
      <c r="F489" s="46"/>
    </row>
    <row r="491" spans="2:6">
      <c r="B491" s="43"/>
      <c r="C491" s="44"/>
      <c r="D491" s="44"/>
      <c r="E491" s="46"/>
      <c r="F491" s="48"/>
    </row>
    <row r="492" spans="2:6">
      <c r="B492" s="43"/>
      <c r="C492" s="45"/>
      <c r="D492" s="45"/>
      <c r="E492" s="46"/>
      <c r="F492" s="46"/>
    </row>
    <row r="493" spans="2:6" ht="409.6">
      <c r="B493" s="43"/>
      <c r="C493" s="45"/>
      <c r="D493" s="45"/>
      <c r="E493" s="46"/>
      <c r="F493" s="46"/>
    </row>
    <row r="495" spans="2:6">
      <c r="B495" s="43"/>
      <c r="C495" s="44"/>
      <c r="D495" s="44"/>
      <c r="E495" s="46"/>
      <c r="F495" s="48"/>
    </row>
    <row r="496" spans="2:6" ht="409.6">
      <c r="B496" s="43"/>
      <c r="C496" s="45"/>
      <c r="D496" s="45"/>
      <c r="E496" s="46"/>
      <c r="F496" s="46"/>
    </row>
    <row r="498" spans="2:6">
      <c r="B498" s="43"/>
      <c r="C498" s="44"/>
      <c r="D498" s="44"/>
      <c r="E498" s="46"/>
      <c r="F498" s="48"/>
    </row>
    <row r="499" spans="2:6" ht="409.6">
      <c r="B499" s="43"/>
      <c r="C499" s="45"/>
      <c r="D499" s="45"/>
      <c r="E499" s="46"/>
      <c r="F499" s="46"/>
    </row>
    <row r="501" spans="2:6" ht="409.6">
      <c r="B501" s="43"/>
      <c r="C501" s="45"/>
      <c r="D501" s="45"/>
      <c r="E501" s="46"/>
      <c r="F501" s="46"/>
    </row>
    <row r="503" spans="2:6">
      <c r="B503" s="43"/>
      <c r="C503" s="44"/>
      <c r="D503" s="44"/>
      <c r="E503" s="46"/>
      <c r="F503" s="48"/>
    </row>
    <row r="504" spans="2:6">
      <c r="B504" s="43"/>
      <c r="C504" s="45"/>
      <c r="D504" s="45"/>
      <c r="E504" s="46"/>
      <c r="F504" s="46"/>
    </row>
    <row r="505" spans="2:6">
      <c r="B505" s="43"/>
      <c r="C505" s="45"/>
      <c r="D505" s="45"/>
      <c r="E505" s="46"/>
      <c r="F505" s="46"/>
    </row>
    <row r="506" spans="2:6">
      <c r="B506" s="43"/>
      <c r="C506" s="45"/>
      <c r="D506" s="45"/>
      <c r="E506" s="46"/>
      <c r="F506" s="46"/>
    </row>
    <row r="507" spans="2:6" ht="409.6">
      <c r="B507" s="43"/>
      <c r="C507" s="45"/>
      <c r="D507" s="45"/>
      <c r="E507" s="46"/>
      <c r="F507" s="46"/>
    </row>
    <row r="509" spans="2:6">
      <c r="B509" s="43"/>
      <c r="C509" s="44"/>
      <c r="D509" s="44"/>
      <c r="E509" s="46"/>
      <c r="F509" s="48"/>
    </row>
    <row r="510" spans="2:6">
      <c r="B510" s="43"/>
      <c r="C510" s="45"/>
      <c r="D510" s="45"/>
      <c r="E510" s="46"/>
      <c r="F510" s="46"/>
    </row>
    <row r="511" spans="2:6">
      <c r="B511" s="43"/>
      <c r="C511" s="45"/>
      <c r="D511" s="45"/>
      <c r="E511" s="46"/>
      <c r="F511" s="46"/>
    </row>
    <row r="512" spans="2:6">
      <c r="B512" s="43"/>
      <c r="C512" s="45"/>
      <c r="D512" s="45"/>
      <c r="E512" s="46"/>
      <c r="F512" s="46"/>
    </row>
    <row r="513" spans="2:6">
      <c r="B513" s="43"/>
      <c r="C513" s="45"/>
      <c r="D513" s="45"/>
      <c r="E513" s="46"/>
      <c r="F513" s="46"/>
    </row>
    <row r="515" spans="2:6" ht="409.6">
      <c r="B515" s="43"/>
      <c r="C515" s="45"/>
      <c r="D515" s="45"/>
      <c r="E515" s="46"/>
      <c r="F515" s="46"/>
    </row>
    <row r="517" spans="2:6" ht="409.6">
      <c r="B517" s="43"/>
      <c r="C517" s="45"/>
      <c r="D517" s="45"/>
      <c r="E517" s="46"/>
      <c r="F517" s="46"/>
    </row>
    <row r="519" spans="2:6" ht="409.6">
      <c r="B519" s="50"/>
      <c r="C519" s="51"/>
      <c r="D519" s="51"/>
      <c r="E519" s="52"/>
      <c r="F519" s="48"/>
    </row>
    <row r="521" spans="2:6">
      <c r="B521" s="50"/>
      <c r="C521" s="51"/>
      <c r="D521" s="51"/>
      <c r="E521" s="52"/>
      <c r="F521" s="48"/>
    </row>
    <row r="522" spans="2:6">
      <c r="B522" s="50"/>
      <c r="C522" s="51"/>
      <c r="D522" s="51"/>
      <c r="E522" s="52"/>
      <c r="F522" s="48"/>
    </row>
    <row r="523" spans="2:6">
      <c r="B523" s="43"/>
      <c r="C523" s="44"/>
      <c r="D523" s="44"/>
      <c r="E523" s="46"/>
      <c r="F523" s="48"/>
    </row>
    <row r="524" spans="2:6">
      <c r="B524" s="43"/>
      <c r="C524" s="45"/>
      <c r="D524" s="45"/>
      <c r="E524" s="46"/>
      <c r="F524" s="46"/>
    </row>
    <row r="525" spans="2:6">
      <c r="B525" s="43"/>
    </row>
    <row r="526" spans="2:6" ht="409.6">
      <c r="B526" s="43"/>
      <c r="C526" s="45"/>
      <c r="D526" s="45"/>
      <c r="E526" s="46"/>
      <c r="F526" s="46"/>
    </row>
    <row r="528" spans="2:6">
      <c r="B528" s="43"/>
    </row>
    <row r="529" spans="2:6">
      <c r="B529" s="43"/>
      <c r="C529" s="45"/>
      <c r="D529" s="45"/>
      <c r="E529" s="46"/>
      <c r="F529" s="46"/>
    </row>
    <row r="531" spans="2:6">
      <c r="B531" s="43"/>
    </row>
    <row r="532" spans="2:6" ht="409.6">
      <c r="B532" s="43"/>
      <c r="C532" s="45"/>
      <c r="D532" s="45"/>
      <c r="E532" s="46"/>
      <c r="F532" s="46"/>
    </row>
    <row r="534" spans="2:6">
      <c r="B534" s="43"/>
    </row>
    <row r="535" spans="2:6" ht="409.6">
      <c r="B535" s="43"/>
      <c r="C535" s="45"/>
      <c r="D535" s="45"/>
      <c r="E535" s="46"/>
      <c r="F535" s="46"/>
    </row>
    <row r="537" spans="2:6" ht="409.6">
      <c r="B537" s="43"/>
      <c r="C537" s="44"/>
      <c r="D537" s="44"/>
      <c r="E537" s="46"/>
      <c r="F537" s="48"/>
    </row>
    <row r="539" spans="2:6" ht="409.6">
      <c r="B539" s="43"/>
      <c r="C539" s="51"/>
      <c r="D539" s="51"/>
      <c r="E539" s="52"/>
      <c r="F539" s="48"/>
    </row>
    <row r="541" spans="2:6" ht="409.6">
      <c r="B541" s="50"/>
      <c r="C541" s="10"/>
      <c r="D541" s="53"/>
      <c r="E541" s="54"/>
      <c r="F541" s="54"/>
    </row>
    <row r="543" spans="2:6" ht="409.6">
      <c r="B543" s="55"/>
      <c r="C543" s="51"/>
      <c r="D543" s="51"/>
      <c r="E543" s="52"/>
      <c r="F543" s="56"/>
    </row>
    <row r="545" spans="2:6">
      <c r="B545" s="55"/>
      <c r="C545" s="51"/>
      <c r="D545" s="51"/>
      <c r="E545" s="52"/>
      <c r="F545" s="56"/>
    </row>
    <row r="547" spans="2:6" ht="409.6">
      <c r="B547" s="55"/>
      <c r="C547" s="51"/>
      <c r="D547" s="51"/>
      <c r="E547" s="52"/>
      <c r="F547" s="56"/>
    </row>
    <row r="549" spans="2:6" ht="409.6">
      <c r="B549" s="55"/>
      <c r="C549" s="51"/>
      <c r="D549" s="51"/>
      <c r="E549" s="52"/>
      <c r="F549" s="56"/>
    </row>
    <row r="551" spans="2:6" ht="409.6">
      <c r="B551" s="83"/>
    </row>
    <row r="553" spans="2:6">
      <c r="B553" s="82"/>
      <c r="C553" s="41"/>
      <c r="D553" s="41"/>
      <c r="E553" s="42"/>
      <c r="F553" s="42"/>
    </row>
    <row r="554" spans="2:6">
      <c r="B554" s="37"/>
      <c r="C554" s="51"/>
      <c r="D554" s="51"/>
      <c r="E554" s="42"/>
      <c r="F554" s="42"/>
    </row>
    <row r="555" spans="2:6">
      <c r="B555" s="55"/>
      <c r="C555" s="51"/>
      <c r="D555" s="51"/>
      <c r="E555" s="42"/>
      <c r="F555" s="42"/>
    </row>
    <row r="556" spans="2:6">
      <c r="B556" s="55"/>
      <c r="C556" s="51"/>
      <c r="D556" s="51"/>
      <c r="E556" s="42"/>
      <c r="F556" s="42"/>
    </row>
    <row r="557" spans="2:6">
      <c r="B557" s="55"/>
      <c r="C557" s="51"/>
      <c r="D557" s="51"/>
      <c r="E557" s="42"/>
      <c r="F557" s="42"/>
    </row>
    <row r="558" spans="2:6" ht="409.6">
      <c r="B558" s="55"/>
      <c r="C558" s="51"/>
      <c r="D558" s="51"/>
      <c r="E558" s="52"/>
      <c r="F558" s="56"/>
    </row>
    <row r="560" spans="2:6">
      <c r="B560" s="82"/>
      <c r="C560" s="41"/>
      <c r="D560" s="41"/>
      <c r="E560" s="42"/>
      <c r="F560" s="42"/>
    </row>
    <row r="561" spans="2:6">
      <c r="B561" s="37"/>
      <c r="C561" s="51"/>
      <c r="D561" s="51"/>
      <c r="E561" s="42"/>
      <c r="F561" s="42"/>
    </row>
    <row r="562" spans="2:6">
      <c r="B562" s="55"/>
      <c r="C562" s="51"/>
      <c r="D562" s="51"/>
      <c r="E562" s="57"/>
      <c r="F562" s="57"/>
    </row>
    <row r="563" spans="2:6">
      <c r="B563" s="55"/>
      <c r="C563" s="51"/>
      <c r="D563" s="51"/>
      <c r="E563" s="57"/>
      <c r="F563" s="57"/>
    </row>
    <row r="564" spans="2:6">
      <c r="B564" s="55"/>
      <c r="C564" s="51"/>
      <c r="D564" s="51"/>
      <c r="E564" s="58"/>
      <c r="F564" s="59"/>
    </row>
    <row r="565" spans="2:6">
      <c r="B565" s="82"/>
      <c r="C565" s="41"/>
      <c r="D565" s="41"/>
      <c r="E565" s="57"/>
      <c r="F565" s="57"/>
    </row>
    <row r="566" spans="2:6">
      <c r="B566" s="37"/>
      <c r="C566" s="51"/>
      <c r="D566" s="51"/>
      <c r="E566" s="57"/>
      <c r="F566" s="57"/>
    </row>
    <row r="567" spans="2:6">
      <c r="B567" s="55"/>
      <c r="C567" s="51"/>
      <c r="D567" s="51"/>
      <c r="E567" s="57"/>
      <c r="F567" s="57"/>
    </row>
    <row r="568" spans="2:6">
      <c r="B568" s="55"/>
      <c r="C568" s="51"/>
      <c r="D568" s="51"/>
      <c r="E568" s="57"/>
      <c r="F568" s="57"/>
    </row>
    <row r="569" spans="2:6">
      <c r="B569" s="55"/>
      <c r="C569" s="51"/>
      <c r="D569" s="51"/>
      <c r="E569" s="57"/>
      <c r="F569" s="57"/>
    </row>
    <row r="570" spans="2:6">
      <c r="B570" s="55"/>
      <c r="C570" s="51"/>
      <c r="D570" s="51"/>
      <c r="E570" s="58"/>
      <c r="F570" s="59"/>
    </row>
    <row r="571" spans="2:6" ht="409.6">
      <c r="B571" s="60"/>
      <c r="C571" s="51"/>
      <c r="D571" s="41"/>
      <c r="E571" s="57"/>
      <c r="F571" s="57"/>
    </row>
    <row r="573" spans="2:6">
      <c r="B573" s="55"/>
      <c r="C573" s="51"/>
      <c r="D573" s="51"/>
      <c r="E573" s="57"/>
      <c r="F573" s="57"/>
    </row>
    <row r="574" spans="2:6">
      <c r="B574" s="55"/>
      <c r="C574" s="51"/>
      <c r="D574" s="51"/>
      <c r="E574" s="57"/>
      <c r="F574" s="57"/>
    </row>
    <row r="575" spans="2:6" ht="409.6">
      <c r="B575" s="55"/>
      <c r="C575" s="51"/>
      <c r="D575" s="51"/>
      <c r="E575" s="58"/>
      <c r="F575" s="59"/>
    </row>
    <row r="577" spans="2:6">
      <c r="B577" s="55"/>
      <c r="C577" s="51"/>
      <c r="D577" s="51"/>
      <c r="E577" s="57"/>
      <c r="F577" s="57"/>
    </row>
    <row r="578" spans="2:6">
      <c r="B578" s="55"/>
    </row>
    <row r="579" spans="2:6" ht="409.6">
      <c r="B579" s="55"/>
      <c r="C579" s="51"/>
      <c r="D579" s="51"/>
      <c r="E579" s="57"/>
      <c r="F579" s="57"/>
    </row>
    <row r="581" spans="2:6">
      <c r="B581" s="37"/>
      <c r="C581" s="51"/>
      <c r="D581" s="51"/>
      <c r="E581" s="57"/>
      <c r="F581" s="57"/>
    </row>
    <row r="582" spans="2:6" ht="409.6">
      <c r="B582" s="55"/>
      <c r="C582" s="51"/>
      <c r="D582" s="51"/>
      <c r="E582" s="57"/>
      <c r="F582" s="57"/>
    </row>
    <row r="584" spans="2:6">
      <c r="B584" s="55"/>
      <c r="C584" s="51"/>
      <c r="D584" s="51"/>
      <c r="E584" s="58"/>
      <c r="F584" s="59"/>
    </row>
    <row r="585" spans="2:6">
      <c r="B585" s="82"/>
      <c r="C585" s="41"/>
      <c r="D585" s="41"/>
      <c r="E585" s="57"/>
      <c r="F585" s="57"/>
    </row>
    <row r="586" spans="2:6">
      <c r="B586" s="37"/>
      <c r="C586" s="51"/>
      <c r="D586" s="51"/>
      <c r="E586" s="57"/>
      <c r="F586" s="57"/>
    </row>
    <row r="587" spans="2:6">
      <c r="B587" s="55"/>
      <c r="C587" s="51"/>
      <c r="D587" s="51"/>
      <c r="E587" s="57"/>
      <c r="F587" s="57"/>
    </row>
    <row r="588" spans="2:6">
      <c r="B588" s="55"/>
      <c r="C588" s="51"/>
      <c r="D588" s="51"/>
      <c r="E588" s="57"/>
      <c r="F588" s="57"/>
    </row>
    <row r="589" spans="2:6">
      <c r="B589" s="55"/>
      <c r="C589" s="51"/>
      <c r="D589" s="51"/>
      <c r="E589" s="57"/>
      <c r="F589" s="57"/>
    </row>
    <row r="590" spans="2:6">
      <c r="B590" s="55"/>
      <c r="C590" s="51"/>
      <c r="D590" s="51"/>
      <c r="E590" s="58"/>
      <c r="F590" s="59"/>
    </row>
    <row r="591" spans="2:6">
      <c r="B591" s="82"/>
      <c r="C591" s="41"/>
      <c r="D591" s="41"/>
      <c r="E591" s="57"/>
      <c r="F591" s="57"/>
    </row>
    <row r="592" spans="2:6" ht="409.6">
      <c r="B592" s="37"/>
      <c r="C592" s="51"/>
      <c r="D592" s="51"/>
      <c r="E592" s="57"/>
      <c r="F592" s="57"/>
    </row>
    <row r="594" spans="2:6" ht="409.6">
      <c r="B594" s="43"/>
      <c r="C594" s="51"/>
      <c r="D594" s="61"/>
      <c r="E594" s="52"/>
      <c r="F594" s="48"/>
    </row>
    <row r="596" spans="2:6">
      <c r="B596" s="50"/>
      <c r="C596" s="10"/>
      <c r="D596" s="10"/>
      <c r="E596" s="54"/>
      <c r="F596" s="54"/>
    </row>
    <row r="597" spans="2:6" ht="409.6">
      <c r="B597" s="18"/>
      <c r="C597" s="10"/>
      <c r="D597" s="20"/>
      <c r="E597" s="54"/>
      <c r="F597" s="54"/>
    </row>
    <row r="599" spans="2:6">
      <c r="B599" s="18"/>
      <c r="C599" s="10"/>
      <c r="D599" s="10"/>
      <c r="E599" s="6"/>
      <c r="F599" s="6"/>
    </row>
    <row r="600" spans="2:6">
      <c r="B600" s="18"/>
      <c r="C600" s="10"/>
      <c r="D600" s="10"/>
      <c r="E600" s="6"/>
      <c r="F600" s="6"/>
    </row>
    <row r="601" spans="2:6">
      <c r="B601" s="18"/>
      <c r="C601" s="10"/>
      <c r="D601" s="10"/>
      <c r="E601" s="6"/>
      <c r="F601" s="6"/>
    </row>
    <row r="602" spans="2:6">
      <c r="B602" s="18"/>
      <c r="C602" s="10"/>
      <c r="D602" s="10"/>
      <c r="E602" s="6"/>
      <c r="F602" s="6"/>
    </row>
    <row r="603" spans="2:6">
      <c r="B603" s="18"/>
      <c r="C603" s="10"/>
      <c r="D603" s="53"/>
      <c r="E603" s="54"/>
      <c r="F603" s="54"/>
    </row>
    <row r="604" spans="2:6">
      <c r="B604" s="18"/>
      <c r="C604" s="10"/>
      <c r="D604" s="53"/>
      <c r="E604" s="54"/>
      <c r="F604" s="54"/>
    </row>
    <row r="605" spans="2:6">
      <c r="B605" s="18"/>
      <c r="C605" s="10"/>
      <c r="D605" s="53"/>
      <c r="E605" s="54"/>
      <c r="F605" s="54"/>
    </row>
    <row r="606" spans="2:6">
      <c r="B606" s="18"/>
      <c r="C606" s="10"/>
      <c r="D606" s="53"/>
      <c r="E606" s="54"/>
      <c r="F606" s="54"/>
    </row>
    <row r="607" spans="2:6">
      <c r="B607" s="18"/>
      <c r="C607" s="10"/>
      <c r="D607" s="53"/>
      <c r="E607" s="54"/>
      <c r="F607" s="54"/>
    </row>
    <row r="608" spans="2:6">
      <c r="B608" s="18"/>
      <c r="C608" s="10"/>
      <c r="D608" s="53"/>
      <c r="E608" s="54"/>
      <c r="F608" s="54"/>
    </row>
    <row r="609" spans="2:6">
      <c r="B609" s="18"/>
      <c r="C609" s="10"/>
      <c r="D609" s="53"/>
      <c r="E609" s="54"/>
      <c r="F609" s="54"/>
    </row>
    <row r="610" spans="2:6" ht="409.6">
      <c r="B610" s="18"/>
      <c r="C610" s="10"/>
      <c r="D610" s="53"/>
      <c r="E610" s="54"/>
      <c r="F610" s="54"/>
    </row>
    <row r="612" spans="2:6">
      <c r="B612" s="18"/>
      <c r="C612" s="10"/>
      <c r="D612" s="10"/>
      <c r="E612" s="54"/>
      <c r="F612" s="54"/>
    </row>
    <row r="613" spans="2:6">
      <c r="B613" s="18"/>
      <c r="C613" s="41"/>
      <c r="D613" s="41"/>
      <c r="E613" s="42"/>
      <c r="F613" s="42"/>
    </row>
    <row r="614" spans="2:6">
      <c r="B614" s="18"/>
      <c r="C614" s="10"/>
      <c r="D614" s="62"/>
      <c r="E614" s="54"/>
      <c r="F614" s="54"/>
    </row>
    <row r="615" spans="2:6">
      <c r="B615" s="18"/>
      <c r="C615" s="10"/>
      <c r="D615" s="62"/>
      <c r="E615" s="54"/>
      <c r="F615" s="54"/>
    </row>
    <row r="616" spans="2:6" ht="409.6">
      <c r="B616" s="18"/>
      <c r="C616" s="10"/>
      <c r="D616" s="62"/>
      <c r="E616" s="54"/>
      <c r="F616" s="54"/>
    </row>
    <row r="618" spans="2:6">
      <c r="B618" s="18"/>
      <c r="C618" s="41"/>
      <c r="D618" s="41"/>
      <c r="E618" s="42"/>
      <c r="F618" s="42"/>
    </row>
    <row r="619" spans="2:6">
      <c r="B619" s="18"/>
      <c r="C619" s="41"/>
      <c r="D619" s="41"/>
      <c r="E619" s="42"/>
      <c r="F619" s="42"/>
    </row>
    <row r="620" spans="2:6">
      <c r="B620" s="18"/>
      <c r="C620" s="10"/>
      <c r="D620" s="62"/>
      <c r="E620" s="54"/>
      <c r="F620" s="54"/>
    </row>
    <row r="621" spans="2:6">
      <c r="B621" s="18"/>
      <c r="C621" s="10"/>
      <c r="D621" s="62"/>
      <c r="E621" s="54"/>
      <c r="F621" s="54"/>
    </row>
    <row r="622" spans="2:6">
      <c r="B622" s="18"/>
      <c r="C622" s="10"/>
      <c r="D622" s="62"/>
      <c r="E622" s="54"/>
      <c r="F622" s="54"/>
    </row>
    <row r="623" spans="2:6">
      <c r="B623" s="18"/>
      <c r="C623" s="10"/>
      <c r="D623" s="62"/>
      <c r="E623" s="54"/>
      <c r="F623" s="54"/>
    </row>
    <row r="624" spans="2:6">
      <c r="B624" s="18"/>
      <c r="C624" s="10"/>
      <c r="D624" s="62"/>
      <c r="E624" s="54"/>
      <c r="F624" s="54"/>
    </row>
    <row r="625" spans="2:6">
      <c r="B625" s="18"/>
      <c r="C625" s="10"/>
      <c r="D625" s="62"/>
      <c r="E625" s="54"/>
      <c r="F625" s="54"/>
    </row>
    <row r="627" spans="2:6">
      <c r="C627" s="41"/>
      <c r="D627" s="41"/>
      <c r="E627" s="42"/>
      <c r="F627" s="42"/>
    </row>
    <row r="628" spans="2:6">
      <c r="C628" s="10"/>
      <c r="D628" s="62"/>
      <c r="E628" s="54"/>
      <c r="F628" s="54"/>
    </row>
    <row r="629" spans="2:6">
      <c r="C629" s="10"/>
      <c r="D629" s="62"/>
      <c r="E629" s="54"/>
      <c r="F629" s="54"/>
    </row>
    <row r="630" spans="2:6">
      <c r="C630" s="10"/>
      <c r="D630" s="62"/>
      <c r="E630" s="54"/>
      <c r="F630" s="54"/>
    </row>
    <row r="631" spans="2:6">
      <c r="C631" s="10"/>
      <c r="D631" s="62"/>
      <c r="E631" s="54"/>
      <c r="F631" s="54"/>
    </row>
    <row r="632" spans="2:6" ht="409.6">
      <c r="C632" s="10"/>
      <c r="D632" s="62"/>
      <c r="E632" s="54"/>
      <c r="F632" s="54"/>
    </row>
    <row r="634" spans="2:6">
      <c r="B634" s="18"/>
      <c r="C634" s="10"/>
      <c r="D634" s="10"/>
      <c r="E634" s="54"/>
      <c r="F634" s="54"/>
    </row>
    <row r="635" spans="2:6">
      <c r="B635" s="18"/>
      <c r="C635" s="41"/>
      <c r="D635" s="41"/>
      <c r="E635" s="42"/>
      <c r="F635" s="42"/>
    </row>
    <row r="636" spans="2:6">
      <c r="B636" s="18"/>
      <c r="C636" s="41"/>
      <c r="D636" s="62"/>
      <c r="E636" s="54"/>
      <c r="F636" s="54"/>
    </row>
    <row r="637" spans="2:6">
      <c r="C637" s="10"/>
      <c r="D637" s="62"/>
      <c r="E637" s="54"/>
      <c r="F637" s="54"/>
    </row>
    <row r="638" spans="2:6">
      <c r="C638" s="10"/>
      <c r="D638" s="62"/>
      <c r="E638" s="54"/>
      <c r="F638" s="54"/>
    </row>
    <row r="639" spans="2:6">
      <c r="C639" s="10"/>
      <c r="D639" s="62"/>
      <c r="E639" s="54"/>
      <c r="F639" s="54"/>
    </row>
    <row r="640" spans="2:6">
      <c r="C640" s="10"/>
      <c r="D640" s="62"/>
      <c r="E640" s="54"/>
      <c r="F640" s="54"/>
    </row>
    <row r="641" spans="2:6">
      <c r="C641" s="10"/>
      <c r="D641" s="62"/>
      <c r="E641" s="54"/>
      <c r="F641" s="54"/>
    </row>
    <row r="643" spans="2:6" ht="409.6">
      <c r="B643" s="63"/>
      <c r="C643" s="10"/>
      <c r="D643" s="64"/>
      <c r="E643" s="65"/>
      <c r="F643" s="65"/>
    </row>
    <row r="645" spans="2:6" ht="409.6">
      <c r="B645" s="63"/>
      <c r="C645" s="10"/>
      <c r="D645" s="64"/>
      <c r="E645" s="65"/>
      <c r="F645" s="65"/>
    </row>
    <row r="647" spans="2:6" ht="409.6">
      <c r="B647" s="63"/>
      <c r="C647" s="10"/>
      <c r="D647" s="66"/>
      <c r="E647" s="65"/>
      <c r="F647" s="65"/>
    </row>
    <row r="649" spans="2:6" ht="409.6">
      <c r="B649" s="63"/>
      <c r="C649" s="10"/>
      <c r="D649" s="67"/>
      <c r="E649" s="65"/>
      <c r="F649" s="65"/>
    </row>
    <row r="652" spans="2:6" ht="409.6">
      <c r="B652" s="63"/>
      <c r="C652" s="10"/>
      <c r="D652" s="64"/>
      <c r="E652" s="65"/>
      <c r="F652" s="65"/>
    </row>
    <row r="654" spans="2:6" ht="409.6">
      <c r="B654" s="63"/>
      <c r="C654" s="10"/>
      <c r="D654" s="67"/>
      <c r="E654" s="65"/>
      <c r="F654" s="65"/>
    </row>
    <row r="656" spans="2:6" ht="409.6">
      <c r="B656" s="63"/>
      <c r="C656" s="10"/>
      <c r="D656" s="67"/>
      <c r="E656" s="65"/>
      <c r="F656" s="65"/>
    </row>
    <row r="658" spans="2:6" ht="75" customHeight="1">
      <c r="B658" s="63"/>
      <c r="C658" s="67"/>
      <c r="D658" s="67"/>
      <c r="E658" s="65"/>
      <c r="F658" s="65"/>
    </row>
    <row r="660" spans="2:6" ht="409.6">
      <c r="B660" s="63"/>
      <c r="C660" s="45"/>
      <c r="D660" s="64"/>
      <c r="E660" s="65"/>
      <c r="F660" s="65"/>
    </row>
    <row r="662" spans="2:6" ht="409.6">
      <c r="B662" s="43"/>
      <c r="C662" s="45"/>
      <c r="D662" s="45"/>
      <c r="E662" s="46"/>
      <c r="F662" s="48"/>
    </row>
    <row r="664" spans="2:6" ht="409.6">
      <c r="B664" s="39"/>
      <c r="C664" s="45"/>
      <c r="D664" s="45"/>
      <c r="E664" s="46"/>
      <c r="F664" s="48"/>
    </row>
    <row r="666" spans="2:6" ht="409.6">
      <c r="B666" s="43"/>
      <c r="C666" s="45"/>
      <c r="D666" s="45"/>
      <c r="E666" s="46"/>
      <c r="F666" s="48"/>
    </row>
    <row r="668" spans="2:6" ht="409.6">
      <c r="B668" s="68"/>
      <c r="C668" s="45"/>
      <c r="D668" s="45"/>
      <c r="E668" s="46"/>
      <c r="F668" s="48"/>
    </row>
    <row r="670" spans="2:6" ht="409.6">
      <c r="B670" s="68"/>
      <c r="C670" s="45"/>
      <c r="D670" s="45"/>
      <c r="E670" s="46"/>
      <c r="F670" s="48"/>
    </row>
    <row r="672" spans="2:6" ht="409.6">
      <c r="B672" s="68"/>
      <c r="C672" s="45"/>
      <c r="D672" s="45"/>
      <c r="E672" s="46"/>
      <c r="F672" s="48"/>
    </row>
    <row r="674" spans="2:6" ht="409.6">
      <c r="B674" s="68"/>
      <c r="C674" s="45"/>
      <c r="D674" s="45"/>
      <c r="E674" s="46"/>
      <c r="F674" s="48"/>
    </row>
    <row r="676" spans="2:6" ht="409.6">
      <c r="B676" s="63"/>
      <c r="C676" s="67"/>
      <c r="D676" s="45"/>
      <c r="E676" s="46"/>
      <c r="F676" s="48"/>
    </row>
    <row r="678" spans="2:6" ht="409.6">
      <c r="B678" s="55"/>
      <c r="C678" s="45"/>
      <c r="D678" s="69"/>
      <c r="E678" s="70"/>
      <c r="F678" s="70"/>
    </row>
    <row r="680" spans="2:6" ht="409.6">
      <c r="B680" s="55"/>
      <c r="C680" s="45"/>
      <c r="D680" s="69"/>
      <c r="E680" s="70"/>
      <c r="F680" s="70"/>
    </row>
    <row r="682" spans="2:6" ht="409.6">
      <c r="B682" s="55"/>
      <c r="C682" s="45"/>
      <c r="D682" s="69"/>
      <c r="E682" s="70"/>
      <c r="F682" s="70"/>
    </row>
    <row r="684" spans="2:6" ht="409.6">
      <c r="B684" s="55"/>
      <c r="C684" s="45"/>
      <c r="D684" s="69"/>
      <c r="E684" s="70"/>
      <c r="F684" s="70"/>
    </row>
    <row r="686" spans="2:6">
      <c r="F686" s="9"/>
    </row>
  </sheetData>
  <sheetProtection password="F1E0" sheet="1" objects="1" scenarios="1" selectLockedCells="1"/>
  <mergeCells count="1">
    <mergeCell ref="B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6"/>
  <sheetViews>
    <sheetView topLeftCell="A11" zoomScaleNormal="100" workbookViewId="0">
      <selection activeCell="E32" sqref="E32"/>
    </sheetView>
  </sheetViews>
  <sheetFormatPr defaultColWidth="8.85546875" defaultRowHeight="12.75"/>
  <cols>
    <col min="1" max="1" width="16.28515625" style="1" customWidth="1"/>
    <col min="2" max="2" width="70" style="2" customWidth="1"/>
    <col min="3" max="3" width="8.85546875" style="3"/>
    <col min="4" max="4" width="8.5703125" style="3" bestFit="1" customWidth="1"/>
    <col min="5" max="6" width="17.42578125" style="4" bestFit="1" customWidth="1"/>
    <col min="7" max="16384" width="8.85546875" style="4"/>
  </cols>
  <sheetData>
    <row r="1" spans="1:6">
      <c r="A1" s="1" t="s">
        <v>0</v>
      </c>
      <c r="B1" s="2" t="s">
        <v>78</v>
      </c>
    </row>
    <row r="2" spans="1:6">
      <c r="A2" s="1" t="s">
        <v>1</v>
      </c>
      <c r="B2" s="2" t="s">
        <v>2</v>
      </c>
    </row>
    <row r="3" spans="1:6" ht="25.5">
      <c r="A3" s="5" t="s">
        <v>3</v>
      </c>
      <c r="B3" s="115" t="s">
        <v>482</v>
      </c>
      <c r="C3" s="115"/>
      <c r="D3" s="115"/>
      <c r="E3" s="115"/>
      <c r="F3" s="101"/>
    </row>
    <row r="4" spans="1:6">
      <c r="A4" s="5" t="s">
        <v>4</v>
      </c>
      <c r="B4" s="2" t="s">
        <v>5</v>
      </c>
    </row>
    <row r="5" spans="1:6">
      <c r="A5" s="1" t="s">
        <v>6</v>
      </c>
      <c r="B5" s="2" t="s">
        <v>79</v>
      </c>
    </row>
    <row r="8" spans="1:6">
      <c r="B8" s="115"/>
      <c r="C8" s="115"/>
      <c r="D8" s="115"/>
      <c r="E8" s="115"/>
    </row>
    <row r="10" spans="1:6" ht="25.5">
      <c r="A10" s="1" t="s">
        <v>7</v>
      </c>
      <c r="E10" s="6" t="s">
        <v>8</v>
      </c>
      <c r="F10" s="6"/>
    </row>
    <row r="12" spans="1:6">
      <c r="B12" s="2" t="s">
        <v>80</v>
      </c>
      <c r="E12" s="7">
        <f>F48+F60+F76+F100+F116+F140+F149+F162</f>
        <v>0</v>
      </c>
      <c r="F12" s="8"/>
    </row>
    <row r="13" spans="1:6">
      <c r="E13" s="7"/>
    </row>
    <row r="14" spans="1:6">
      <c r="B14" s="2" t="s">
        <v>9</v>
      </c>
      <c r="E14" s="7">
        <f>F173+F226</f>
        <v>0</v>
      </c>
      <c r="F14" s="8"/>
    </row>
    <row r="15" spans="1:6">
      <c r="E15" s="7"/>
    </row>
    <row r="16" spans="1:6">
      <c r="B16" s="2" t="s">
        <v>10</v>
      </c>
      <c r="E16" s="7">
        <f>F300</f>
        <v>0</v>
      </c>
      <c r="F16" s="8"/>
    </row>
    <row r="17" spans="1:6">
      <c r="E17" s="7"/>
      <c r="F17" s="8"/>
    </row>
    <row r="18" spans="1:6">
      <c r="B18" s="2" t="s">
        <v>82</v>
      </c>
      <c r="E18" s="7">
        <f>F330</f>
        <v>0</v>
      </c>
      <c r="F18" s="8"/>
    </row>
    <row r="19" spans="1:6">
      <c r="E19" s="7"/>
    </row>
    <row r="20" spans="1:6">
      <c r="B20" s="2" t="s">
        <v>83</v>
      </c>
      <c r="E20" s="7">
        <f>SUM(F425+F493+F584+F603+F610+F629+F645+F697+F703)</f>
        <v>0</v>
      </c>
      <c r="F20" s="8"/>
    </row>
    <row r="21" spans="1:6">
      <c r="E21" s="7"/>
    </row>
    <row r="22" spans="1:6">
      <c r="B22" s="2" t="s">
        <v>12</v>
      </c>
      <c r="E22" s="9">
        <f>SUM(E11:E21)</f>
        <v>0</v>
      </c>
      <c r="F22" s="8"/>
    </row>
    <row r="26" spans="1:6">
      <c r="A26" s="1" t="s">
        <v>80</v>
      </c>
    </row>
    <row r="27" spans="1:6" ht="25.5">
      <c r="A27" s="5" t="s">
        <v>13</v>
      </c>
      <c r="B27" s="2" t="s">
        <v>14</v>
      </c>
      <c r="C27" s="10" t="s">
        <v>15</v>
      </c>
      <c r="D27" s="3" t="s">
        <v>16</v>
      </c>
      <c r="E27" s="6" t="s">
        <v>17</v>
      </c>
      <c r="F27" s="4" t="s">
        <v>18</v>
      </c>
    </row>
    <row r="30" spans="1:6">
      <c r="A30" s="1" t="s">
        <v>19</v>
      </c>
      <c r="B30" s="2" t="s">
        <v>90</v>
      </c>
    </row>
    <row r="32" spans="1:6" ht="105" customHeight="1">
      <c r="A32" s="11" t="s">
        <v>20</v>
      </c>
      <c r="B32" s="12" t="s">
        <v>84</v>
      </c>
      <c r="C32" s="3" t="s">
        <v>21</v>
      </c>
      <c r="D32" s="3">
        <v>1</v>
      </c>
      <c r="E32" s="103"/>
      <c r="F32" s="14">
        <f>D32*E32</f>
        <v>0</v>
      </c>
    </row>
    <row r="33" spans="1:6">
      <c r="B33" s="111" t="s">
        <v>455</v>
      </c>
    </row>
    <row r="35" spans="1:6" ht="117.75" customHeight="1">
      <c r="A35" s="11" t="s">
        <v>22</v>
      </c>
      <c r="B35" s="12" t="s">
        <v>85</v>
      </c>
      <c r="C35" s="3" t="s">
        <v>21</v>
      </c>
      <c r="D35" s="3">
        <v>1</v>
      </c>
      <c r="E35" s="104"/>
      <c r="F35" s="14">
        <f>D35*E35</f>
        <v>0</v>
      </c>
    </row>
    <row r="36" spans="1:6">
      <c r="B36" s="112" t="s">
        <v>455</v>
      </c>
    </row>
    <row r="37" spans="1:6">
      <c r="B37" s="15"/>
    </row>
    <row r="38" spans="1:6" ht="40.15" customHeight="1">
      <c r="A38" s="1" t="s">
        <v>23</v>
      </c>
      <c r="B38" s="81" t="s">
        <v>416</v>
      </c>
      <c r="C38" s="3" t="s">
        <v>21</v>
      </c>
      <c r="D38" s="3">
        <v>2</v>
      </c>
      <c r="E38" s="103"/>
      <c r="F38" s="14">
        <f>D38*E38</f>
        <v>0</v>
      </c>
    </row>
    <row r="39" spans="1:6">
      <c r="B39" s="16"/>
      <c r="E39" s="13"/>
      <c r="F39" s="14"/>
    </row>
    <row r="40" spans="1:6" ht="96.6" customHeight="1">
      <c r="A40" s="1" t="s">
        <v>24</v>
      </c>
      <c r="B40" s="12" t="s">
        <v>86</v>
      </c>
      <c r="C40" s="3" t="s">
        <v>21</v>
      </c>
      <c r="D40" s="3">
        <v>2</v>
      </c>
      <c r="E40" s="103"/>
      <c r="F40" s="14">
        <f>D40*E40</f>
        <v>0</v>
      </c>
    </row>
    <row r="42" spans="1:6">
      <c r="A42" s="11" t="s">
        <v>25</v>
      </c>
      <c r="B42" s="81" t="s">
        <v>87</v>
      </c>
      <c r="C42" s="3" t="s">
        <v>21</v>
      </c>
      <c r="D42" s="3">
        <v>2</v>
      </c>
      <c r="E42" s="103"/>
      <c r="F42" s="14">
        <f>D42*E42</f>
        <v>0</v>
      </c>
    </row>
    <row r="44" spans="1:6">
      <c r="A44" s="11" t="s">
        <v>26</v>
      </c>
      <c r="B44" s="81" t="s">
        <v>88</v>
      </c>
      <c r="C44" s="3" t="s">
        <v>21</v>
      </c>
      <c r="D44" s="3">
        <v>2</v>
      </c>
      <c r="E44" s="103"/>
      <c r="F44" s="14">
        <f>D44*E44</f>
        <v>0</v>
      </c>
    </row>
    <row r="45" spans="1:6">
      <c r="A45" s="11"/>
      <c r="B45" s="12"/>
    </row>
    <row r="46" spans="1:6">
      <c r="A46" s="1" t="s">
        <v>27</v>
      </c>
      <c r="B46" s="81" t="s">
        <v>89</v>
      </c>
      <c r="C46" s="3" t="s">
        <v>21</v>
      </c>
      <c r="D46" s="3">
        <v>4</v>
      </c>
      <c r="E46" s="103"/>
      <c r="F46" s="14">
        <f>D46*E46</f>
        <v>0</v>
      </c>
    </row>
    <row r="48" spans="1:6">
      <c r="B48" s="2" t="s">
        <v>91</v>
      </c>
      <c r="E48" s="80"/>
      <c r="F48" s="80">
        <f>SUM(F32:F46)</f>
        <v>0</v>
      </c>
    </row>
    <row r="50" spans="1:6">
      <c r="A50" s="1" t="s">
        <v>28</v>
      </c>
      <c r="B50" s="2" t="s">
        <v>92</v>
      </c>
    </row>
    <row r="52" spans="1:6" ht="120" customHeight="1">
      <c r="A52" s="17" t="s">
        <v>20</v>
      </c>
      <c r="B52" s="72" t="s">
        <v>348</v>
      </c>
      <c r="C52" s="3" t="s">
        <v>21</v>
      </c>
      <c r="D52" s="3">
        <v>2</v>
      </c>
      <c r="E52" s="103"/>
      <c r="F52" s="14">
        <f>D52*E52</f>
        <v>0</v>
      </c>
    </row>
    <row r="54" spans="1:6">
      <c r="A54" s="11" t="s">
        <v>22</v>
      </c>
      <c r="B54" s="81" t="s">
        <v>93</v>
      </c>
      <c r="C54" s="3" t="s">
        <v>21</v>
      </c>
      <c r="D54" s="3">
        <v>2</v>
      </c>
      <c r="E54" s="103"/>
      <c r="F54" s="14">
        <f>E54*D54</f>
        <v>0</v>
      </c>
    </row>
    <row r="56" spans="1:6">
      <c r="A56" s="17" t="s">
        <v>23</v>
      </c>
      <c r="B56" s="81" t="s">
        <v>94</v>
      </c>
      <c r="C56" s="3" t="s">
        <v>21</v>
      </c>
      <c r="D56" s="3">
        <v>2</v>
      </c>
      <c r="E56" s="103"/>
      <c r="F56" s="14">
        <f>E56*D56</f>
        <v>0</v>
      </c>
    </row>
    <row r="58" spans="1:6" ht="25.5">
      <c r="A58" s="17" t="s">
        <v>24</v>
      </c>
      <c r="B58" s="72" t="s">
        <v>95</v>
      </c>
      <c r="C58" s="3" t="s">
        <v>21</v>
      </c>
      <c r="D58" s="3">
        <v>1</v>
      </c>
      <c r="E58" s="103"/>
      <c r="F58" s="14">
        <f>E58*D58</f>
        <v>0</v>
      </c>
    </row>
    <row r="59" spans="1:6">
      <c r="A59" s="17"/>
      <c r="B59" s="72"/>
      <c r="E59" s="13"/>
      <c r="F59" s="14"/>
    </row>
    <row r="60" spans="1:6">
      <c r="A60" s="17"/>
      <c r="B60" s="2" t="s">
        <v>96</v>
      </c>
      <c r="E60" s="80"/>
      <c r="F60" s="80">
        <f>SUM(F51:F59)</f>
        <v>0</v>
      </c>
    </row>
    <row r="62" spans="1:6">
      <c r="A62" s="1" t="s">
        <v>34</v>
      </c>
      <c r="B62" s="2" t="s">
        <v>97</v>
      </c>
    </row>
    <row r="64" spans="1:6" ht="59.45" customHeight="1">
      <c r="A64" s="1" t="s">
        <v>20</v>
      </c>
      <c r="B64" s="72" t="s">
        <v>349</v>
      </c>
      <c r="C64" s="3" t="s">
        <v>21</v>
      </c>
      <c r="D64" s="3">
        <v>1</v>
      </c>
      <c r="E64" s="103"/>
      <c r="F64" s="14">
        <f>E64*D64</f>
        <v>0</v>
      </c>
    </row>
    <row r="66" spans="1:6" ht="51">
      <c r="A66" s="17" t="s">
        <v>22</v>
      </c>
      <c r="B66" s="18" t="s">
        <v>350</v>
      </c>
      <c r="C66" s="3" t="s">
        <v>21</v>
      </c>
      <c r="D66" s="3">
        <v>3</v>
      </c>
      <c r="E66" s="103"/>
      <c r="F66" s="14">
        <f>E66*D66</f>
        <v>0</v>
      </c>
    </row>
    <row r="68" spans="1:6" ht="127.5">
      <c r="A68" s="17" t="s">
        <v>23</v>
      </c>
      <c r="B68" s="72" t="s">
        <v>351</v>
      </c>
      <c r="C68" s="3" t="s">
        <v>21</v>
      </c>
      <c r="D68" s="3">
        <v>2</v>
      </c>
      <c r="E68" s="103"/>
      <c r="F68" s="14">
        <f>E68*D68</f>
        <v>0</v>
      </c>
    </row>
    <row r="70" spans="1:6" ht="140.25">
      <c r="A70" s="17" t="s">
        <v>24</v>
      </c>
      <c r="B70" s="72" t="s">
        <v>352</v>
      </c>
      <c r="C70" s="3" t="s">
        <v>21</v>
      </c>
      <c r="D70" s="3">
        <v>1</v>
      </c>
      <c r="E70" s="103"/>
      <c r="F70" s="14">
        <f>E70*D70</f>
        <v>0</v>
      </c>
    </row>
    <row r="72" spans="1:6" ht="76.5">
      <c r="A72" s="17" t="s">
        <v>25</v>
      </c>
      <c r="B72" s="72" t="s">
        <v>353</v>
      </c>
      <c r="C72" s="3" t="s">
        <v>21</v>
      </c>
      <c r="D72" s="3">
        <v>1</v>
      </c>
      <c r="E72" s="103"/>
      <c r="F72" s="14">
        <f>E72*D72</f>
        <v>0</v>
      </c>
    </row>
    <row r="74" spans="1:6" ht="76.5">
      <c r="A74" s="17" t="s">
        <v>26</v>
      </c>
      <c r="B74" s="72" t="s">
        <v>465</v>
      </c>
      <c r="C74" s="3" t="s">
        <v>21</v>
      </c>
      <c r="D74" s="3">
        <v>2</v>
      </c>
      <c r="E74" s="103"/>
      <c r="F74" s="14">
        <f>E74*D74</f>
        <v>0</v>
      </c>
    </row>
    <row r="76" spans="1:6">
      <c r="B76" s="2" t="s">
        <v>98</v>
      </c>
      <c r="F76" s="9">
        <f>SUM(F64:F74)</f>
        <v>0</v>
      </c>
    </row>
    <row r="78" spans="1:6">
      <c r="A78" s="1" t="s">
        <v>35</v>
      </c>
      <c r="B78" s="2" t="s">
        <v>99</v>
      </c>
    </row>
    <row r="80" spans="1:6" ht="169.15" customHeight="1">
      <c r="A80" s="1" t="s">
        <v>20</v>
      </c>
      <c r="B80" s="72" t="s">
        <v>417</v>
      </c>
      <c r="C80" s="3" t="s">
        <v>21</v>
      </c>
      <c r="D80" s="3">
        <v>1</v>
      </c>
      <c r="E80" s="103"/>
      <c r="F80" s="14">
        <f>D80*E80</f>
        <v>0</v>
      </c>
    </row>
    <row r="81" spans="1:6">
      <c r="B81" s="72"/>
      <c r="E81" s="13"/>
      <c r="F81" s="14"/>
    </row>
    <row r="82" spans="1:6" ht="51">
      <c r="A82" s="1" t="s">
        <v>22</v>
      </c>
      <c r="B82" s="72" t="s">
        <v>456</v>
      </c>
      <c r="C82" s="3" t="s">
        <v>21</v>
      </c>
      <c r="D82" s="3">
        <v>1</v>
      </c>
      <c r="E82" s="103"/>
      <c r="F82" s="14">
        <f>D82*E82</f>
        <v>0</v>
      </c>
    </row>
    <row r="83" spans="1:6">
      <c r="B83" s="72"/>
      <c r="E83" s="13"/>
      <c r="F83" s="14"/>
    </row>
    <row r="84" spans="1:6" ht="38.25">
      <c r="A84" s="1" t="s">
        <v>23</v>
      </c>
      <c r="B84" s="72" t="s">
        <v>457</v>
      </c>
      <c r="C84" s="3" t="s">
        <v>21</v>
      </c>
      <c r="D84" s="3">
        <v>1</v>
      </c>
      <c r="E84" s="103"/>
      <c r="F84" s="14">
        <f>D84*E84</f>
        <v>0</v>
      </c>
    </row>
    <row r="85" spans="1:6">
      <c r="B85" s="72"/>
      <c r="E85" s="13"/>
      <c r="F85" s="14"/>
    </row>
    <row r="86" spans="1:6" ht="25.5">
      <c r="A86" s="1" t="s">
        <v>24</v>
      </c>
      <c r="B86" s="72" t="s">
        <v>100</v>
      </c>
      <c r="C86" s="3" t="s">
        <v>21</v>
      </c>
      <c r="D86" s="3">
        <v>6</v>
      </c>
      <c r="E86" s="103"/>
      <c r="F86" s="14">
        <f>D86*E86</f>
        <v>0</v>
      </c>
    </row>
    <row r="87" spans="1:6">
      <c r="B87" s="72"/>
      <c r="E87" s="105"/>
      <c r="F87" s="14"/>
    </row>
    <row r="88" spans="1:6" ht="51">
      <c r="A88" s="1" t="s">
        <v>25</v>
      </c>
      <c r="B88" s="72" t="s">
        <v>452</v>
      </c>
      <c r="C88" s="3" t="s">
        <v>21</v>
      </c>
      <c r="D88" s="3">
        <v>5</v>
      </c>
      <c r="E88" s="103"/>
      <c r="F88" s="14">
        <f>D88*E88</f>
        <v>0</v>
      </c>
    </row>
    <row r="89" spans="1:6">
      <c r="B89" s="72"/>
      <c r="E89" s="13"/>
      <c r="F89" s="14"/>
    </row>
    <row r="90" spans="1:6" ht="51">
      <c r="A90" s="1" t="s">
        <v>26</v>
      </c>
      <c r="B90" s="72" t="s">
        <v>451</v>
      </c>
      <c r="C90" s="3" t="s">
        <v>21</v>
      </c>
      <c r="D90" s="3">
        <v>1</v>
      </c>
      <c r="E90" s="103"/>
      <c r="F90" s="14">
        <f>D90*E90</f>
        <v>0</v>
      </c>
    </row>
    <row r="91" spans="1:6">
      <c r="B91" s="72"/>
      <c r="E91" s="13"/>
      <c r="F91" s="14"/>
    </row>
    <row r="92" spans="1:6" ht="102">
      <c r="A92" s="1" t="s">
        <v>27</v>
      </c>
      <c r="B92" s="73" t="s">
        <v>472</v>
      </c>
      <c r="C92" s="3" t="s">
        <v>21</v>
      </c>
      <c r="D92" s="3">
        <v>11</v>
      </c>
      <c r="E92" s="103"/>
      <c r="F92" s="14">
        <f>D92*E92</f>
        <v>0</v>
      </c>
    </row>
    <row r="93" spans="1:6">
      <c r="B93" s="72"/>
      <c r="E93" s="13"/>
      <c r="F93" s="14"/>
    </row>
    <row r="94" spans="1:6" ht="51">
      <c r="A94" s="1" t="s">
        <v>29</v>
      </c>
      <c r="B94" s="72" t="s">
        <v>450</v>
      </c>
      <c r="C94" s="3" t="s">
        <v>21</v>
      </c>
      <c r="D94" s="3">
        <v>1</v>
      </c>
      <c r="E94" s="103"/>
      <c r="F94" s="14">
        <f>D94*E94</f>
        <v>0</v>
      </c>
    </row>
    <row r="95" spans="1:6">
      <c r="B95" s="72"/>
      <c r="E95" s="13"/>
      <c r="F95" s="14"/>
    </row>
    <row r="96" spans="1:6" ht="25.5">
      <c r="A96" s="1" t="s">
        <v>30</v>
      </c>
      <c r="B96" s="72" t="s">
        <v>449</v>
      </c>
      <c r="C96" s="3" t="s">
        <v>21</v>
      </c>
      <c r="D96" s="3">
        <v>5</v>
      </c>
      <c r="E96" s="103"/>
      <c r="F96" s="14">
        <f>D96*E96</f>
        <v>0</v>
      </c>
    </row>
    <row r="97" spans="1:6">
      <c r="B97" s="72"/>
      <c r="E97" s="13"/>
      <c r="F97" s="14"/>
    </row>
    <row r="98" spans="1:6" ht="51">
      <c r="A98" s="1" t="s">
        <v>31</v>
      </c>
      <c r="B98" s="73" t="s">
        <v>419</v>
      </c>
      <c r="C98" s="3" t="s">
        <v>21</v>
      </c>
      <c r="D98" s="3">
        <v>6</v>
      </c>
      <c r="E98" s="103"/>
      <c r="F98" s="14">
        <f>D98*E98</f>
        <v>0</v>
      </c>
    </row>
    <row r="99" spans="1:6">
      <c r="B99" s="72"/>
      <c r="E99" s="13"/>
      <c r="F99" s="14"/>
    </row>
    <row r="100" spans="1:6">
      <c r="B100" s="72" t="s">
        <v>101</v>
      </c>
      <c r="E100" s="13"/>
      <c r="F100" s="9">
        <f>SUM(F80:F98)</f>
        <v>0</v>
      </c>
    </row>
    <row r="101" spans="1:6">
      <c r="B101" s="72"/>
      <c r="E101" s="13"/>
      <c r="F101" s="9"/>
    </row>
    <row r="102" spans="1:6">
      <c r="A102" s="1" t="s">
        <v>36</v>
      </c>
      <c r="B102" s="2" t="s">
        <v>102</v>
      </c>
      <c r="E102" s="13"/>
      <c r="F102" s="9"/>
    </row>
    <row r="103" spans="1:6">
      <c r="B103" s="72"/>
      <c r="E103" s="13"/>
      <c r="F103" s="9"/>
    </row>
    <row r="104" spans="1:6" ht="153">
      <c r="A104" s="1" t="s">
        <v>20</v>
      </c>
      <c r="B104" s="73" t="s">
        <v>458</v>
      </c>
      <c r="C104" s="3" t="s">
        <v>21</v>
      </c>
      <c r="D104" s="3">
        <v>1</v>
      </c>
      <c r="E104" s="103"/>
      <c r="F104" s="14">
        <f>D104*E104</f>
        <v>0</v>
      </c>
    </row>
    <row r="105" spans="1:6">
      <c r="B105" s="72"/>
      <c r="E105" s="13"/>
      <c r="F105" s="9"/>
    </row>
    <row r="106" spans="1:6" ht="38.25">
      <c r="A106" s="1" t="s">
        <v>22</v>
      </c>
      <c r="B106" s="72" t="s">
        <v>448</v>
      </c>
      <c r="C106" s="3" t="s">
        <v>21</v>
      </c>
      <c r="D106" s="3">
        <v>1</v>
      </c>
      <c r="E106" s="103"/>
      <c r="F106" s="14">
        <f>D106*E106</f>
        <v>0</v>
      </c>
    </row>
    <row r="107" spans="1:6">
      <c r="B107" s="72"/>
      <c r="E107" s="13"/>
      <c r="F107" s="9"/>
    </row>
    <row r="108" spans="1:6" ht="51">
      <c r="A108" s="1" t="s">
        <v>23</v>
      </c>
      <c r="B108" s="72" t="s">
        <v>447</v>
      </c>
      <c r="C108" s="3" t="s">
        <v>21</v>
      </c>
      <c r="D108" s="3">
        <v>1</v>
      </c>
      <c r="E108" s="103"/>
      <c r="F108" s="14">
        <f>D108*E108</f>
        <v>0</v>
      </c>
    </row>
    <row r="109" spans="1:6">
      <c r="B109" s="72"/>
      <c r="E109" s="13"/>
      <c r="F109" s="9"/>
    </row>
    <row r="110" spans="1:6" ht="51">
      <c r="A110" s="1" t="s">
        <v>24</v>
      </c>
      <c r="B110" s="72" t="s">
        <v>446</v>
      </c>
      <c r="C110" s="3" t="s">
        <v>21</v>
      </c>
      <c r="D110" s="3">
        <v>1</v>
      </c>
      <c r="E110" s="103"/>
      <c r="F110" s="14">
        <f>D110*E110</f>
        <v>0</v>
      </c>
    </row>
    <row r="111" spans="1:6">
      <c r="B111" s="72"/>
      <c r="E111" s="13"/>
      <c r="F111" s="9"/>
    </row>
    <row r="112" spans="1:6" ht="102">
      <c r="A112" s="1" t="s">
        <v>25</v>
      </c>
      <c r="B112" s="73" t="s">
        <v>471</v>
      </c>
      <c r="C112" s="3" t="s">
        <v>21</v>
      </c>
      <c r="D112" s="3">
        <v>1</v>
      </c>
      <c r="E112" s="103"/>
      <c r="F112" s="14">
        <f>D112*E112</f>
        <v>0</v>
      </c>
    </row>
    <row r="113" spans="1:6">
      <c r="B113" s="72"/>
      <c r="E113" s="13"/>
      <c r="F113" s="9"/>
    </row>
    <row r="114" spans="1:6" ht="51">
      <c r="A114" s="1" t="s">
        <v>26</v>
      </c>
      <c r="B114" s="72" t="s">
        <v>459</v>
      </c>
      <c r="C114" s="3" t="s">
        <v>21</v>
      </c>
      <c r="D114" s="3">
        <v>1</v>
      </c>
      <c r="E114" s="103"/>
      <c r="F114" s="14">
        <f>D114*E114</f>
        <v>0</v>
      </c>
    </row>
    <row r="115" spans="1:6">
      <c r="B115" s="72"/>
      <c r="E115" s="13"/>
      <c r="F115" s="9"/>
    </row>
    <row r="116" spans="1:6">
      <c r="B116" s="72" t="s">
        <v>103</v>
      </c>
      <c r="E116" s="13"/>
      <c r="F116" s="9">
        <f>SUM(F104:F114)</f>
        <v>0</v>
      </c>
    </row>
    <row r="117" spans="1:6">
      <c r="B117" s="72"/>
      <c r="E117" s="13"/>
      <c r="F117" s="9"/>
    </row>
    <row r="118" spans="1:6">
      <c r="A118" s="1" t="s">
        <v>38</v>
      </c>
      <c r="B118" s="2" t="s">
        <v>104</v>
      </c>
      <c r="E118" s="13"/>
      <c r="F118" s="9"/>
    </row>
    <row r="119" spans="1:6">
      <c r="B119" s="72"/>
      <c r="E119" s="13"/>
      <c r="F119" s="9"/>
    </row>
    <row r="120" spans="1:6" ht="38.25">
      <c r="A120" s="1" t="s">
        <v>20</v>
      </c>
      <c r="B120" s="73" t="s">
        <v>445</v>
      </c>
      <c r="C120" s="3" t="s">
        <v>21</v>
      </c>
      <c r="D120" s="3">
        <v>3</v>
      </c>
      <c r="E120" s="103"/>
      <c r="F120" s="14">
        <f>D120*E120</f>
        <v>0</v>
      </c>
    </row>
    <row r="121" spans="1:6">
      <c r="B121" s="72"/>
      <c r="E121" s="13"/>
      <c r="F121" s="9"/>
    </row>
    <row r="122" spans="1:6" ht="51">
      <c r="A122" s="1" t="s">
        <v>22</v>
      </c>
      <c r="B122" s="73" t="s">
        <v>444</v>
      </c>
      <c r="C122" s="3" t="s">
        <v>21</v>
      </c>
      <c r="D122" s="3">
        <v>3</v>
      </c>
      <c r="E122" s="103"/>
      <c r="F122" s="14">
        <f>D122*E122</f>
        <v>0</v>
      </c>
    </row>
    <row r="123" spans="1:6">
      <c r="B123" s="72"/>
      <c r="E123" s="13"/>
      <c r="F123" s="9"/>
    </row>
    <row r="124" spans="1:6" ht="51">
      <c r="A124" s="1" t="s">
        <v>23</v>
      </c>
      <c r="B124" s="73" t="s">
        <v>443</v>
      </c>
      <c r="C124" s="3" t="s">
        <v>21</v>
      </c>
      <c r="D124" s="3">
        <v>6</v>
      </c>
      <c r="E124" s="103"/>
      <c r="F124" s="14">
        <f>D124*E124</f>
        <v>0</v>
      </c>
    </row>
    <row r="125" spans="1:6">
      <c r="B125" s="72"/>
      <c r="E125" s="13"/>
      <c r="F125" s="9"/>
    </row>
    <row r="126" spans="1:6" ht="25.5">
      <c r="A126" s="1" t="s">
        <v>24</v>
      </c>
      <c r="B126" s="72" t="s">
        <v>442</v>
      </c>
      <c r="C126" s="3" t="s">
        <v>21</v>
      </c>
      <c r="D126" s="3">
        <v>12</v>
      </c>
      <c r="E126" s="103"/>
      <c r="F126" s="14">
        <f>D126*E126</f>
        <v>0</v>
      </c>
    </row>
    <row r="127" spans="1:6">
      <c r="B127" s="72"/>
      <c r="E127" s="13"/>
      <c r="F127" s="9"/>
    </row>
    <row r="128" spans="1:6" ht="51">
      <c r="A128" s="1" t="s">
        <v>25</v>
      </c>
      <c r="B128" s="73" t="s">
        <v>441</v>
      </c>
      <c r="C128" s="3" t="s">
        <v>21</v>
      </c>
      <c r="D128" s="3">
        <v>1</v>
      </c>
      <c r="E128" s="103"/>
      <c r="F128" s="14">
        <f>D128*E128</f>
        <v>0</v>
      </c>
    </row>
    <row r="129" spans="1:6">
      <c r="B129" s="72"/>
      <c r="E129" s="13"/>
      <c r="F129" s="9"/>
    </row>
    <row r="130" spans="1:6" ht="76.5">
      <c r="A130" s="1" t="s">
        <v>26</v>
      </c>
      <c r="B130" s="73" t="s">
        <v>354</v>
      </c>
      <c r="C130" s="3" t="s">
        <v>21</v>
      </c>
      <c r="D130" s="3">
        <v>3</v>
      </c>
      <c r="E130" s="103"/>
      <c r="F130" s="14">
        <f>D130*E130</f>
        <v>0</v>
      </c>
    </row>
    <row r="131" spans="1:6">
      <c r="B131" s="72"/>
      <c r="E131" s="13"/>
      <c r="F131" s="9"/>
    </row>
    <row r="132" spans="1:6" ht="51">
      <c r="A132" s="1" t="s">
        <v>27</v>
      </c>
      <c r="B132" s="73" t="s">
        <v>440</v>
      </c>
      <c r="C132" s="3" t="s">
        <v>21</v>
      </c>
      <c r="D132" s="3">
        <v>6</v>
      </c>
      <c r="E132" s="103"/>
      <c r="F132" s="14">
        <f>D132*E132</f>
        <v>0</v>
      </c>
    </row>
    <row r="133" spans="1:6">
      <c r="B133" s="72"/>
      <c r="E133" s="13"/>
      <c r="F133" s="9"/>
    </row>
    <row r="134" spans="1:6" ht="51">
      <c r="A134" s="1" t="s">
        <v>29</v>
      </c>
      <c r="B134" s="73" t="s">
        <v>439</v>
      </c>
      <c r="C134" s="3" t="s">
        <v>21</v>
      </c>
      <c r="D134" s="3">
        <v>4</v>
      </c>
      <c r="E134" s="103"/>
      <c r="F134" s="14">
        <f>D134*E134</f>
        <v>0</v>
      </c>
    </row>
    <row r="135" spans="1:6">
      <c r="B135" s="72"/>
      <c r="E135" s="13"/>
      <c r="F135" s="9"/>
    </row>
    <row r="136" spans="1:6" ht="38.25">
      <c r="A136" s="1" t="s">
        <v>30</v>
      </c>
      <c r="B136" s="73" t="s">
        <v>420</v>
      </c>
      <c r="C136" s="3" t="s">
        <v>21</v>
      </c>
      <c r="D136" s="3">
        <v>17</v>
      </c>
      <c r="E136" s="103"/>
      <c r="F136" s="14">
        <f>D136*E136</f>
        <v>0</v>
      </c>
    </row>
    <row r="137" spans="1:6">
      <c r="B137" s="72"/>
      <c r="E137" s="13"/>
      <c r="F137" s="9"/>
    </row>
    <row r="138" spans="1:6" ht="51">
      <c r="A138" s="1" t="s">
        <v>31</v>
      </c>
      <c r="B138" s="73" t="s">
        <v>438</v>
      </c>
      <c r="C138" s="3" t="s">
        <v>21</v>
      </c>
      <c r="D138" s="3">
        <v>1</v>
      </c>
      <c r="E138" s="103"/>
      <c r="F138" s="14">
        <f>D138*E138</f>
        <v>0</v>
      </c>
    </row>
    <row r="139" spans="1:6">
      <c r="B139" s="72"/>
      <c r="E139" s="13"/>
      <c r="F139" s="9"/>
    </row>
    <row r="140" spans="1:6">
      <c r="B140" s="72" t="s">
        <v>105</v>
      </c>
      <c r="E140" s="13"/>
      <c r="F140" s="9">
        <f>SUM(F120:F138)</f>
        <v>0</v>
      </c>
    </row>
    <row r="141" spans="1:6">
      <c r="B141" s="72"/>
      <c r="E141" s="13"/>
      <c r="F141" s="9"/>
    </row>
    <row r="142" spans="1:6">
      <c r="A142" s="1" t="s">
        <v>39</v>
      </c>
      <c r="B142" s="2" t="s">
        <v>106</v>
      </c>
      <c r="E142" s="13"/>
      <c r="F142" s="9"/>
    </row>
    <row r="143" spans="1:6">
      <c r="B143" s="72"/>
      <c r="E143" s="13"/>
      <c r="F143" s="9"/>
    </row>
    <row r="144" spans="1:6" ht="51">
      <c r="A144" s="1" t="s">
        <v>20</v>
      </c>
      <c r="B144" s="73" t="s">
        <v>437</v>
      </c>
      <c r="C144" s="3" t="s">
        <v>21</v>
      </c>
      <c r="D144" s="3">
        <v>1</v>
      </c>
      <c r="E144" s="103"/>
      <c r="F144" s="14">
        <f>D144*E144</f>
        <v>0</v>
      </c>
    </row>
    <row r="145" spans="1:6">
      <c r="B145" s="72"/>
      <c r="E145" s="13"/>
      <c r="F145" s="9"/>
    </row>
    <row r="146" spans="1:6" ht="38.25">
      <c r="A146" s="1" t="s">
        <v>22</v>
      </c>
      <c r="B146" s="73" t="s">
        <v>436</v>
      </c>
      <c r="C146" s="3" t="s">
        <v>21</v>
      </c>
      <c r="D146" s="3">
        <v>3</v>
      </c>
      <c r="E146" s="103"/>
      <c r="F146" s="14">
        <f>D146*E146</f>
        <v>0</v>
      </c>
    </row>
    <row r="147" spans="1:6">
      <c r="B147" s="72"/>
      <c r="E147" s="13"/>
      <c r="F147" s="9"/>
    </row>
    <row r="148" spans="1:6">
      <c r="B148" s="72"/>
      <c r="E148" s="13"/>
      <c r="F148" s="9"/>
    </row>
    <row r="149" spans="1:6">
      <c r="B149" s="72" t="s">
        <v>107</v>
      </c>
      <c r="E149" s="13"/>
      <c r="F149" s="9">
        <f>SUM(F144:F146)</f>
        <v>0</v>
      </c>
    </row>
    <row r="150" spans="1:6">
      <c r="B150" s="72"/>
      <c r="E150" s="13"/>
      <c r="F150" s="9"/>
    </row>
    <row r="151" spans="1:6">
      <c r="A151" s="1" t="s">
        <v>45</v>
      </c>
      <c r="B151" s="2" t="s">
        <v>108</v>
      </c>
      <c r="E151" s="13"/>
      <c r="F151" s="9"/>
    </row>
    <row r="152" spans="1:6">
      <c r="B152" s="72"/>
      <c r="E152" s="13"/>
      <c r="F152" s="9"/>
    </row>
    <row r="153" spans="1:6" ht="216.75">
      <c r="A153" s="1" t="s">
        <v>20</v>
      </c>
      <c r="B153" s="73" t="s">
        <v>109</v>
      </c>
      <c r="E153" s="13"/>
      <c r="F153" s="9"/>
    </row>
    <row r="154" spans="1:6" ht="76.5">
      <c r="B154" s="73" t="s">
        <v>421</v>
      </c>
      <c r="C154" s="3" t="s">
        <v>21</v>
      </c>
      <c r="D154" s="3">
        <v>1</v>
      </c>
      <c r="E154" s="103"/>
      <c r="F154" s="14">
        <f>D154*E154</f>
        <v>0</v>
      </c>
    </row>
    <row r="155" spans="1:6">
      <c r="B155" s="72"/>
      <c r="E155" s="13"/>
      <c r="F155" s="9"/>
    </row>
    <row r="156" spans="1:6" ht="51">
      <c r="A156" s="1" t="s">
        <v>22</v>
      </c>
      <c r="B156" s="73" t="s">
        <v>110</v>
      </c>
      <c r="C156" s="3" t="s">
        <v>21</v>
      </c>
      <c r="D156" s="3">
        <v>1</v>
      </c>
      <c r="E156" s="103"/>
      <c r="F156" s="14">
        <f>D156*E156</f>
        <v>0</v>
      </c>
    </row>
    <row r="157" spans="1:6">
      <c r="B157" s="72"/>
      <c r="E157" s="13"/>
      <c r="F157" s="9"/>
    </row>
    <row r="158" spans="1:6" ht="89.25">
      <c r="A158" s="1" t="s">
        <v>23</v>
      </c>
      <c r="B158" s="73" t="s">
        <v>481</v>
      </c>
      <c r="C158" s="3" t="s">
        <v>21</v>
      </c>
      <c r="D158" s="3">
        <v>1</v>
      </c>
      <c r="E158" s="103"/>
      <c r="F158" s="14">
        <f>D158*E158</f>
        <v>0</v>
      </c>
    </row>
    <row r="159" spans="1:6">
      <c r="B159" s="72"/>
      <c r="E159" s="13"/>
      <c r="F159" s="9"/>
    </row>
    <row r="160" spans="1:6" ht="76.5">
      <c r="A160" s="1" t="s">
        <v>24</v>
      </c>
      <c r="B160" s="73" t="s">
        <v>111</v>
      </c>
      <c r="C160" s="3" t="s">
        <v>21</v>
      </c>
      <c r="D160" s="3">
        <v>1</v>
      </c>
      <c r="E160" s="103"/>
      <c r="F160" s="14">
        <f>D160*E160</f>
        <v>0</v>
      </c>
    </row>
    <row r="161" spans="1:6">
      <c r="B161" s="72"/>
      <c r="E161" s="13"/>
      <c r="F161" s="9"/>
    </row>
    <row r="162" spans="1:6">
      <c r="B162" s="72" t="s">
        <v>112</v>
      </c>
      <c r="E162" s="13"/>
      <c r="F162" s="9">
        <f>SUM(F154:F160)</f>
        <v>0</v>
      </c>
    </row>
    <row r="163" spans="1:6">
      <c r="B163" s="72"/>
      <c r="E163" s="13"/>
      <c r="F163" s="9"/>
    </row>
    <row r="165" spans="1:6">
      <c r="A165" s="1" t="s">
        <v>9</v>
      </c>
    </row>
    <row r="166" spans="1:6" ht="25.5">
      <c r="A166" s="5" t="s">
        <v>13</v>
      </c>
      <c r="B166" s="2" t="s">
        <v>14</v>
      </c>
      <c r="C166" s="10" t="s">
        <v>15</v>
      </c>
      <c r="D166" s="3" t="s">
        <v>16</v>
      </c>
      <c r="E166" s="6" t="s">
        <v>17</v>
      </c>
      <c r="F166" s="4" t="s">
        <v>18</v>
      </c>
    </row>
    <row r="168" spans="1:6">
      <c r="A168" s="1" t="s">
        <v>19</v>
      </c>
      <c r="B168" s="2" t="s">
        <v>113</v>
      </c>
    </row>
    <row r="170" spans="1:6" ht="63.75">
      <c r="A170" s="11" t="s">
        <v>20</v>
      </c>
      <c r="B170" s="88" t="s">
        <v>347</v>
      </c>
      <c r="E170" s="13"/>
      <c r="F170" s="14"/>
    </row>
    <row r="171" spans="1:6" ht="198.75" customHeight="1">
      <c r="B171" s="88" t="s">
        <v>114</v>
      </c>
      <c r="C171" s="3" t="s">
        <v>21</v>
      </c>
      <c r="D171" s="3">
        <v>7</v>
      </c>
      <c r="E171" s="103"/>
      <c r="F171" s="14">
        <f>D171*E171</f>
        <v>0</v>
      </c>
    </row>
    <row r="172" spans="1:6">
      <c r="B172" s="88"/>
    </row>
    <row r="173" spans="1:6">
      <c r="B173" s="2" t="s">
        <v>115</v>
      </c>
      <c r="F173" s="21">
        <f>F171</f>
        <v>0</v>
      </c>
    </row>
    <row r="174" spans="1:6">
      <c r="B174" s="88"/>
    </row>
    <row r="175" spans="1:6">
      <c r="A175" s="1" t="s">
        <v>116</v>
      </c>
      <c r="B175" s="88" t="s">
        <v>117</v>
      </c>
    </row>
    <row r="176" spans="1:6">
      <c r="B176" s="88"/>
    </row>
    <row r="177" spans="1:6" ht="205.9" customHeight="1">
      <c r="A177" s="1" t="s">
        <v>20</v>
      </c>
      <c r="B177" s="76" t="s">
        <v>473</v>
      </c>
      <c r="C177" s="3" t="s">
        <v>33</v>
      </c>
      <c r="D177" s="3">
        <v>26</v>
      </c>
      <c r="E177" s="104"/>
      <c r="F177" s="14">
        <f>E177*D177</f>
        <v>0</v>
      </c>
    </row>
    <row r="178" spans="1:6">
      <c r="B178" s="113" t="s">
        <v>454</v>
      </c>
    </row>
    <row r="179" spans="1:6">
      <c r="B179" s="88"/>
    </row>
    <row r="180" spans="1:6" ht="116.25" customHeight="1">
      <c r="A180" s="1" t="s">
        <v>22</v>
      </c>
      <c r="B180" s="76" t="s">
        <v>355</v>
      </c>
    </row>
    <row r="181" spans="1:6" ht="104.25" customHeight="1">
      <c r="B181" s="76" t="s">
        <v>466</v>
      </c>
      <c r="C181" s="3" t="s">
        <v>33</v>
      </c>
      <c r="D181" s="3">
        <v>1</v>
      </c>
      <c r="E181" s="104"/>
      <c r="F181" s="14">
        <f>E181*D181</f>
        <v>0</v>
      </c>
    </row>
    <row r="182" spans="1:6">
      <c r="B182" s="113" t="s">
        <v>454</v>
      </c>
    </row>
    <row r="183" spans="1:6">
      <c r="B183" s="88"/>
    </row>
    <row r="184" spans="1:6" ht="178.5">
      <c r="A184" s="1" t="s">
        <v>23</v>
      </c>
      <c r="B184" s="76" t="s">
        <v>356</v>
      </c>
    </row>
    <row r="185" spans="1:6" ht="51">
      <c r="B185" s="76" t="s">
        <v>460</v>
      </c>
      <c r="C185" s="3" t="s">
        <v>33</v>
      </c>
      <c r="D185" s="3">
        <v>40</v>
      </c>
      <c r="E185" s="104"/>
      <c r="F185" s="14">
        <f>E185*D185</f>
        <v>0</v>
      </c>
    </row>
    <row r="186" spans="1:6">
      <c r="B186" s="113" t="s">
        <v>454</v>
      </c>
      <c r="E186" s="14"/>
      <c r="F186" s="14"/>
    </row>
    <row r="187" spans="1:6">
      <c r="B187" s="88"/>
    </row>
    <row r="188" spans="1:6" ht="178.5">
      <c r="A188" s="1" t="s">
        <v>24</v>
      </c>
      <c r="B188" s="76" t="s">
        <v>357</v>
      </c>
    </row>
    <row r="189" spans="1:6" ht="51">
      <c r="B189" s="76" t="s">
        <v>460</v>
      </c>
      <c r="C189" s="3" t="s">
        <v>33</v>
      </c>
      <c r="D189" s="3">
        <v>35</v>
      </c>
      <c r="E189" s="104"/>
      <c r="F189" s="14">
        <f>E189*D189</f>
        <v>0</v>
      </c>
    </row>
    <row r="190" spans="1:6">
      <c r="B190" s="113" t="s">
        <v>454</v>
      </c>
      <c r="E190" s="14"/>
      <c r="F190" s="14"/>
    </row>
    <row r="191" spans="1:6">
      <c r="B191" s="88"/>
    </row>
    <row r="192" spans="1:6" ht="38.25">
      <c r="A192" s="1" t="s">
        <v>25</v>
      </c>
      <c r="B192" s="76" t="s">
        <v>118</v>
      </c>
      <c r="C192" s="3" t="s">
        <v>21</v>
      </c>
      <c r="D192" s="3">
        <v>1</v>
      </c>
      <c r="E192" s="104"/>
      <c r="F192" s="14">
        <f>E192*D192</f>
        <v>0</v>
      </c>
    </row>
    <row r="193" spans="1:6">
      <c r="B193" s="88"/>
    </row>
    <row r="194" spans="1:6" ht="25.5">
      <c r="A194" s="1" t="s">
        <v>26</v>
      </c>
      <c r="B194" s="76" t="s">
        <v>119</v>
      </c>
      <c r="C194" s="3" t="s">
        <v>33</v>
      </c>
      <c r="D194" s="3">
        <v>8</v>
      </c>
      <c r="E194" s="104"/>
      <c r="F194" s="14">
        <f>E194*D194</f>
        <v>0</v>
      </c>
    </row>
    <row r="195" spans="1:6">
      <c r="B195" s="88"/>
    </row>
    <row r="196" spans="1:6" ht="25.5">
      <c r="A196" s="1" t="s">
        <v>27</v>
      </c>
      <c r="B196" s="76" t="s">
        <v>120</v>
      </c>
      <c r="C196" s="3" t="s">
        <v>33</v>
      </c>
      <c r="D196" s="3">
        <v>2</v>
      </c>
      <c r="E196" s="104"/>
      <c r="F196" s="14">
        <f>E196*D196</f>
        <v>0</v>
      </c>
    </row>
    <row r="197" spans="1:6">
      <c r="B197" s="88"/>
    </row>
    <row r="198" spans="1:6" ht="25.5">
      <c r="A198" s="1" t="s">
        <v>29</v>
      </c>
      <c r="B198" s="76" t="s">
        <v>121</v>
      </c>
      <c r="C198" s="3" t="s">
        <v>33</v>
      </c>
      <c r="D198" s="3">
        <v>1</v>
      </c>
      <c r="E198" s="104"/>
      <c r="F198" s="14">
        <f>E198*D198</f>
        <v>0</v>
      </c>
    </row>
    <row r="199" spans="1:6">
      <c r="B199" s="88"/>
    </row>
    <row r="200" spans="1:6" ht="25.5">
      <c r="A200" s="1" t="s">
        <v>30</v>
      </c>
      <c r="B200" s="76" t="s">
        <v>122</v>
      </c>
      <c r="C200" s="3" t="s">
        <v>33</v>
      </c>
      <c r="D200" s="3">
        <v>3</v>
      </c>
      <c r="E200" s="104"/>
      <c r="F200" s="14">
        <f>E200*D200</f>
        <v>0</v>
      </c>
    </row>
    <row r="201" spans="1:6">
      <c r="B201" s="88"/>
    </row>
    <row r="202" spans="1:6" ht="25.5">
      <c r="A202" s="1" t="s">
        <v>31</v>
      </c>
      <c r="B202" s="76" t="s">
        <v>123</v>
      </c>
      <c r="C202" s="3" t="s">
        <v>33</v>
      </c>
      <c r="D202" s="3">
        <v>6</v>
      </c>
      <c r="E202" s="104"/>
      <c r="F202" s="14">
        <f>E202*D202</f>
        <v>0</v>
      </c>
    </row>
    <row r="203" spans="1:6">
      <c r="B203" s="88"/>
    </row>
    <row r="204" spans="1:6" ht="25.5">
      <c r="A204" s="1" t="s">
        <v>32</v>
      </c>
      <c r="B204" s="76" t="s">
        <v>124</v>
      </c>
      <c r="C204" s="3" t="s">
        <v>33</v>
      </c>
      <c r="D204" s="3">
        <v>4</v>
      </c>
      <c r="E204" s="104"/>
      <c r="F204" s="14">
        <f>E204*D204</f>
        <v>0</v>
      </c>
    </row>
    <row r="205" spans="1:6">
      <c r="B205" s="88"/>
    </row>
    <row r="206" spans="1:6" ht="27">
      <c r="A206" s="1" t="s">
        <v>47</v>
      </c>
      <c r="B206" s="76" t="s">
        <v>426</v>
      </c>
      <c r="C206" s="3" t="s">
        <v>33</v>
      </c>
      <c r="D206" s="3">
        <v>22</v>
      </c>
      <c r="E206" s="104"/>
      <c r="F206" s="14">
        <f>E206*D206</f>
        <v>0</v>
      </c>
    </row>
    <row r="207" spans="1:6">
      <c r="B207" s="88"/>
    </row>
    <row r="208" spans="1:6">
      <c r="A208" s="1" t="s">
        <v>48</v>
      </c>
      <c r="B208" s="76" t="s">
        <v>125</v>
      </c>
      <c r="C208" s="3" t="s">
        <v>33</v>
      </c>
      <c r="D208" s="3">
        <v>10</v>
      </c>
      <c r="E208" s="104"/>
      <c r="F208" s="14">
        <f>E208*D208</f>
        <v>0</v>
      </c>
    </row>
    <row r="209" spans="1:6">
      <c r="B209" s="88"/>
    </row>
    <row r="210" spans="1:6" ht="27">
      <c r="A210" s="1" t="s">
        <v>49</v>
      </c>
      <c r="B210" s="76" t="s">
        <v>427</v>
      </c>
      <c r="C210" s="3" t="s">
        <v>33</v>
      </c>
      <c r="D210" s="3">
        <v>26</v>
      </c>
      <c r="E210" s="104"/>
      <c r="F210" s="14">
        <f>E210*D210</f>
        <v>0</v>
      </c>
    </row>
    <row r="211" spans="1:6">
      <c r="B211" s="76"/>
      <c r="E211" s="14"/>
      <c r="F211" s="14"/>
    </row>
    <row r="212" spans="1:6" ht="27">
      <c r="A212" s="1" t="s">
        <v>50</v>
      </c>
      <c r="B212" s="76" t="s">
        <v>428</v>
      </c>
      <c r="C212" s="3" t="s">
        <v>33</v>
      </c>
      <c r="D212" s="3">
        <v>53</v>
      </c>
      <c r="E212" s="104"/>
      <c r="F212" s="14">
        <f>E212*D212</f>
        <v>0</v>
      </c>
    </row>
    <row r="213" spans="1:6">
      <c r="B213" s="76"/>
      <c r="E213" s="14"/>
      <c r="F213" s="14"/>
    </row>
    <row r="214" spans="1:6" ht="39.75">
      <c r="A214" s="1" t="s">
        <v>51</v>
      </c>
      <c r="B214" s="76" t="s">
        <v>429</v>
      </c>
      <c r="C214" s="3" t="s">
        <v>21</v>
      </c>
      <c r="D214" s="3">
        <v>1</v>
      </c>
      <c r="E214" s="104"/>
      <c r="F214" s="14">
        <f>E214*D214</f>
        <v>0</v>
      </c>
    </row>
    <row r="215" spans="1:6">
      <c r="B215" s="76"/>
      <c r="E215" s="14"/>
      <c r="F215" s="14"/>
    </row>
    <row r="216" spans="1:6" ht="39.75">
      <c r="A216" s="1" t="s">
        <v>52</v>
      </c>
      <c r="B216" s="76" t="s">
        <v>430</v>
      </c>
      <c r="C216" s="3" t="s">
        <v>21</v>
      </c>
      <c r="D216" s="3">
        <v>2</v>
      </c>
      <c r="E216" s="104"/>
      <c r="F216" s="14">
        <f>E216*D216</f>
        <v>0</v>
      </c>
    </row>
    <row r="217" spans="1:6">
      <c r="B217" s="76"/>
      <c r="E217" s="14"/>
      <c r="F217" s="14"/>
    </row>
    <row r="218" spans="1:6" ht="25.5">
      <c r="A218" s="1" t="s">
        <v>53</v>
      </c>
      <c r="B218" s="77" t="s">
        <v>126</v>
      </c>
      <c r="C218" s="3" t="s">
        <v>21</v>
      </c>
      <c r="D218" s="3">
        <v>1</v>
      </c>
      <c r="E218" s="104"/>
      <c r="F218" s="14">
        <f>E218*D218</f>
        <v>0</v>
      </c>
    </row>
    <row r="219" spans="1:6">
      <c r="B219" s="77"/>
      <c r="E219" s="14"/>
      <c r="F219" s="14"/>
    </row>
    <row r="220" spans="1:6">
      <c r="A220" s="1" t="s">
        <v>54</v>
      </c>
      <c r="B220" s="18" t="s">
        <v>127</v>
      </c>
      <c r="C220" s="3" t="s">
        <v>21</v>
      </c>
      <c r="D220" s="3">
        <v>1</v>
      </c>
      <c r="E220" s="104"/>
      <c r="F220" s="14">
        <f>E220*D220</f>
        <v>0</v>
      </c>
    </row>
    <row r="221" spans="1:6">
      <c r="B221" s="77"/>
      <c r="E221" s="14"/>
      <c r="F221" s="14"/>
    </row>
    <row r="222" spans="1:6" ht="25.5">
      <c r="A222" s="1" t="s">
        <v>55</v>
      </c>
      <c r="B222" s="77" t="s">
        <v>128</v>
      </c>
      <c r="C222" s="3" t="s">
        <v>21</v>
      </c>
      <c r="D222" s="3">
        <v>1</v>
      </c>
      <c r="E222" s="104"/>
      <c r="F222" s="14">
        <f>E222*D222</f>
        <v>0</v>
      </c>
    </row>
    <row r="223" spans="1:6">
      <c r="B223" s="77"/>
      <c r="E223" s="14"/>
      <c r="F223" s="14"/>
    </row>
    <row r="224" spans="1:6" ht="114.75">
      <c r="A224" s="1" t="s">
        <v>56</v>
      </c>
      <c r="B224" s="77" t="s">
        <v>129</v>
      </c>
      <c r="C224" s="3" t="s">
        <v>21</v>
      </c>
      <c r="D224" s="3">
        <v>1</v>
      </c>
      <c r="E224" s="104"/>
      <c r="F224" s="14">
        <f>E224*D224</f>
        <v>0</v>
      </c>
    </row>
    <row r="225" spans="1:6">
      <c r="B225" s="77"/>
      <c r="E225" s="14"/>
      <c r="F225" s="14"/>
    </row>
    <row r="226" spans="1:6">
      <c r="B226" s="88" t="s">
        <v>130</v>
      </c>
      <c r="E226" s="14"/>
      <c r="F226" s="14">
        <f>SUM(F177:F224)</f>
        <v>0</v>
      </c>
    </row>
    <row r="227" spans="1:6">
      <c r="B227" s="77"/>
      <c r="E227" s="14"/>
      <c r="F227" s="14"/>
    </row>
    <row r="228" spans="1:6">
      <c r="B228" s="77"/>
      <c r="E228" s="14"/>
      <c r="F228" s="14"/>
    </row>
    <row r="229" spans="1:6">
      <c r="A229" s="1" t="s">
        <v>10</v>
      </c>
    </row>
    <row r="231" spans="1:6" ht="25.5">
      <c r="A231" s="5" t="s">
        <v>13</v>
      </c>
      <c r="B231" s="2" t="s">
        <v>14</v>
      </c>
      <c r="C231" s="10" t="s">
        <v>15</v>
      </c>
      <c r="D231" s="3" t="s">
        <v>16</v>
      </c>
      <c r="E231" s="6" t="s">
        <v>17</v>
      </c>
      <c r="F231" s="4" t="s">
        <v>18</v>
      </c>
    </row>
    <row r="233" spans="1:6">
      <c r="A233" s="1" t="s">
        <v>19</v>
      </c>
      <c r="B233" s="2" t="s">
        <v>131</v>
      </c>
    </row>
    <row r="235" spans="1:6" ht="140.25">
      <c r="A235" s="1" t="s">
        <v>20</v>
      </c>
      <c r="B235" s="79" t="s">
        <v>474</v>
      </c>
      <c r="C235" s="3" t="s">
        <v>33</v>
      </c>
      <c r="D235" s="3">
        <v>1556</v>
      </c>
      <c r="E235" s="104"/>
      <c r="F235" s="14">
        <f>E235*D235</f>
        <v>0</v>
      </c>
    </row>
    <row r="236" spans="1:6">
      <c r="B236" s="114" t="s">
        <v>454</v>
      </c>
      <c r="E236" s="14"/>
      <c r="F236" s="14"/>
    </row>
    <row r="238" spans="1:6" ht="229.5">
      <c r="A238" s="1" t="s">
        <v>22</v>
      </c>
      <c r="B238" s="79" t="s">
        <v>480</v>
      </c>
      <c r="C238" s="3" t="s">
        <v>33</v>
      </c>
      <c r="D238" s="3">
        <v>9</v>
      </c>
      <c r="E238" s="104"/>
      <c r="F238" s="14">
        <f>E238*D238</f>
        <v>0</v>
      </c>
    </row>
    <row r="239" spans="1:6">
      <c r="B239" s="114" t="s">
        <v>454</v>
      </c>
      <c r="E239" s="14"/>
      <c r="F239" s="14"/>
    </row>
    <row r="241" spans="1:6" ht="25.5">
      <c r="A241" s="1" t="s">
        <v>23</v>
      </c>
      <c r="B241" s="71" t="s">
        <v>358</v>
      </c>
      <c r="C241" s="3" t="s">
        <v>33</v>
      </c>
      <c r="D241" s="3">
        <v>1</v>
      </c>
      <c r="E241" s="104"/>
      <c r="F241" s="14">
        <f>E241*D241</f>
        <v>0</v>
      </c>
    </row>
    <row r="242" spans="1:6">
      <c r="B242" s="18"/>
      <c r="E242" s="23"/>
      <c r="F242" s="23"/>
    </row>
    <row r="243" spans="1:6" ht="102">
      <c r="A243" s="1" t="s">
        <v>24</v>
      </c>
      <c r="B243" s="71" t="s">
        <v>461</v>
      </c>
      <c r="C243" s="3" t="s">
        <v>33</v>
      </c>
      <c r="D243" s="3">
        <v>1</v>
      </c>
      <c r="E243" s="104"/>
      <c r="F243" s="14">
        <f>E243*D243</f>
        <v>0</v>
      </c>
    </row>
    <row r="244" spans="1:6">
      <c r="B244" s="71"/>
      <c r="E244" s="14"/>
      <c r="F244" s="14"/>
    </row>
    <row r="245" spans="1:6" ht="102">
      <c r="A245" s="1" t="s">
        <v>25</v>
      </c>
      <c r="B245" s="71" t="s">
        <v>475</v>
      </c>
      <c r="C245" s="3" t="s">
        <v>33</v>
      </c>
      <c r="D245" s="3">
        <v>2</v>
      </c>
      <c r="E245" s="104"/>
      <c r="F245" s="14">
        <f>E245*D245</f>
        <v>0</v>
      </c>
    </row>
    <row r="246" spans="1:6">
      <c r="B246" s="71"/>
      <c r="E246" s="14"/>
      <c r="F246" s="14"/>
    </row>
    <row r="247" spans="1:6" ht="25.5">
      <c r="A247" s="1" t="s">
        <v>26</v>
      </c>
      <c r="B247" s="71" t="s">
        <v>134</v>
      </c>
      <c r="C247" s="3" t="s">
        <v>37</v>
      </c>
      <c r="D247" s="19">
        <v>12000</v>
      </c>
      <c r="E247" s="104"/>
      <c r="F247" s="14">
        <f>E247*D247</f>
        <v>0</v>
      </c>
    </row>
    <row r="248" spans="1:6">
      <c r="B248" s="71"/>
      <c r="E248" s="14"/>
      <c r="F248" s="14"/>
    </row>
    <row r="249" spans="1:6" ht="38.25">
      <c r="A249" s="1" t="s">
        <v>27</v>
      </c>
      <c r="B249" s="71" t="s">
        <v>132</v>
      </c>
      <c r="C249" s="3" t="s">
        <v>37</v>
      </c>
      <c r="D249" s="19">
        <v>500</v>
      </c>
      <c r="E249" s="104"/>
      <c r="F249" s="14">
        <f>E249*D249</f>
        <v>0</v>
      </c>
    </row>
    <row r="250" spans="1:6">
      <c r="B250" s="71"/>
      <c r="E250" s="14"/>
      <c r="F250" s="14"/>
    </row>
    <row r="251" spans="1:6" ht="25.5">
      <c r="A251" s="1" t="s">
        <v>29</v>
      </c>
      <c r="B251" s="71" t="s">
        <v>435</v>
      </c>
      <c r="C251" s="3" t="s">
        <v>37</v>
      </c>
      <c r="D251" s="19">
        <v>10</v>
      </c>
      <c r="E251" s="104"/>
      <c r="F251" s="14">
        <f>E251*D251</f>
        <v>0</v>
      </c>
    </row>
    <row r="252" spans="1:6">
      <c r="B252" s="71"/>
      <c r="E252" s="14"/>
      <c r="F252" s="14"/>
    </row>
    <row r="253" spans="1:6" ht="38.25">
      <c r="A253" s="1" t="s">
        <v>30</v>
      </c>
      <c r="B253" s="71" t="s">
        <v>133</v>
      </c>
      <c r="C253" s="3" t="s">
        <v>37</v>
      </c>
      <c r="D253" s="19">
        <v>550</v>
      </c>
      <c r="E253" s="104"/>
      <c r="F253" s="14">
        <f>E253*D253</f>
        <v>0</v>
      </c>
    </row>
    <row r="254" spans="1:6">
      <c r="B254" s="71"/>
      <c r="E254" s="14"/>
      <c r="F254" s="14"/>
    </row>
    <row r="255" spans="1:6" ht="38.25">
      <c r="A255" s="1" t="s">
        <v>31</v>
      </c>
      <c r="B255" s="71" t="s">
        <v>462</v>
      </c>
      <c r="C255" s="3" t="s">
        <v>37</v>
      </c>
      <c r="D255" s="19">
        <v>250</v>
      </c>
      <c r="E255" s="104"/>
      <c r="F255" s="14">
        <f>E255*D255</f>
        <v>0</v>
      </c>
    </row>
    <row r="256" spans="1:6">
      <c r="B256" s="71"/>
      <c r="E256" s="14"/>
      <c r="F256" s="14"/>
    </row>
    <row r="257" spans="1:6" ht="38.25">
      <c r="A257" s="1" t="s">
        <v>32</v>
      </c>
      <c r="B257" s="71" t="s">
        <v>453</v>
      </c>
      <c r="C257" s="3" t="s">
        <v>37</v>
      </c>
      <c r="D257" s="19">
        <v>200</v>
      </c>
      <c r="E257" s="104"/>
      <c r="F257" s="14">
        <f>E257*D257</f>
        <v>0</v>
      </c>
    </row>
    <row r="258" spans="1:6">
      <c r="B258" s="71"/>
      <c r="E258" s="14"/>
      <c r="F258" s="14"/>
    </row>
    <row r="259" spans="1:6" ht="25.5">
      <c r="A259" s="1" t="s">
        <v>47</v>
      </c>
      <c r="B259" s="71" t="s">
        <v>135</v>
      </c>
      <c r="C259" s="3" t="s">
        <v>37</v>
      </c>
      <c r="D259" s="19">
        <v>250</v>
      </c>
      <c r="E259" s="104"/>
      <c r="F259" s="14">
        <f>E259*D259</f>
        <v>0</v>
      </c>
    </row>
    <row r="260" spans="1:6">
      <c r="B260" s="71"/>
      <c r="E260" s="14"/>
      <c r="F260" s="14"/>
    </row>
    <row r="261" spans="1:6" ht="25.5">
      <c r="A261" s="1" t="s">
        <v>48</v>
      </c>
      <c r="B261" s="71" t="s">
        <v>136</v>
      </c>
      <c r="C261" s="3" t="s">
        <v>37</v>
      </c>
      <c r="D261" s="19">
        <v>200</v>
      </c>
      <c r="E261" s="104"/>
      <c r="F261" s="14">
        <f>E261*D261</f>
        <v>0</v>
      </c>
    </row>
    <row r="262" spans="1:6">
      <c r="B262" s="71"/>
      <c r="E262" s="14"/>
      <c r="F262" s="14"/>
    </row>
    <row r="263" spans="1:6" ht="25.5">
      <c r="A263" s="1" t="s">
        <v>49</v>
      </c>
      <c r="B263" s="71" t="s">
        <v>137</v>
      </c>
      <c r="C263" s="3" t="s">
        <v>37</v>
      </c>
      <c r="D263" s="19">
        <v>50</v>
      </c>
      <c r="E263" s="104"/>
      <c r="F263" s="14">
        <f>E263*D263</f>
        <v>0</v>
      </c>
    </row>
    <row r="264" spans="1:6">
      <c r="B264" s="71"/>
      <c r="E264" s="14"/>
      <c r="F264" s="14"/>
    </row>
    <row r="265" spans="1:6" ht="38.25">
      <c r="A265" s="1" t="s">
        <v>50</v>
      </c>
      <c r="B265" s="71" t="s">
        <v>138</v>
      </c>
      <c r="C265" s="3" t="s">
        <v>21</v>
      </c>
      <c r="D265" s="3">
        <v>100</v>
      </c>
      <c r="E265" s="104"/>
      <c r="F265" s="14">
        <f>E265*D265</f>
        <v>0</v>
      </c>
    </row>
    <row r="266" spans="1:6">
      <c r="B266" s="71"/>
      <c r="E266" s="14"/>
      <c r="F266" s="14"/>
    </row>
    <row r="267" spans="1:6" ht="63.75">
      <c r="A267" s="1" t="s">
        <v>51</v>
      </c>
      <c r="B267" s="71" t="s">
        <v>139</v>
      </c>
      <c r="C267" s="3" t="s">
        <v>21</v>
      </c>
      <c r="D267" s="3">
        <v>1</v>
      </c>
      <c r="E267" s="104"/>
      <c r="F267" s="14">
        <f>E267*D267</f>
        <v>0</v>
      </c>
    </row>
    <row r="268" spans="1:6">
      <c r="B268" s="71"/>
      <c r="E268" s="14"/>
      <c r="F268" s="14"/>
    </row>
    <row r="269" spans="1:6" ht="38.25">
      <c r="A269" s="1" t="s">
        <v>52</v>
      </c>
      <c r="B269" s="87" t="s">
        <v>360</v>
      </c>
      <c r="C269" s="3" t="s">
        <v>21</v>
      </c>
      <c r="D269" s="3">
        <v>1</v>
      </c>
      <c r="E269" s="104"/>
      <c r="F269" s="14">
        <f>E269*D269</f>
        <v>0</v>
      </c>
    </row>
    <row r="270" spans="1:6">
      <c r="B270" s="71"/>
      <c r="E270" s="14"/>
      <c r="F270" s="14"/>
    </row>
    <row r="271" spans="1:6">
      <c r="A271" s="1" t="s">
        <v>53</v>
      </c>
      <c r="B271" s="87" t="s">
        <v>140</v>
      </c>
      <c r="E271" s="14"/>
      <c r="F271" s="14"/>
    </row>
    <row r="272" spans="1:6">
      <c r="B272" s="87" t="s">
        <v>141</v>
      </c>
      <c r="E272" s="14"/>
      <c r="F272" s="14"/>
    </row>
    <row r="273" spans="1:6">
      <c r="B273" s="87" t="s">
        <v>142</v>
      </c>
      <c r="E273" s="14"/>
      <c r="F273" s="14"/>
    </row>
    <row r="274" spans="1:6">
      <c r="B274" s="87" t="s">
        <v>143</v>
      </c>
      <c r="E274" s="14"/>
      <c r="F274" s="14"/>
    </row>
    <row r="275" spans="1:6">
      <c r="B275" s="87" t="s">
        <v>144</v>
      </c>
      <c r="E275" s="14"/>
      <c r="F275" s="14"/>
    </row>
    <row r="276" spans="1:6">
      <c r="B276" s="87" t="s">
        <v>145</v>
      </c>
      <c r="E276" s="14"/>
      <c r="F276" s="14"/>
    </row>
    <row r="277" spans="1:6">
      <c r="B277" s="87" t="s">
        <v>146</v>
      </c>
      <c r="E277" s="14"/>
      <c r="F277" s="14"/>
    </row>
    <row r="278" spans="1:6">
      <c r="B278" s="87" t="s">
        <v>147</v>
      </c>
      <c r="E278" s="14"/>
      <c r="F278" s="14"/>
    </row>
    <row r="279" spans="1:6">
      <c r="B279" s="87" t="s">
        <v>148</v>
      </c>
    </row>
    <row r="280" spans="1:6">
      <c r="B280" s="87" t="s">
        <v>149</v>
      </c>
      <c r="F280" s="23"/>
    </row>
    <row r="281" spans="1:6">
      <c r="B281" s="87" t="s">
        <v>150</v>
      </c>
      <c r="C281" s="3" t="s">
        <v>21</v>
      </c>
      <c r="D281" s="3">
        <v>1</v>
      </c>
      <c r="E281" s="104"/>
      <c r="F281" s="14">
        <f>E281*D281</f>
        <v>0</v>
      </c>
    </row>
    <row r="282" spans="1:6">
      <c r="B282" s="87"/>
    </row>
    <row r="283" spans="1:6">
      <c r="A283" s="1" t="s">
        <v>54</v>
      </c>
      <c r="B283" s="87" t="s">
        <v>151</v>
      </c>
    </row>
    <row r="284" spans="1:6">
      <c r="B284" s="87" t="s">
        <v>152</v>
      </c>
    </row>
    <row r="285" spans="1:6">
      <c r="B285" s="87" t="s">
        <v>153</v>
      </c>
    </row>
    <row r="286" spans="1:6">
      <c r="B286" s="87" t="s">
        <v>154</v>
      </c>
    </row>
    <row r="287" spans="1:6">
      <c r="B287" s="87" t="s">
        <v>155</v>
      </c>
      <c r="C287" s="3" t="s">
        <v>21</v>
      </c>
      <c r="D287" s="3">
        <v>1</v>
      </c>
      <c r="E287" s="104"/>
      <c r="F287" s="14">
        <f>E287*D287</f>
        <v>0</v>
      </c>
    </row>
    <row r="288" spans="1:6">
      <c r="B288" s="87"/>
    </row>
    <row r="289" spans="1:6">
      <c r="A289" s="1" t="s">
        <v>55</v>
      </c>
      <c r="B289" s="87" t="s">
        <v>156</v>
      </c>
    </row>
    <row r="290" spans="1:6">
      <c r="B290" s="87" t="s">
        <v>157</v>
      </c>
      <c r="C290" s="3" t="s">
        <v>21</v>
      </c>
      <c r="D290" s="3">
        <v>1</v>
      </c>
      <c r="E290" s="104"/>
      <c r="F290" s="14">
        <f>E290*D290</f>
        <v>0</v>
      </c>
    </row>
    <row r="291" spans="1:6">
      <c r="B291" s="87" t="s">
        <v>158</v>
      </c>
      <c r="C291" s="3" t="s">
        <v>21</v>
      </c>
      <c r="D291" s="3">
        <v>1</v>
      </c>
      <c r="E291" s="104"/>
      <c r="F291" s="14">
        <f>E291*D291</f>
        <v>0</v>
      </c>
    </row>
    <row r="292" spans="1:6">
      <c r="B292" s="87" t="s">
        <v>159</v>
      </c>
      <c r="C292" s="3" t="s">
        <v>21</v>
      </c>
      <c r="D292" s="3">
        <v>1</v>
      </c>
      <c r="E292" s="104"/>
      <c r="F292" s="14">
        <f>E292*D292</f>
        <v>0</v>
      </c>
    </row>
    <row r="293" spans="1:6">
      <c r="D293" s="19"/>
      <c r="E293" s="23"/>
      <c r="F293" s="23"/>
    </row>
    <row r="294" spans="1:6">
      <c r="A294" s="1" t="s">
        <v>56</v>
      </c>
      <c r="B294" s="87" t="s">
        <v>160</v>
      </c>
      <c r="D294" s="19"/>
      <c r="E294" s="23"/>
      <c r="F294" s="23"/>
    </row>
    <row r="295" spans="1:6">
      <c r="B295" s="87" t="s">
        <v>359</v>
      </c>
      <c r="D295" s="19"/>
      <c r="E295" s="23"/>
      <c r="F295" s="23"/>
    </row>
    <row r="296" spans="1:6">
      <c r="B296" s="87"/>
      <c r="C296" s="3" t="s">
        <v>21</v>
      </c>
      <c r="D296" s="3">
        <v>1</v>
      </c>
      <c r="E296" s="104"/>
      <c r="F296" s="14">
        <f>E296*D296</f>
        <v>0</v>
      </c>
    </row>
    <row r="298" spans="1:6" ht="25.5">
      <c r="A298" s="1" t="s">
        <v>57</v>
      </c>
      <c r="B298" s="18" t="s">
        <v>434</v>
      </c>
      <c r="C298" s="3" t="s">
        <v>33</v>
      </c>
      <c r="D298" s="3">
        <v>1</v>
      </c>
      <c r="E298" s="104"/>
      <c r="F298" s="14">
        <f>E298*D298</f>
        <v>0</v>
      </c>
    </row>
    <row r="299" spans="1:6">
      <c r="E299" s="107"/>
    </row>
    <row r="300" spans="1:6">
      <c r="B300" s="2" t="s">
        <v>161</v>
      </c>
      <c r="F300" s="21">
        <f>SUM(F235:F299)</f>
        <v>0</v>
      </c>
    </row>
    <row r="303" spans="1:6">
      <c r="A303" s="1" t="s">
        <v>82</v>
      </c>
    </row>
    <row r="305" spans="1:6" ht="25.5">
      <c r="A305" s="5" t="s">
        <v>13</v>
      </c>
      <c r="B305" s="2" t="s">
        <v>14</v>
      </c>
      <c r="C305" s="10" t="s">
        <v>15</v>
      </c>
      <c r="D305" s="3" t="s">
        <v>16</v>
      </c>
      <c r="E305" s="6" t="s">
        <v>17</v>
      </c>
      <c r="F305" s="4" t="s">
        <v>18</v>
      </c>
    </row>
    <row r="307" spans="1:6">
      <c r="A307" s="1" t="s">
        <v>19</v>
      </c>
      <c r="B307" s="2" t="s">
        <v>164</v>
      </c>
    </row>
    <row r="309" spans="1:6" ht="64.5" customHeight="1">
      <c r="A309" s="11" t="s">
        <v>20</v>
      </c>
      <c r="B309" s="78" t="s">
        <v>361</v>
      </c>
      <c r="C309" s="29" t="s">
        <v>33</v>
      </c>
      <c r="D309" s="3">
        <v>1</v>
      </c>
      <c r="E309" s="103"/>
      <c r="F309" s="13">
        <f>D309*E309</f>
        <v>0</v>
      </c>
    </row>
    <row r="310" spans="1:6">
      <c r="A310" s="11"/>
      <c r="B310" s="78"/>
      <c r="C310" s="29"/>
      <c r="E310" s="13"/>
      <c r="F310" s="13"/>
    </row>
    <row r="311" spans="1:6" ht="76.5">
      <c r="A311" s="1" t="s">
        <v>22</v>
      </c>
      <c r="B311" s="78" t="s">
        <v>362</v>
      </c>
      <c r="C311" s="29" t="s">
        <v>33</v>
      </c>
      <c r="D311" s="3">
        <v>1</v>
      </c>
      <c r="E311" s="103"/>
      <c r="F311" s="13">
        <f>D311*E311</f>
        <v>0</v>
      </c>
    </row>
    <row r="312" spans="1:6">
      <c r="B312" s="31"/>
      <c r="C312" s="30"/>
      <c r="D312" s="32"/>
      <c r="E312" s="13"/>
      <c r="F312" s="13"/>
    </row>
    <row r="313" spans="1:6">
      <c r="A313" s="1" t="s">
        <v>23</v>
      </c>
      <c r="B313" s="74" t="s">
        <v>165</v>
      </c>
      <c r="C313" s="29" t="s">
        <v>33</v>
      </c>
      <c r="D313" s="3">
        <v>2</v>
      </c>
      <c r="E313" s="103"/>
      <c r="F313" s="13">
        <f>D313*E313</f>
        <v>0</v>
      </c>
    </row>
    <row r="314" spans="1:6">
      <c r="B314" s="31"/>
      <c r="C314" s="30"/>
      <c r="D314" s="32"/>
      <c r="E314" s="13"/>
      <c r="F314" s="13"/>
    </row>
    <row r="315" spans="1:6">
      <c r="A315" s="1" t="s">
        <v>24</v>
      </c>
      <c r="B315" s="78" t="s">
        <v>166</v>
      </c>
      <c r="C315" s="29" t="s">
        <v>37</v>
      </c>
      <c r="D315" s="19">
        <v>28</v>
      </c>
      <c r="E315" s="103"/>
      <c r="F315" s="13">
        <f>D315*E315</f>
        <v>0</v>
      </c>
    </row>
    <row r="317" spans="1:6">
      <c r="A317" s="1" t="s">
        <v>25</v>
      </c>
      <c r="B317" s="78" t="s">
        <v>167</v>
      </c>
      <c r="C317" s="29" t="s">
        <v>37</v>
      </c>
      <c r="D317" s="19">
        <v>19</v>
      </c>
      <c r="E317" s="103"/>
      <c r="F317" s="13">
        <f>D317*E317</f>
        <v>0</v>
      </c>
    </row>
    <row r="319" spans="1:6">
      <c r="A319" s="1" t="s">
        <v>26</v>
      </c>
      <c r="B319" s="78" t="s">
        <v>168</v>
      </c>
      <c r="C319" s="29" t="s">
        <v>37</v>
      </c>
      <c r="D319" s="19">
        <v>9</v>
      </c>
      <c r="E319" s="103"/>
      <c r="F319" s="13">
        <f>D319*E319</f>
        <v>0</v>
      </c>
    </row>
    <row r="320" spans="1:6">
      <c r="B320" s="78"/>
      <c r="C320" s="29"/>
      <c r="D320" s="19"/>
      <c r="E320" s="13"/>
      <c r="F320" s="13"/>
    </row>
    <row r="321" spans="1:6">
      <c r="A321" s="1" t="s">
        <v>27</v>
      </c>
      <c r="B321" s="78" t="s">
        <v>169</v>
      </c>
      <c r="C321" s="29" t="s">
        <v>33</v>
      </c>
      <c r="D321" s="3">
        <v>52</v>
      </c>
      <c r="E321" s="103"/>
      <c r="F321" s="13">
        <f>D321*E321</f>
        <v>0</v>
      </c>
    </row>
    <row r="322" spans="1:6">
      <c r="B322" s="78"/>
      <c r="C322" s="29"/>
      <c r="D322" s="19"/>
      <c r="E322" s="13"/>
      <c r="F322" s="13"/>
    </row>
    <row r="323" spans="1:6">
      <c r="A323" s="1" t="s">
        <v>29</v>
      </c>
      <c r="B323" s="78" t="s">
        <v>170</v>
      </c>
      <c r="C323" s="29" t="s">
        <v>33</v>
      </c>
      <c r="D323" s="3">
        <v>52</v>
      </c>
      <c r="E323" s="103"/>
      <c r="F323" s="13">
        <f>D323*E323</f>
        <v>0</v>
      </c>
    </row>
    <row r="324" spans="1:6">
      <c r="B324" s="78"/>
      <c r="C324" s="29"/>
      <c r="D324" s="19"/>
      <c r="E324" s="13"/>
      <c r="F324" s="13"/>
    </row>
    <row r="325" spans="1:6">
      <c r="A325" s="1" t="s">
        <v>30</v>
      </c>
      <c r="B325" s="78" t="s">
        <v>171</v>
      </c>
      <c r="C325" s="29" t="s">
        <v>21</v>
      </c>
      <c r="D325" s="3">
        <v>2</v>
      </c>
      <c r="E325" s="103"/>
      <c r="F325" s="13">
        <f>D325*E325</f>
        <v>0</v>
      </c>
    </row>
    <row r="326" spans="1:6">
      <c r="B326" s="78"/>
      <c r="C326" s="29"/>
      <c r="D326" s="19"/>
      <c r="E326" s="13"/>
      <c r="F326" s="13"/>
    </row>
    <row r="327" spans="1:6">
      <c r="A327" s="1" t="s">
        <v>31</v>
      </c>
      <c r="B327" s="78" t="s">
        <v>172</v>
      </c>
      <c r="C327" s="29" t="s">
        <v>33</v>
      </c>
      <c r="D327" s="3">
        <v>2</v>
      </c>
      <c r="E327" s="103"/>
      <c r="F327" s="13">
        <f>D327*E327</f>
        <v>0</v>
      </c>
    </row>
    <row r="330" spans="1:6">
      <c r="B330" s="2" t="s">
        <v>173</v>
      </c>
      <c r="F330" s="13">
        <f>SUM(F309:F328)</f>
        <v>0</v>
      </c>
    </row>
    <row r="333" spans="1:6">
      <c r="A333" s="1" t="s">
        <v>83</v>
      </c>
    </row>
    <row r="335" spans="1:6" ht="25.5">
      <c r="A335" s="5" t="s">
        <v>13</v>
      </c>
      <c r="B335" s="2" t="s">
        <v>14</v>
      </c>
      <c r="C335" s="10" t="s">
        <v>15</v>
      </c>
      <c r="D335" s="3" t="s">
        <v>16</v>
      </c>
      <c r="E335" s="6" t="s">
        <v>17</v>
      </c>
      <c r="F335" s="4" t="s">
        <v>18</v>
      </c>
    </row>
    <row r="337" spans="1:6">
      <c r="A337" s="1" t="s">
        <v>19</v>
      </c>
      <c r="B337" s="2" t="s">
        <v>176</v>
      </c>
    </row>
    <row r="339" spans="1:6" ht="127.5">
      <c r="A339" s="1" t="s">
        <v>20</v>
      </c>
      <c r="B339" s="73" t="s">
        <v>390</v>
      </c>
      <c r="C339" s="29" t="s">
        <v>21</v>
      </c>
      <c r="D339" s="3">
        <v>1</v>
      </c>
      <c r="E339" s="103"/>
      <c r="F339" s="13">
        <f>D339*E339</f>
        <v>0</v>
      </c>
    </row>
    <row r="341" spans="1:6" ht="38.25">
      <c r="A341" s="1" t="s">
        <v>22</v>
      </c>
      <c r="B341" s="73" t="s">
        <v>363</v>
      </c>
      <c r="C341" s="29" t="s">
        <v>21</v>
      </c>
      <c r="D341" s="3">
        <v>1</v>
      </c>
      <c r="E341" s="103"/>
      <c r="F341" s="13">
        <f>D341*E341</f>
        <v>0</v>
      </c>
    </row>
    <row r="342" spans="1:6">
      <c r="D342" s="19"/>
    </row>
    <row r="343" spans="1:6">
      <c r="A343" s="1" t="s">
        <v>23</v>
      </c>
      <c r="B343" s="73" t="s">
        <v>174</v>
      </c>
      <c r="C343" s="29" t="s">
        <v>21</v>
      </c>
      <c r="D343" s="3">
        <v>1</v>
      </c>
      <c r="E343" s="103"/>
      <c r="F343" s="13">
        <f>D343*E343</f>
        <v>0</v>
      </c>
    </row>
    <row r="344" spans="1:6">
      <c r="D344" s="19"/>
      <c r="E344" s="107"/>
    </row>
    <row r="345" spans="1:6" ht="104.25" customHeight="1">
      <c r="A345" s="1" t="s">
        <v>24</v>
      </c>
      <c r="B345" s="73" t="s">
        <v>467</v>
      </c>
      <c r="C345" s="29" t="s">
        <v>21</v>
      </c>
      <c r="D345" s="3">
        <v>1</v>
      </c>
      <c r="E345" s="103"/>
      <c r="F345" s="13">
        <f>D345*E345</f>
        <v>0</v>
      </c>
    </row>
    <row r="347" spans="1:6" ht="141.75" customHeight="1">
      <c r="A347" s="1" t="s">
        <v>25</v>
      </c>
      <c r="B347" s="73" t="s">
        <v>364</v>
      </c>
      <c r="C347" s="29" t="s">
        <v>21</v>
      </c>
      <c r="D347" s="3">
        <v>1</v>
      </c>
      <c r="E347" s="103"/>
      <c r="F347" s="13">
        <f>D347*E347</f>
        <v>0</v>
      </c>
    </row>
    <row r="349" spans="1:6" ht="25.5">
      <c r="A349" s="1" t="s">
        <v>26</v>
      </c>
      <c r="B349" s="73" t="s">
        <v>175</v>
      </c>
      <c r="C349" s="29" t="s">
        <v>21</v>
      </c>
      <c r="D349" s="3">
        <v>1</v>
      </c>
      <c r="E349" s="103"/>
      <c r="F349" s="13">
        <f>D349*E349</f>
        <v>0</v>
      </c>
    </row>
    <row r="351" spans="1:6" ht="51">
      <c r="A351" s="1" t="s">
        <v>27</v>
      </c>
      <c r="B351" s="73" t="s">
        <v>433</v>
      </c>
      <c r="C351" s="29" t="s">
        <v>21</v>
      </c>
      <c r="D351" s="3">
        <v>1</v>
      </c>
      <c r="E351" s="103"/>
      <c r="F351" s="13">
        <f>D351*E351</f>
        <v>0</v>
      </c>
    </row>
    <row r="353" spans="1:6" ht="140.25">
      <c r="A353" s="1" t="s">
        <v>29</v>
      </c>
      <c r="B353" s="73" t="s">
        <v>476</v>
      </c>
      <c r="C353" s="29" t="s">
        <v>21</v>
      </c>
      <c r="D353" s="3">
        <v>1</v>
      </c>
      <c r="E353" s="106"/>
      <c r="F353" s="13">
        <f>D353*E353</f>
        <v>0</v>
      </c>
    </row>
    <row r="355" spans="1:6" ht="51">
      <c r="A355" s="1" t="s">
        <v>30</v>
      </c>
      <c r="B355" s="73" t="s">
        <v>391</v>
      </c>
      <c r="C355" s="29" t="s">
        <v>21</v>
      </c>
      <c r="D355" s="3">
        <v>1</v>
      </c>
      <c r="E355" s="106"/>
      <c r="F355" s="13">
        <f>D355*E355</f>
        <v>0</v>
      </c>
    </row>
    <row r="357" spans="1:6" ht="241.5" customHeight="1">
      <c r="A357" s="17" t="s">
        <v>31</v>
      </c>
      <c r="B357" s="73" t="s">
        <v>392</v>
      </c>
      <c r="C357" s="29" t="s">
        <v>21</v>
      </c>
      <c r="D357" s="3">
        <v>1</v>
      </c>
      <c r="E357" s="108"/>
      <c r="F357" s="13">
        <f>D357*E357</f>
        <v>0</v>
      </c>
    </row>
    <row r="358" spans="1:6">
      <c r="A358" s="17"/>
      <c r="B358" s="33"/>
      <c r="C358" s="30"/>
      <c r="E358" s="13"/>
      <c r="F358" s="13"/>
    </row>
    <row r="359" spans="1:6" ht="51">
      <c r="A359" s="17" t="s">
        <v>32</v>
      </c>
      <c r="B359" s="73" t="s">
        <v>177</v>
      </c>
      <c r="C359" s="29" t="s">
        <v>21</v>
      </c>
      <c r="D359" s="3">
        <v>1</v>
      </c>
      <c r="E359" s="103"/>
      <c r="F359" s="13">
        <f>D359*E359</f>
        <v>0</v>
      </c>
    </row>
    <row r="360" spans="1:6">
      <c r="A360" s="17"/>
      <c r="B360" s="33"/>
      <c r="C360" s="30"/>
      <c r="E360" s="13"/>
      <c r="F360" s="13"/>
    </row>
    <row r="361" spans="1:6" ht="51">
      <c r="A361" s="17" t="s">
        <v>47</v>
      </c>
      <c r="B361" s="73" t="s">
        <v>178</v>
      </c>
      <c r="C361" s="29" t="s">
        <v>21</v>
      </c>
      <c r="D361" s="3">
        <v>1</v>
      </c>
      <c r="E361" s="103"/>
      <c r="F361" s="13">
        <f>D361*E361</f>
        <v>0</v>
      </c>
    </row>
    <row r="362" spans="1:6">
      <c r="A362" s="17"/>
      <c r="B362" s="33"/>
      <c r="C362" s="30"/>
      <c r="E362" s="13"/>
      <c r="F362" s="13"/>
    </row>
    <row r="363" spans="1:6" ht="76.5">
      <c r="A363" s="17" t="s">
        <v>48</v>
      </c>
      <c r="B363" s="73" t="s">
        <v>365</v>
      </c>
      <c r="C363" s="29" t="s">
        <v>21</v>
      </c>
      <c r="D363" s="3">
        <v>1</v>
      </c>
      <c r="E363" s="103"/>
      <c r="F363" s="13">
        <f>D363*E363</f>
        <v>0</v>
      </c>
    </row>
    <row r="364" spans="1:6">
      <c r="A364" s="17"/>
      <c r="B364" s="33"/>
      <c r="C364" s="30"/>
      <c r="E364" s="13"/>
      <c r="F364" s="13"/>
    </row>
    <row r="365" spans="1:6" ht="76.5">
      <c r="A365" s="17" t="s">
        <v>49</v>
      </c>
      <c r="B365" s="73" t="s">
        <v>366</v>
      </c>
      <c r="C365" s="29" t="s">
        <v>21</v>
      </c>
      <c r="D365" s="3">
        <v>1</v>
      </c>
      <c r="E365" s="103"/>
      <c r="F365" s="13">
        <f>D365*E365</f>
        <v>0</v>
      </c>
    </row>
    <row r="366" spans="1:6">
      <c r="A366" s="17"/>
      <c r="B366" s="33"/>
      <c r="C366" s="30"/>
      <c r="E366" s="13"/>
      <c r="F366" s="13"/>
    </row>
    <row r="367" spans="1:6" ht="102">
      <c r="A367" s="17" t="s">
        <v>50</v>
      </c>
      <c r="B367" s="73" t="s">
        <v>367</v>
      </c>
      <c r="C367" s="29" t="s">
        <v>21</v>
      </c>
      <c r="D367" s="3">
        <v>1</v>
      </c>
      <c r="E367" s="103"/>
      <c r="F367" s="13">
        <f>D367*E367</f>
        <v>0</v>
      </c>
    </row>
    <row r="369" spans="1:6" ht="51">
      <c r="A369" s="1" t="s">
        <v>51</v>
      </c>
      <c r="B369" s="73" t="s">
        <v>425</v>
      </c>
      <c r="C369" s="29" t="s">
        <v>21</v>
      </c>
      <c r="D369" s="3">
        <v>1</v>
      </c>
      <c r="E369" s="103"/>
      <c r="F369" s="13">
        <f>D369*E369</f>
        <v>0</v>
      </c>
    </row>
    <row r="371" spans="1:6" ht="51">
      <c r="A371" s="1" t="s">
        <v>52</v>
      </c>
      <c r="B371" s="73" t="s">
        <v>179</v>
      </c>
      <c r="C371" s="29" t="s">
        <v>21</v>
      </c>
      <c r="D371" s="3">
        <v>1</v>
      </c>
      <c r="E371" s="103"/>
      <c r="F371" s="13">
        <f>D371*E371</f>
        <v>0</v>
      </c>
    </row>
    <row r="373" spans="1:6" ht="114.75">
      <c r="A373" s="1" t="s">
        <v>53</v>
      </c>
      <c r="B373" s="73" t="s">
        <v>368</v>
      </c>
      <c r="C373" s="29" t="s">
        <v>21</v>
      </c>
      <c r="D373" s="3">
        <v>1</v>
      </c>
      <c r="E373" s="106"/>
      <c r="F373" s="13">
        <f>D373*E373</f>
        <v>0</v>
      </c>
    </row>
    <row r="375" spans="1:6" ht="51">
      <c r="A375" s="1" t="s">
        <v>54</v>
      </c>
      <c r="B375" s="73" t="s">
        <v>180</v>
      </c>
      <c r="C375" s="29" t="s">
        <v>21</v>
      </c>
      <c r="D375" s="3">
        <v>1</v>
      </c>
      <c r="E375" s="106"/>
      <c r="F375" s="13">
        <f>D375*E375</f>
        <v>0</v>
      </c>
    </row>
    <row r="377" spans="1:6" ht="51">
      <c r="A377" s="1" t="s">
        <v>55</v>
      </c>
      <c r="B377" s="73" t="s">
        <v>469</v>
      </c>
      <c r="C377" s="29" t="s">
        <v>21</v>
      </c>
      <c r="D377" s="3">
        <v>1</v>
      </c>
      <c r="E377" s="106"/>
      <c r="F377" s="13">
        <f>D377*E377</f>
        <v>0</v>
      </c>
    </row>
    <row r="378" spans="1:6">
      <c r="B378" s="33"/>
      <c r="D378" s="19"/>
      <c r="E378" s="13"/>
      <c r="F378" s="13"/>
    </row>
    <row r="379" spans="1:6" ht="51">
      <c r="A379" s="1" t="s">
        <v>56</v>
      </c>
      <c r="B379" s="73" t="s">
        <v>181</v>
      </c>
      <c r="C379" s="29" t="s">
        <v>21</v>
      </c>
      <c r="D379" s="3">
        <v>1</v>
      </c>
      <c r="E379" s="106"/>
      <c r="F379" s="13">
        <f>D379*E379</f>
        <v>0</v>
      </c>
    </row>
    <row r="380" spans="1:6">
      <c r="B380" s="28"/>
      <c r="D380" s="19"/>
      <c r="E380" s="13"/>
      <c r="F380" s="13"/>
    </row>
    <row r="381" spans="1:6" ht="51">
      <c r="A381" s="1" t="s">
        <v>57</v>
      </c>
      <c r="B381" s="73" t="s">
        <v>182</v>
      </c>
      <c r="C381" s="29" t="s">
        <v>21</v>
      </c>
      <c r="D381" s="3">
        <v>1</v>
      </c>
      <c r="E381" s="106"/>
      <c r="F381" s="13">
        <f>D381*E381</f>
        <v>0</v>
      </c>
    </row>
    <row r="382" spans="1:6">
      <c r="B382" s="37"/>
      <c r="D382" s="19"/>
      <c r="E382" s="13"/>
      <c r="F382" s="13"/>
    </row>
    <row r="383" spans="1:6" ht="51">
      <c r="A383" s="1" t="s">
        <v>58</v>
      </c>
      <c r="B383" s="73" t="s">
        <v>183</v>
      </c>
      <c r="C383" s="29" t="s">
        <v>21</v>
      </c>
      <c r="D383" s="3">
        <v>1</v>
      </c>
      <c r="E383" s="106"/>
      <c r="F383" s="13">
        <f>D383*E383</f>
        <v>0</v>
      </c>
    </row>
    <row r="384" spans="1:6">
      <c r="B384" s="37"/>
      <c r="D384" s="19"/>
      <c r="E384" s="105"/>
      <c r="F384" s="13"/>
    </row>
    <row r="385" spans="1:6" ht="63.75">
      <c r="A385" s="1" t="s">
        <v>59</v>
      </c>
      <c r="B385" s="72" t="s">
        <v>463</v>
      </c>
      <c r="C385" s="29" t="s">
        <v>21</v>
      </c>
      <c r="D385" s="3">
        <v>1</v>
      </c>
      <c r="E385" s="106"/>
      <c r="F385" s="13">
        <f>D385*E385</f>
        <v>0</v>
      </c>
    </row>
    <row r="386" spans="1:6">
      <c r="B386" s="18"/>
      <c r="C386" s="30"/>
      <c r="D386" s="19"/>
      <c r="E386" s="13"/>
      <c r="F386" s="13"/>
    </row>
    <row r="387" spans="1:6">
      <c r="A387" s="1" t="s">
        <v>60</v>
      </c>
      <c r="B387" s="73" t="s">
        <v>184</v>
      </c>
      <c r="C387" s="29" t="s">
        <v>21</v>
      </c>
      <c r="D387" s="3">
        <v>1</v>
      </c>
      <c r="E387" s="106"/>
      <c r="F387" s="13">
        <f>D387*E387</f>
        <v>0</v>
      </c>
    </row>
    <row r="388" spans="1:6">
      <c r="B388" s="18"/>
      <c r="C388" s="30"/>
      <c r="D388" s="19"/>
      <c r="E388" s="13"/>
      <c r="F388" s="13"/>
    </row>
    <row r="389" spans="1:6" ht="51">
      <c r="A389" s="1" t="s">
        <v>61</v>
      </c>
      <c r="B389" s="49" t="s">
        <v>477</v>
      </c>
      <c r="C389" s="29" t="s">
        <v>21</v>
      </c>
      <c r="D389" s="3">
        <v>1</v>
      </c>
      <c r="E389" s="106"/>
      <c r="F389" s="13">
        <f>D389*E389</f>
        <v>0</v>
      </c>
    </row>
    <row r="390" spans="1:6">
      <c r="B390" s="18"/>
      <c r="C390" s="30"/>
      <c r="D390" s="19"/>
      <c r="E390" s="13"/>
      <c r="F390" s="13"/>
    </row>
    <row r="391" spans="1:6" ht="76.5">
      <c r="A391" s="1" t="s">
        <v>62</v>
      </c>
      <c r="B391" s="40" t="s">
        <v>478</v>
      </c>
      <c r="C391" s="29" t="s">
        <v>21</v>
      </c>
      <c r="D391" s="3">
        <v>1</v>
      </c>
      <c r="E391" s="106"/>
      <c r="F391" s="13">
        <f>D391*E391</f>
        <v>0</v>
      </c>
    </row>
    <row r="392" spans="1:6">
      <c r="B392" s="36"/>
      <c r="C392" s="30"/>
      <c r="D392" s="19"/>
      <c r="E392" s="13"/>
      <c r="F392" s="13"/>
    </row>
    <row r="393" spans="1:6" ht="51">
      <c r="A393" s="1" t="s">
        <v>63</v>
      </c>
      <c r="B393" s="72" t="s">
        <v>185</v>
      </c>
      <c r="C393" s="29" t="s">
        <v>21</v>
      </c>
      <c r="D393" s="3">
        <v>1</v>
      </c>
      <c r="E393" s="106"/>
      <c r="F393" s="13">
        <f>D393*E393</f>
        <v>0</v>
      </c>
    </row>
    <row r="394" spans="1:6">
      <c r="F394" s="9"/>
    </row>
    <row r="395" spans="1:6" ht="51">
      <c r="A395" s="1" t="s">
        <v>64</v>
      </c>
      <c r="B395" s="89" t="s">
        <v>186</v>
      </c>
      <c r="C395" s="29" t="s">
        <v>21</v>
      </c>
      <c r="D395" s="3">
        <v>1</v>
      </c>
      <c r="E395" s="106"/>
      <c r="F395" s="13">
        <f>D395*E395</f>
        <v>0</v>
      </c>
    </row>
    <row r="397" spans="1:6" ht="102">
      <c r="A397" s="1" t="s">
        <v>65</v>
      </c>
      <c r="B397" s="72" t="s">
        <v>369</v>
      </c>
      <c r="C397" s="29" t="s">
        <v>21</v>
      </c>
      <c r="D397" s="3">
        <v>1</v>
      </c>
      <c r="E397" s="106"/>
      <c r="F397" s="13">
        <f>D397*E397</f>
        <v>0</v>
      </c>
    </row>
    <row r="398" spans="1:6">
      <c r="B398" s="33"/>
      <c r="C398" s="30"/>
      <c r="D398" s="19"/>
      <c r="E398" s="13"/>
      <c r="F398" s="13"/>
    </row>
    <row r="399" spans="1:6" ht="38.25">
      <c r="A399" s="1" t="s">
        <v>66</v>
      </c>
      <c r="B399" s="72" t="s">
        <v>479</v>
      </c>
      <c r="C399" s="29" t="s">
        <v>21</v>
      </c>
      <c r="D399" s="3">
        <v>1</v>
      </c>
      <c r="E399" s="106"/>
      <c r="F399" s="13">
        <f>D399*E399</f>
        <v>0</v>
      </c>
    </row>
    <row r="400" spans="1:6">
      <c r="B400" s="28"/>
      <c r="C400" s="30"/>
      <c r="D400" s="19"/>
      <c r="E400" s="13"/>
      <c r="F400" s="13"/>
    </row>
    <row r="401" spans="1:6" ht="51">
      <c r="A401" s="1" t="s">
        <v>67</v>
      </c>
      <c r="B401" s="72" t="s">
        <v>187</v>
      </c>
      <c r="C401" s="29" t="s">
        <v>21</v>
      </c>
      <c r="D401" s="3">
        <v>1</v>
      </c>
      <c r="E401" s="106"/>
      <c r="F401" s="13">
        <f>D401*E401</f>
        <v>0</v>
      </c>
    </row>
    <row r="402" spans="1:6">
      <c r="B402" s="33"/>
      <c r="D402" s="19"/>
      <c r="E402" s="13"/>
      <c r="F402" s="13"/>
    </row>
    <row r="403" spans="1:6" ht="25.5">
      <c r="A403" s="1" t="s">
        <v>68</v>
      </c>
      <c r="B403" s="72" t="s">
        <v>188</v>
      </c>
      <c r="C403" s="29" t="s">
        <v>21</v>
      </c>
      <c r="D403" s="3">
        <v>1</v>
      </c>
      <c r="E403" s="106"/>
      <c r="F403" s="13">
        <f>D403*E403</f>
        <v>0</v>
      </c>
    </row>
    <row r="404" spans="1:6">
      <c r="B404" s="85"/>
    </row>
    <row r="405" spans="1:6" ht="51">
      <c r="A405" s="1" t="s">
        <v>69</v>
      </c>
      <c r="B405" s="90" t="s">
        <v>189</v>
      </c>
      <c r="C405" s="29" t="s">
        <v>21</v>
      </c>
      <c r="D405" s="3">
        <v>1</v>
      </c>
      <c r="E405" s="106"/>
      <c r="F405" s="13">
        <f>D405*E405</f>
        <v>0</v>
      </c>
    </row>
    <row r="406" spans="1:6">
      <c r="B406" s="84"/>
    </row>
    <row r="407" spans="1:6" ht="63.75">
      <c r="A407" s="1" t="s">
        <v>70</v>
      </c>
      <c r="B407" s="72" t="s">
        <v>190</v>
      </c>
      <c r="C407" s="29" t="s">
        <v>21</v>
      </c>
      <c r="D407" s="3">
        <v>1</v>
      </c>
      <c r="E407" s="106"/>
      <c r="F407" s="13">
        <f>D407*E407</f>
        <v>0</v>
      </c>
    </row>
    <row r="408" spans="1:6">
      <c r="B408" s="33"/>
      <c r="D408" s="19"/>
      <c r="E408" s="13"/>
      <c r="F408" s="13"/>
    </row>
    <row r="409" spans="1:6" ht="114.75">
      <c r="A409" s="1" t="s">
        <v>71</v>
      </c>
      <c r="B409" s="72" t="s">
        <v>370</v>
      </c>
      <c r="C409" s="29" t="s">
        <v>21</v>
      </c>
      <c r="D409" s="3">
        <v>1</v>
      </c>
      <c r="E409" s="106"/>
      <c r="F409" s="13">
        <f>D409*E409</f>
        <v>0</v>
      </c>
    </row>
    <row r="410" spans="1:6">
      <c r="B410" s="85"/>
    </row>
    <row r="411" spans="1:6" ht="51">
      <c r="A411" s="1" t="s">
        <v>72</v>
      </c>
      <c r="B411" s="72" t="s">
        <v>191</v>
      </c>
      <c r="C411" s="29" t="s">
        <v>21</v>
      </c>
      <c r="D411" s="3">
        <v>1</v>
      </c>
      <c r="E411" s="106"/>
      <c r="F411" s="13">
        <f>D411*E411</f>
        <v>0</v>
      </c>
    </row>
    <row r="412" spans="1:6">
      <c r="B412" s="85"/>
    </row>
    <row r="413" spans="1:6" ht="38.25">
      <c r="A413" s="1" t="s">
        <v>73</v>
      </c>
      <c r="B413" s="72" t="s">
        <v>192</v>
      </c>
      <c r="C413" s="29" t="s">
        <v>21</v>
      </c>
      <c r="D413" s="3">
        <v>1</v>
      </c>
      <c r="E413" s="103"/>
      <c r="F413" s="13">
        <f>D413*E413</f>
        <v>0</v>
      </c>
    </row>
    <row r="415" spans="1:6" ht="51">
      <c r="A415" s="1" t="s">
        <v>74</v>
      </c>
      <c r="B415" s="90" t="s">
        <v>193</v>
      </c>
      <c r="C415" s="29" t="s">
        <v>21</v>
      </c>
      <c r="D415" s="3">
        <v>1</v>
      </c>
      <c r="E415" s="106"/>
      <c r="F415" s="13">
        <f>D415*E415</f>
        <v>0</v>
      </c>
    </row>
    <row r="416" spans="1:6">
      <c r="B416" s="33"/>
      <c r="D416" s="19"/>
      <c r="E416" s="13"/>
      <c r="F416" s="13"/>
    </row>
    <row r="417" spans="1:6" ht="51">
      <c r="A417" s="1" t="s">
        <v>75</v>
      </c>
      <c r="B417" s="72" t="s">
        <v>194</v>
      </c>
      <c r="C417" s="29" t="s">
        <v>21</v>
      </c>
      <c r="D417" s="3">
        <v>1</v>
      </c>
      <c r="E417" s="106"/>
      <c r="F417" s="13">
        <f>D417*E417</f>
        <v>0</v>
      </c>
    </row>
    <row r="418" spans="1:6">
      <c r="B418" s="37"/>
    </row>
    <row r="419" spans="1:6" ht="51">
      <c r="A419" s="1" t="s">
        <v>76</v>
      </c>
      <c r="B419" s="72" t="s">
        <v>195</v>
      </c>
      <c r="C419" s="29" t="s">
        <v>21</v>
      </c>
      <c r="D419" s="3">
        <v>1</v>
      </c>
      <c r="E419" s="103"/>
      <c r="F419" s="13">
        <f>D419*E419</f>
        <v>0</v>
      </c>
    </row>
    <row r="421" spans="1:6" ht="51">
      <c r="A421" s="1" t="s">
        <v>198</v>
      </c>
      <c r="B421" s="72" t="s">
        <v>196</v>
      </c>
      <c r="C421" s="29" t="s">
        <v>21</v>
      </c>
      <c r="D421" s="3">
        <v>1</v>
      </c>
      <c r="E421" s="106"/>
      <c r="F421" s="13">
        <f>D421*E421</f>
        <v>0</v>
      </c>
    </row>
    <row r="423" spans="1:6" ht="38.25">
      <c r="A423" s="1" t="s">
        <v>77</v>
      </c>
      <c r="B423" s="72" t="s">
        <v>393</v>
      </c>
      <c r="C423" s="29" t="s">
        <v>21</v>
      </c>
      <c r="D423" s="3">
        <v>1</v>
      </c>
      <c r="E423" s="106"/>
      <c r="F423" s="13">
        <f>D423*E423</f>
        <v>0</v>
      </c>
    </row>
    <row r="425" spans="1:6">
      <c r="B425" s="2" t="s">
        <v>197</v>
      </c>
      <c r="C425" s="30"/>
      <c r="D425" s="19"/>
      <c r="E425" s="13"/>
      <c r="F425" s="13">
        <f>SUM(F339:F423)</f>
        <v>0</v>
      </c>
    </row>
    <row r="427" spans="1:6">
      <c r="A427" s="1" t="s">
        <v>28</v>
      </c>
      <c r="B427" s="2" t="s">
        <v>199</v>
      </c>
      <c r="F427" s="13"/>
    </row>
    <row r="428" spans="1:6">
      <c r="B428" s="2" t="s">
        <v>200</v>
      </c>
    </row>
    <row r="430" spans="1:6" ht="51">
      <c r="A430" s="1" t="s">
        <v>20</v>
      </c>
      <c r="B430" s="38" t="s">
        <v>201</v>
      </c>
      <c r="C430" s="29" t="s">
        <v>21</v>
      </c>
      <c r="D430" s="3">
        <v>1</v>
      </c>
      <c r="E430" s="106"/>
      <c r="F430" s="4">
        <f>D430*E430</f>
        <v>0</v>
      </c>
    </row>
    <row r="431" spans="1:6">
      <c r="B431" s="28"/>
      <c r="E431" s="13"/>
      <c r="F431" s="13"/>
    </row>
    <row r="432" spans="1:6" ht="38.25">
      <c r="A432" s="1" t="s">
        <v>22</v>
      </c>
      <c r="B432" s="91" t="s">
        <v>394</v>
      </c>
      <c r="C432" s="29" t="s">
        <v>21</v>
      </c>
      <c r="D432" s="3">
        <v>1</v>
      </c>
      <c r="E432" s="106"/>
      <c r="F432" s="4">
        <f>D432*E432</f>
        <v>0</v>
      </c>
    </row>
    <row r="433" spans="1:6">
      <c r="B433" s="18"/>
      <c r="D433" s="19"/>
      <c r="E433" s="13"/>
      <c r="F433" s="13"/>
    </row>
    <row r="434" spans="1:6" ht="38.25">
      <c r="A434" s="1" t="s">
        <v>23</v>
      </c>
      <c r="B434" s="91" t="s">
        <v>202</v>
      </c>
      <c r="C434" s="29" t="s">
        <v>21</v>
      </c>
      <c r="D434" s="3">
        <v>1</v>
      </c>
      <c r="E434" s="106"/>
      <c r="F434" s="4">
        <f>D434*E434</f>
        <v>0</v>
      </c>
    </row>
    <row r="435" spans="1:6">
      <c r="D435" s="19"/>
      <c r="F435" s="13"/>
    </row>
    <row r="436" spans="1:6" ht="51">
      <c r="A436" s="1" t="s">
        <v>24</v>
      </c>
      <c r="B436" s="73" t="s">
        <v>203</v>
      </c>
      <c r="C436" s="29" t="s">
        <v>21</v>
      </c>
      <c r="D436" s="3">
        <v>1</v>
      </c>
      <c r="E436" s="106"/>
      <c r="F436" s="4">
        <f>D436*E436</f>
        <v>0</v>
      </c>
    </row>
    <row r="438" spans="1:6" ht="114.75">
      <c r="A438" s="1" t="s">
        <v>25</v>
      </c>
      <c r="B438" s="91" t="s">
        <v>371</v>
      </c>
      <c r="C438" s="29" t="s">
        <v>21</v>
      </c>
      <c r="D438" s="3">
        <v>1</v>
      </c>
      <c r="E438" s="106"/>
      <c r="F438" s="4">
        <f>D438*E438</f>
        <v>0</v>
      </c>
    </row>
    <row r="439" spans="1:6">
      <c r="B439" s="28"/>
      <c r="E439" s="13"/>
      <c r="F439" s="13"/>
    </row>
    <row r="440" spans="1:6" ht="51">
      <c r="A440" s="1" t="s">
        <v>26</v>
      </c>
      <c r="B440" s="91" t="s">
        <v>204</v>
      </c>
      <c r="C440" s="29" t="s">
        <v>21</v>
      </c>
      <c r="D440" s="3">
        <v>1</v>
      </c>
      <c r="E440" s="106"/>
      <c r="F440" s="4">
        <f>D440*E440</f>
        <v>0</v>
      </c>
    </row>
    <row r="441" spans="1:6">
      <c r="B441" s="28"/>
      <c r="E441" s="13"/>
      <c r="F441" s="13"/>
    </row>
    <row r="442" spans="1:6" ht="51">
      <c r="A442" s="1" t="s">
        <v>27</v>
      </c>
      <c r="B442" s="91" t="s">
        <v>395</v>
      </c>
      <c r="C442" s="29" t="s">
        <v>21</v>
      </c>
      <c r="D442" s="3">
        <v>1</v>
      </c>
      <c r="E442" s="106"/>
      <c r="F442" s="4">
        <f>D442*E442</f>
        <v>0</v>
      </c>
    </row>
    <row r="443" spans="1:6">
      <c r="B443" s="28"/>
      <c r="E443" s="13"/>
      <c r="F443" s="13"/>
    </row>
    <row r="444" spans="1:6" ht="153">
      <c r="A444" s="1" t="s">
        <v>29</v>
      </c>
      <c r="B444" s="49" t="s">
        <v>396</v>
      </c>
      <c r="C444" s="29" t="s">
        <v>21</v>
      </c>
      <c r="D444" s="3">
        <v>1</v>
      </c>
      <c r="E444" s="106"/>
      <c r="F444" s="4">
        <f>D444*E444</f>
        <v>0</v>
      </c>
    </row>
    <row r="445" spans="1:6">
      <c r="B445" s="28"/>
      <c r="E445" s="13"/>
      <c r="F445" s="13"/>
    </row>
    <row r="446" spans="1:6" ht="38.25">
      <c r="A446" s="1" t="s">
        <v>30</v>
      </c>
      <c r="B446" s="49" t="s">
        <v>397</v>
      </c>
      <c r="C446" s="29" t="s">
        <v>21</v>
      </c>
      <c r="D446" s="3">
        <v>1</v>
      </c>
      <c r="E446" s="106"/>
      <c r="F446" s="4">
        <f>D446*E446</f>
        <v>0</v>
      </c>
    </row>
    <row r="447" spans="1:6">
      <c r="F447" s="9"/>
    </row>
    <row r="448" spans="1:6" ht="89.25">
      <c r="A448" s="17" t="s">
        <v>31</v>
      </c>
      <c r="B448" s="72" t="s">
        <v>398</v>
      </c>
      <c r="C448" s="29" t="s">
        <v>21</v>
      </c>
      <c r="D448" s="3">
        <v>1</v>
      </c>
      <c r="E448" s="106"/>
      <c r="F448" s="4">
        <f>D448*E448</f>
        <v>0</v>
      </c>
    </row>
    <row r="449" spans="1:6">
      <c r="A449" s="17"/>
      <c r="C449" s="30"/>
    </row>
    <row r="450" spans="1:6" ht="38.25">
      <c r="A450" s="17" t="s">
        <v>32</v>
      </c>
      <c r="B450" s="49" t="s">
        <v>399</v>
      </c>
      <c r="C450" s="29" t="s">
        <v>21</v>
      </c>
      <c r="D450" s="3">
        <v>1</v>
      </c>
      <c r="E450" s="106"/>
      <c r="F450" s="4">
        <f>D450*E450</f>
        <v>0</v>
      </c>
    </row>
    <row r="451" spans="1:6">
      <c r="A451" s="17"/>
      <c r="B451" s="28"/>
      <c r="C451" s="30"/>
      <c r="E451" s="13"/>
      <c r="F451" s="13"/>
    </row>
    <row r="452" spans="1:6" ht="51">
      <c r="A452" s="17" t="s">
        <v>47</v>
      </c>
      <c r="B452" s="72" t="s">
        <v>400</v>
      </c>
      <c r="C452" s="29" t="s">
        <v>21</v>
      </c>
      <c r="D452" s="3">
        <v>1</v>
      </c>
      <c r="E452" s="106"/>
      <c r="F452" s="4">
        <f>D452*E452</f>
        <v>0</v>
      </c>
    </row>
    <row r="453" spans="1:6">
      <c r="A453" s="17"/>
      <c r="B453" s="28"/>
      <c r="C453" s="30"/>
      <c r="E453" s="13"/>
      <c r="F453" s="13"/>
    </row>
    <row r="454" spans="1:6" ht="191.25">
      <c r="A454" s="17" t="s">
        <v>48</v>
      </c>
      <c r="B454" s="92" t="s">
        <v>401</v>
      </c>
      <c r="C454" s="29" t="s">
        <v>21</v>
      </c>
      <c r="D454" s="3">
        <v>1</v>
      </c>
      <c r="E454" s="106"/>
      <c r="F454" s="4">
        <f>D454*E454</f>
        <v>0</v>
      </c>
    </row>
    <row r="455" spans="1:6">
      <c r="A455" s="17"/>
      <c r="C455" s="30"/>
      <c r="F455" s="9"/>
    </row>
    <row r="456" spans="1:6" ht="38.25">
      <c r="A456" s="17" t="s">
        <v>49</v>
      </c>
      <c r="B456" s="73" t="s">
        <v>402</v>
      </c>
      <c r="C456" s="29" t="s">
        <v>21</v>
      </c>
      <c r="D456" s="3">
        <v>1</v>
      </c>
      <c r="E456" s="106"/>
      <c r="F456" s="4">
        <f>D456*E456</f>
        <v>0</v>
      </c>
    </row>
    <row r="457" spans="1:6">
      <c r="A457" s="17"/>
      <c r="C457" s="30"/>
    </row>
    <row r="458" spans="1:6" ht="89.25">
      <c r="A458" s="17" t="s">
        <v>50</v>
      </c>
      <c r="B458" s="91" t="s">
        <v>403</v>
      </c>
      <c r="C458" s="29" t="s">
        <v>21</v>
      </c>
      <c r="D458" s="3">
        <v>1</v>
      </c>
      <c r="E458" s="106"/>
      <c r="F458" s="4">
        <f>D458*E458</f>
        <v>0</v>
      </c>
    </row>
    <row r="459" spans="1:6">
      <c r="B459" s="28"/>
      <c r="E459" s="13"/>
      <c r="F459" s="13"/>
    </row>
    <row r="460" spans="1:6" ht="38.25">
      <c r="A460" s="1" t="s">
        <v>51</v>
      </c>
      <c r="B460" s="91" t="s">
        <v>404</v>
      </c>
      <c r="C460" s="29" t="s">
        <v>21</v>
      </c>
      <c r="D460" s="3">
        <v>1</v>
      </c>
      <c r="E460" s="106"/>
      <c r="F460" s="4">
        <f>D460*E460</f>
        <v>0</v>
      </c>
    </row>
    <row r="461" spans="1:6">
      <c r="F461" s="13"/>
    </row>
    <row r="462" spans="1:6" ht="153">
      <c r="A462" s="1" t="s">
        <v>52</v>
      </c>
      <c r="B462" s="91" t="s">
        <v>205</v>
      </c>
      <c r="C462" s="29" t="s">
        <v>21</v>
      </c>
      <c r="D462" s="3">
        <v>1</v>
      </c>
      <c r="E462" s="106"/>
      <c r="F462" s="4">
        <f>D462*E462</f>
        <v>0</v>
      </c>
    </row>
    <row r="464" spans="1:6" ht="51">
      <c r="A464" s="1" t="s">
        <v>53</v>
      </c>
      <c r="B464" s="91" t="s">
        <v>206</v>
      </c>
      <c r="C464" s="29" t="s">
        <v>21</v>
      </c>
      <c r="D464" s="3">
        <v>1</v>
      </c>
      <c r="E464" s="106"/>
      <c r="F464" s="4">
        <f>D464*E464</f>
        <v>0</v>
      </c>
    </row>
    <row r="465" spans="1:6">
      <c r="B465" s="28"/>
      <c r="E465" s="13"/>
      <c r="F465" s="13"/>
    </row>
    <row r="466" spans="1:6" ht="51">
      <c r="A466" s="1" t="s">
        <v>54</v>
      </c>
      <c r="B466" s="91" t="s">
        <v>207</v>
      </c>
      <c r="C466" s="29" t="s">
        <v>21</v>
      </c>
      <c r="D466" s="3">
        <v>1</v>
      </c>
      <c r="E466" s="106"/>
      <c r="F466" s="4">
        <f>D466*E466</f>
        <v>0</v>
      </c>
    </row>
    <row r="467" spans="1:6">
      <c r="B467" s="28"/>
      <c r="E467" s="13"/>
      <c r="F467" s="13"/>
    </row>
    <row r="468" spans="1:6" ht="76.5">
      <c r="A468" s="1" t="s">
        <v>55</v>
      </c>
      <c r="B468" s="43" t="s">
        <v>372</v>
      </c>
      <c r="C468" s="29" t="s">
        <v>21</v>
      </c>
      <c r="D468" s="3">
        <v>1</v>
      </c>
      <c r="E468" s="106"/>
      <c r="F468" s="4">
        <f>D468*E468</f>
        <v>0</v>
      </c>
    </row>
    <row r="469" spans="1:6">
      <c r="B469" s="28"/>
      <c r="D469" s="19"/>
      <c r="E469" s="13"/>
      <c r="F469" s="13"/>
    </row>
    <row r="470" spans="1:6" ht="76.5">
      <c r="A470" s="1" t="s">
        <v>56</v>
      </c>
      <c r="B470" s="91" t="s">
        <v>373</v>
      </c>
      <c r="C470" s="29" t="s">
        <v>21</v>
      </c>
      <c r="D470" s="3">
        <v>1</v>
      </c>
      <c r="E470" s="106"/>
      <c r="F470" s="4">
        <f>D470*E470</f>
        <v>0</v>
      </c>
    </row>
    <row r="471" spans="1:6">
      <c r="B471" s="28"/>
      <c r="D471" s="19"/>
      <c r="E471" s="13"/>
      <c r="F471" s="13"/>
    </row>
    <row r="472" spans="1:6" ht="102">
      <c r="A472" s="1" t="s">
        <v>57</v>
      </c>
      <c r="B472" s="91" t="s">
        <v>374</v>
      </c>
      <c r="C472" s="29" t="s">
        <v>21</v>
      </c>
      <c r="D472" s="3">
        <v>1</v>
      </c>
      <c r="E472" s="106"/>
      <c r="F472" s="4">
        <f>D472*E472</f>
        <v>0</v>
      </c>
    </row>
    <row r="473" spans="1:6">
      <c r="B473" s="28"/>
      <c r="D473" s="19"/>
      <c r="E473" s="13"/>
      <c r="F473" s="13"/>
    </row>
    <row r="474" spans="1:6" ht="38.25">
      <c r="A474" s="1" t="s">
        <v>58</v>
      </c>
      <c r="B474" s="91" t="s">
        <v>208</v>
      </c>
      <c r="C474" s="29" t="s">
        <v>21</v>
      </c>
      <c r="D474" s="3">
        <v>1</v>
      </c>
      <c r="E474" s="106"/>
      <c r="F474" s="4">
        <f>D474*E474</f>
        <v>0</v>
      </c>
    </row>
    <row r="475" spans="1:6">
      <c r="B475" s="28"/>
      <c r="D475" s="19"/>
      <c r="E475" s="13"/>
      <c r="F475" s="13"/>
    </row>
    <row r="476" spans="1:6" ht="51">
      <c r="A476" s="1" t="s">
        <v>59</v>
      </c>
      <c r="B476" s="91" t="s">
        <v>209</v>
      </c>
      <c r="C476" s="29" t="s">
        <v>21</v>
      </c>
      <c r="D476" s="3">
        <v>1</v>
      </c>
      <c r="E476" s="106"/>
      <c r="F476" s="4">
        <f>D476*E476</f>
        <v>0</v>
      </c>
    </row>
    <row r="477" spans="1:6">
      <c r="B477" s="28"/>
      <c r="C477" s="30"/>
      <c r="D477" s="19"/>
      <c r="E477" s="13"/>
      <c r="F477" s="13"/>
    </row>
    <row r="478" spans="1:6" ht="114.75">
      <c r="A478" s="1" t="s">
        <v>60</v>
      </c>
      <c r="B478" s="49" t="s">
        <v>375</v>
      </c>
      <c r="C478" s="29" t="s">
        <v>21</v>
      </c>
      <c r="D478" s="3">
        <v>1</v>
      </c>
      <c r="E478" s="106"/>
      <c r="F478" s="4">
        <f>D478*E478</f>
        <v>0</v>
      </c>
    </row>
    <row r="479" spans="1:6">
      <c r="B479" s="28"/>
      <c r="C479" s="30"/>
      <c r="D479" s="19"/>
      <c r="E479" s="13"/>
      <c r="F479" s="13"/>
    </row>
    <row r="480" spans="1:6" ht="51">
      <c r="A480" s="1" t="s">
        <v>61</v>
      </c>
      <c r="B480" s="43" t="s">
        <v>210</v>
      </c>
      <c r="C480" s="29" t="s">
        <v>21</v>
      </c>
      <c r="D480" s="3">
        <v>1</v>
      </c>
      <c r="E480" s="106"/>
      <c r="F480" s="4">
        <f>D480*E480</f>
        <v>0</v>
      </c>
    </row>
    <row r="481" spans="1:6">
      <c r="B481" s="28"/>
      <c r="C481" s="30"/>
      <c r="D481" s="19"/>
      <c r="E481" s="13"/>
      <c r="F481" s="13"/>
    </row>
    <row r="482" spans="1:6" ht="51">
      <c r="A482" s="1" t="s">
        <v>62</v>
      </c>
      <c r="B482" s="91" t="s">
        <v>468</v>
      </c>
      <c r="C482" s="29" t="s">
        <v>21</v>
      </c>
      <c r="D482" s="3">
        <v>1</v>
      </c>
      <c r="E482" s="106"/>
      <c r="F482" s="4">
        <f>D482*E482</f>
        <v>0</v>
      </c>
    </row>
    <row r="483" spans="1:6">
      <c r="C483" s="30"/>
      <c r="D483" s="19"/>
      <c r="F483" s="13"/>
    </row>
    <row r="484" spans="1:6" ht="38.25">
      <c r="A484" s="1" t="s">
        <v>63</v>
      </c>
      <c r="B484" s="91" t="s">
        <v>212</v>
      </c>
      <c r="C484" s="29" t="s">
        <v>21</v>
      </c>
      <c r="D484" s="3">
        <v>1</v>
      </c>
      <c r="E484" s="106"/>
      <c r="F484" s="4">
        <f>D484*E484</f>
        <v>0</v>
      </c>
    </row>
    <row r="486" spans="1:6" ht="51">
      <c r="A486" s="1" t="s">
        <v>64</v>
      </c>
      <c r="B486" s="91" t="s">
        <v>213</v>
      </c>
      <c r="C486" s="29" t="s">
        <v>21</v>
      </c>
      <c r="D486" s="3">
        <v>1</v>
      </c>
      <c r="E486" s="106"/>
      <c r="F486" s="4">
        <f>D486*E486</f>
        <v>0</v>
      </c>
    </row>
    <row r="487" spans="1:6">
      <c r="B487" s="28"/>
      <c r="E487" s="13"/>
      <c r="F487" s="13"/>
    </row>
    <row r="488" spans="1:6" ht="51">
      <c r="A488" s="1" t="s">
        <v>65</v>
      </c>
      <c r="B488" s="91" t="s">
        <v>214</v>
      </c>
      <c r="C488" s="29" t="s">
        <v>21</v>
      </c>
      <c r="D488" s="3">
        <v>1</v>
      </c>
      <c r="E488" s="106"/>
      <c r="F488" s="4">
        <f>D488*E488</f>
        <v>0</v>
      </c>
    </row>
    <row r="489" spans="1:6">
      <c r="C489" s="30"/>
      <c r="D489" s="19"/>
      <c r="F489" s="13"/>
    </row>
    <row r="490" spans="1:6" ht="51">
      <c r="A490" s="1" t="s">
        <v>66</v>
      </c>
      <c r="B490" s="91" t="s">
        <v>215</v>
      </c>
      <c r="C490" s="29" t="s">
        <v>21</v>
      </c>
      <c r="D490" s="3">
        <v>1</v>
      </c>
      <c r="E490" s="106"/>
      <c r="F490" s="4">
        <f>D490*E490</f>
        <v>0</v>
      </c>
    </row>
    <row r="492" spans="1:6">
      <c r="B492" s="2" t="s">
        <v>199</v>
      </c>
    </row>
    <row r="493" spans="1:6">
      <c r="B493" s="2" t="s">
        <v>216</v>
      </c>
      <c r="F493" s="80">
        <f>SUM(F430:F490)</f>
        <v>0</v>
      </c>
    </row>
    <row r="494" spans="1:6">
      <c r="B494" s="28"/>
      <c r="D494" s="34"/>
      <c r="E494" s="13"/>
      <c r="F494" s="13"/>
    </row>
    <row r="495" spans="1:6">
      <c r="A495" s="1" t="s">
        <v>34</v>
      </c>
      <c r="B495" s="2" t="s">
        <v>217</v>
      </c>
    </row>
    <row r="496" spans="1:6">
      <c r="B496" s="2" t="s">
        <v>218</v>
      </c>
      <c r="D496" s="34"/>
      <c r="E496" s="13"/>
      <c r="F496" s="13"/>
    </row>
    <row r="497" spans="1:6">
      <c r="B497" s="28"/>
    </row>
    <row r="498" spans="1:6" ht="51">
      <c r="A498" s="1" t="s">
        <v>20</v>
      </c>
      <c r="B498" s="91" t="s">
        <v>219</v>
      </c>
      <c r="C498" s="29" t="s">
        <v>21</v>
      </c>
      <c r="D498" s="3">
        <v>1</v>
      </c>
      <c r="E498" s="106"/>
      <c r="F498" s="4">
        <f>SUM(D498*E498)</f>
        <v>0</v>
      </c>
    </row>
    <row r="499" spans="1:6">
      <c r="B499" s="91" t="s">
        <v>220</v>
      </c>
    </row>
    <row r="500" spans="1:6" ht="25.5">
      <c r="A500" s="1" t="s">
        <v>22</v>
      </c>
      <c r="B500" s="91" t="s">
        <v>405</v>
      </c>
      <c r="C500" s="29" t="s">
        <v>21</v>
      </c>
      <c r="D500" s="3">
        <v>1</v>
      </c>
      <c r="E500" s="103"/>
      <c r="F500" s="4">
        <f>SUM(D500*E500)</f>
        <v>0</v>
      </c>
    </row>
    <row r="501" spans="1:6">
      <c r="B501" s="91" t="s">
        <v>221</v>
      </c>
      <c r="D501" s="19"/>
    </row>
    <row r="502" spans="1:6" ht="38.25">
      <c r="A502" s="1" t="s">
        <v>23</v>
      </c>
      <c r="B502" s="91" t="s">
        <v>222</v>
      </c>
      <c r="C502" s="29" t="s">
        <v>21</v>
      </c>
      <c r="D502" s="3">
        <v>1</v>
      </c>
      <c r="E502" s="106"/>
      <c r="F502" s="4">
        <f>SUM(D502*E502)</f>
        <v>0</v>
      </c>
    </row>
    <row r="503" spans="1:6">
      <c r="B503" s="91" t="s">
        <v>223</v>
      </c>
      <c r="D503" s="19"/>
    </row>
    <row r="504" spans="1:6" ht="51">
      <c r="A504" s="1" t="s">
        <v>24</v>
      </c>
      <c r="B504" s="91" t="s">
        <v>224</v>
      </c>
      <c r="C504" s="29" t="s">
        <v>21</v>
      </c>
      <c r="D504" s="3">
        <v>1</v>
      </c>
      <c r="E504" s="106"/>
      <c r="F504" s="4">
        <f>SUM(D504*E504)</f>
        <v>0</v>
      </c>
    </row>
    <row r="505" spans="1:6">
      <c r="B505" s="91" t="s">
        <v>225</v>
      </c>
    </row>
    <row r="506" spans="1:6" ht="102">
      <c r="A506" s="1" t="s">
        <v>25</v>
      </c>
      <c r="B506" s="91" t="s">
        <v>376</v>
      </c>
      <c r="C506" s="29" t="s">
        <v>21</v>
      </c>
      <c r="D506" s="3">
        <v>1</v>
      </c>
      <c r="E506" s="106"/>
      <c r="F506" s="4">
        <f>SUM(D506*E506)</f>
        <v>0</v>
      </c>
    </row>
    <row r="507" spans="1:6">
      <c r="B507" s="91" t="s">
        <v>226</v>
      </c>
    </row>
    <row r="508" spans="1:6" ht="51">
      <c r="A508" s="1" t="s">
        <v>26</v>
      </c>
      <c r="B508" s="93" t="s">
        <v>227</v>
      </c>
      <c r="C508" s="29" t="s">
        <v>21</v>
      </c>
      <c r="D508" s="3">
        <v>1</v>
      </c>
      <c r="E508" s="106"/>
      <c r="F508" s="4">
        <f>SUM(D508*E508)</f>
        <v>0</v>
      </c>
    </row>
    <row r="509" spans="1:6">
      <c r="B509" s="91" t="s">
        <v>228</v>
      </c>
    </row>
    <row r="510" spans="1:6" ht="51">
      <c r="A510" s="1" t="s">
        <v>27</v>
      </c>
      <c r="B510" s="91" t="s">
        <v>406</v>
      </c>
      <c r="C510" s="29" t="s">
        <v>21</v>
      </c>
      <c r="D510" s="3">
        <v>2</v>
      </c>
      <c r="E510" s="106"/>
      <c r="F510" s="4">
        <f>SUM(D510*E510)</f>
        <v>0</v>
      </c>
    </row>
    <row r="511" spans="1:6">
      <c r="B511" s="91" t="s">
        <v>229</v>
      </c>
    </row>
    <row r="512" spans="1:6" ht="127.5">
      <c r="A512" s="1" t="s">
        <v>29</v>
      </c>
      <c r="B512" s="91" t="s">
        <v>424</v>
      </c>
      <c r="C512" s="29" t="s">
        <v>21</v>
      </c>
      <c r="D512" s="3">
        <v>1</v>
      </c>
      <c r="E512" s="106"/>
      <c r="F512" s="4">
        <f>SUM(D512*E512)</f>
        <v>0</v>
      </c>
    </row>
    <row r="513" spans="1:6">
      <c r="B513" s="91" t="s">
        <v>230</v>
      </c>
    </row>
    <row r="514" spans="1:6" ht="52.9" customHeight="1">
      <c r="A514" s="1" t="s">
        <v>30</v>
      </c>
      <c r="B514" s="91" t="s">
        <v>407</v>
      </c>
      <c r="C514" s="29" t="s">
        <v>21</v>
      </c>
      <c r="D514" s="3">
        <v>1</v>
      </c>
      <c r="E514" s="106"/>
      <c r="F514" s="4">
        <f>SUM(D514*E514)</f>
        <v>0</v>
      </c>
    </row>
    <row r="515" spans="1:6">
      <c r="B515" s="91" t="s">
        <v>231</v>
      </c>
    </row>
    <row r="516" spans="1:6" ht="140.25">
      <c r="A516" s="17" t="s">
        <v>31</v>
      </c>
      <c r="B516" s="91" t="s">
        <v>423</v>
      </c>
      <c r="C516" s="29" t="s">
        <v>21</v>
      </c>
      <c r="D516" s="3">
        <v>1</v>
      </c>
      <c r="E516" s="106"/>
      <c r="F516" s="4">
        <f>SUM(D516*E516)</f>
        <v>0</v>
      </c>
    </row>
    <row r="517" spans="1:6">
      <c r="A517" s="17"/>
      <c r="B517" s="91" t="s">
        <v>232</v>
      </c>
      <c r="C517" s="30"/>
    </row>
    <row r="518" spans="1:6" ht="76.5">
      <c r="A518" s="17" t="s">
        <v>32</v>
      </c>
      <c r="B518" s="91" t="s">
        <v>408</v>
      </c>
      <c r="C518" s="29" t="s">
        <v>21</v>
      </c>
      <c r="D518" s="3">
        <v>1</v>
      </c>
      <c r="E518" s="106"/>
      <c r="F518" s="4">
        <f>SUM(D518*E518)</f>
        <v>0</v>
      </c>
    </row>
    <row r="519" spans="1:6">
      <c r="A519" s="17"/>
      <c r="B519" s="91" t="s">
        <v>233</v>
      </c>
      <c r="C519" s="30"/>
    </row>
    <row r="520" spans="1:6" ht="51">
      <c r="A520" s="17" t="s">
        <v>47</v>
      </c>
      <c r="B520" s="91" t="s">
        <v>409</v>
      </c>
      <c r="C520" s="29" t="s">
        <v>21</v>
      </c>
      <c r="D520" s="3">
        <v>1</v>
      </c>
      <c r="E520" s="106"/>
      <c r="F520" s="4">
        <f>SUM(D520*E520)</f>
        <v>0</v>
      </c>
    </row>
    <row r="521" spans="1:6">
      <c r="A521" s="17"/>
      <c r="B521" s="91" t="s">
        <v>234</v>
      </c>
      <c r="C521" s="30"/>
    </row>
    <row r="522" spans="1:6" ht="318.75">
      <c r="A522" s="17" t="s">
        <v>48</v>
      </c>
      <c r="B522" s="91" t="s">
        <v>410</v>
      </c>
      <c r="C522" s="29" t="s">
        <v>21</v>
      </c>
      <c r="D522" s="3">
        <v>1</v>
      </c>
      <c r="E522" s="106"/>
      <c r="F522" s="4">
        <f>SUM(D522*E522)</f>
        <v>0</v>
      </c>
    </row>
    <row r="523" spans="1:6">
      <c r="A523" s="17"/>
      <c r="B523" s="91" t="s">
        <v>235</v>
      </c>
      <c r="C523" s="30"/>
    </row>
    <row r="524" spans="1:6" ht="38.25">
      <c r="A524" s="17" t="s">
        <v>49</v>
      </c>
      <c r="B524" s="91" t="s">
        <v>411</v>
      </c>
      <c r="C524" s="29" t="s">
        <v>21</v>
      </c>
      <c r="D524" s="3">
        <v>1</v>
      </c>
      <c r="E524" s="106"/>
      <c r="F524" s="4">
        <f>SUM(D524*E524)</f>
        <v>0</v>
      </c>
    </row>
    <row r="525" spans="1:6">
      <c r="A525" s="17"/>
      <c r="B525" s="91" t="s">
        <v>236</v>
      </c>
      <c r="C525" s="30"/>
    </row>
    <row r="526" spans="1:6" ht="76.5">
      <c r="A526" s="17" t="s">
        <v>50</v>
      </c>
      <c r="B526" s="43" t="s">
        <v>412</v>
      </c>
      <c r="C526" s="29" t="s">
        <v>21</v>
      </c>
      <c r="D526" s="3">
        <v>1</v>
      </c>
      <c r="E526" s="106"/>
      <c r="F526" s="4">
        <f>SUM(D526*E526)</f>
        <v>0</v>
      </c>
    </row>
    <row r="527" spans="1:6">
      <c r="B527" s="91" t="s">
        <v>237</v>
      </c>
    </row>
    <row r="528" spans="1:6" ht="38.25">
      <c r="A528" s="1" t="s">
        <v>51</v>
      </c>
      <c r="B528" s="73" t="s">
        <v>413</v>
      </c>
      <c r="C528" s="29" t="s">
        <v>21</v>
      </c>
      <c r="D528" s="3">
        <v>1</v>
      </c>
      <c r="E528" s="106"/>
      <c r="F528" s="4">
        <f>SUM(D528*E528)</f>
        <v>0</v>
      </c>
    </row>
    <row r="529" spans="1:6">
      <c r="B529" s="91" t="s">
        <v>238</v>
      </c>
    </row>
    <row r="530" spans="1:6" ht="140.25">
      <c r="A530" s="1" t="s">
        <v>52</v>
      </c>
      <c r="B530" s="91" t="s">
        <v>239</v>
      </c>
      <c r="C530" s="29" t="s">
        <v>21</v>
      </c>
      <c r="D530" s="3">
        <v>1</v>
      </c>
      <c r="E530" s="106"/>
      <c r="F530" s="4">
        <f>SUM(D530*E530)</f>
        <v>0</v>
      </c>
    </row>
    <row r="531" spans="1:6">
      <c r="B531" s="91" t="s">
        <v>240</v>
      </c>
    </row>
    <row r="532" spans="1:6" ht="51">
      <c r="A532" s="1" t="s">
        <v>53</v>
      </c>
      <c r="B532" s="93" t="s">
        <v>422</v>
      </c>
      <c r="C532" s="29" t="s">
        <v>21</v>
      </c>
      <c r="D532" s="3">
        <v>1</v>
      </c>
      <c r="E532" s="106"/>
      <c r="F532" s="4">
        <f>SUM(D532*E532)</f>
        <v>0</v>
      </c>
    </row>
    <row r="533" spans="1:6">
      <c r="B533" s="91" t="s">
        <v>241</v>
      </c>
      <c r="E533" s="6"/>
    </row>
    <row r="534" spans="1:6" ht="51">
      <c r="A534" s="1" t="s">
        <v>54</v>
      </c>
      <c r="B534" s="93" t="s">
        <v>242</v>
      </c>
      <c r="C534" s="29" t="s">
        <v>21</v>
      </c>
      <c r="D534" s="3">
        <v>1</v>
      </c>
      <c r="E534" s="106"/>
      <c r="F534" s="4">
        <f>SUM(D534*E534)</f>
        <v>0</v>
      </c>
    </row>
    <row r="535" spans="1:6">
      <c r="B535" s="91" t="s">
        <v>243</v>
      </c>
    </row>
    <row r="536" spans="1:6" ht="76.5">
      <c r="A536" s="1" t="s">
        <v>55</v>
      </c>
      <c r="B536" s="94" t="s">
        <v>377</v>
      </c>
      <c r="C536" s="29" t="s">
        <v>21</v>
      </c>
      <c r="D536" s="3">
        <v>1</v>
      </c>
      <c r="E536" s="106"/>
      <c r="F536" s="4">
        <f>SUM(D536*E536)</f>
        <v>0</v>
      </c>
    </row>
    <row r="537" spans="1:6">
      <c r="B537" s="91" t="s">
        <v>244</v>
      </c>
      <c r="D537" s="19"/>
    </row>
    <row r="538" spans="1:6" ht="102">
      <c r="A538" s="1" t="s">
        <v>56</v>
      </c>
      <c r="B538" s="94" t="s">
        <v>378</v>
      </c>
      <c r="C538" s="29" t="s">
        <v>21</v>
      </c>
      <c r="D538" s="3">
        <v>1</v>
      </c>
      <c r="E538" s="106"/>
      <c r="F538" s="4">
        <f>SUM(D538*E538)</f>
        <v>0</v>
      </c>
    </row>
    <row r="539" spans="1:6">
      <c r="B539" s="91" t="s">
        <v>245</v>
      </c>
      <c r="D539" s="19"/>
    </row>
    <row r="540" spans="1:6" ht="38.25">
      <c r="A540" s="1" t="s">
        <v>57</v>
      </c>
      <c r="B540" s="95" t="s">
        <v>246</v>
      </c>
      <c r="C540" s="29" t="s">
        <v>21</v>
      </c>
      <c r="D540" s="3">
        <v>1</v>
      </c>
      <c r="E540" s="106"/>
      <c r="F540" s="4">
        <f>SUM(D540*E540)</f>
        <v>0</v>
      </c>
    </row>
    <row r="541" spans="1:6">
      <c r="B541" s="91" t="s">
        <v>247</v>
      </c>
      <c r="D541" s="19"/>
    </row>
    <row r="542" spans="1:6" ht="51">
      <c r="A542" s="1" t="s">
        <v>58</v>
      </c>
      <c r="B542" s="55" t="s">
        <v>248</v>
      </c>
      <c r="C542" s="29" t="s">
        <v>21</v>
      </c>
      <c r="D542" s="3">
        <v>1</v>
      </c>
      <c r="E542" s="106"/>
      <c r="F542" s="4">
        <f>SUM(D542*E542)</f>
        <v>0</v>
      </c>
    </row>
    <row r="543" spans="1:6">
      <c r="B543" s="91" t="s">
        <v>249</v>
      </c>
      <c r="D543" s="19"/>
    </row>
    <row r="544" spans="1:6" ht="114.75">
      <c r="A544" s="1" t="s">
        <v>59</v>
      </c>
      <c r="B544" s="55" t="s">
        <v>379</v>
      </c>
      <c r="C544" s="29" t="s">
        <v>21</v>
      </c>
      <c r="D544" s="3">
        <v>1</v>
      </c>
      <c r="E544" s="106"/>
      <c r="F544" s="4">
        <f>SUM(D544*E544)</f>
        <v>0</v>
      </c>
    </row>
    <row r="545" spans="1:6">
      <c r="B545" s="91" t="s">
        <v>250</v>
      </c>
      <c r="C545" s="30"/>
      <c r="D545" s="19"/>
    </row>
    <row r="546" spans="1:6" ht="51">
      <c r="A546" s="1" t="s">
        <v>60</v>
      </c>
      <c r="B546" s="94" t="s">
        <v>251</v>
      </c>
      <c r="C546" s="29" t="s">
        <v>21</v>
      </c>
      <c r="D546" s="3">
        <v>1</v>
      </c>
      <c r="E546" s="106"/>
      <c r="F546" s="4">
        <f>SUM(D546*E546)</f>
        <v>0</v>
      </c>
    </row>
    <row r="547" spans="1:6">
      <c r="B547" s="91" t="s">
        <v>252</v>
      </c>
      <c r="C547" s="30"/>
      <c r="D547" s="19"/>
    </row>
    <row r="548" spans="1:6" ht="51">
      <c r="A548" s="1" t="s">
        <v>61</v>
      </c>
      <c r="B548" s="91" t="s">
        <v>470</v>
      </c>
      <c r="C548" s="29" t="s">
        <v>21</v>
      </c>
      <c r="D548" s="3">
        <v>1</v>
      </c>
      <c r="E548" s="106"/>
      <c r="F548" s="4">
        <f>SUM(D548*E548)</f>
        <v>0</v>
      </c>
    </row>
    <row r="549" spans="1:6">
      <c r="B549" s="91" t="s">
        <v>253</v>
      </c>
      <c r="C549" s="30"/>
      <c r="D549" s="19"/>
    </row>
    <row r="550" spans="1:6" ht="51">
      <c r="A550" s="1" t="s">
        <v>62</v>
      </c>
      <c r="B550" s="94" t="s">
        <v>254</v>
      </c>
      <c r="C550" s="29" t="s">
        <v>21</v>
      </c>
      <c r="D550" s="3">
        <v>2</v>
      </c>
      <c r="E550" s="106"/>
      <c r="F550" s="4">
        <f>SUM(D550*E550)</f>
        <v>0</v>
      </c>
    </row>
    <row r="551" spans="1:6">
      <c r="B551" s="91" t="s">
        <v>255</v>
      </c>
      <c r="C551" s="30"/>
      <c r="D551" s="19"/>
    </row>
    <row r="552" spans="1:6" ht="38.25">
      <c r="A552" s="1" t="s">
        <v>63</v>
      </c>
      <c r="B552" s="94" t="s">
        <v>256</v>
      </c>
      <c r="C552" s="29" t="s">
        <v>21</v>
      </c>
      <c r="D552" s="3">
        <v>2</v>
      </c>
      <c r="E552" s="106"/>
      <c r="F552" s="4">
        <f>SUM(D552*E552)</f>
        <v>0</v>
      </c>
    </row>
    <row r="553" spans="1:6">
      <c r="B553" s="91" t="s">
        <v>257</v>
      </c>
    </row>
    <row r="554" spans="1:6" ht="38.25">
      <c r="A554" s="1" t="s">
        <v>64</v>
      </c>
      <c r="B554" s="93" t="s">
        <v>464</v>
      </c>
      <c r="C554" s="29" t="s">
        <v>21</v>
      </c>
      <c r="D554" s="3">
        <v>4</v>
      </c>
      <c r="E554" s="106"/>
      <c r="F554" s="4">
        <f>SUM(D554*E554)</f>
        <v>0</v>
      </c>
    </row>
    <row r="555" spans="1:6">
      <c r="B555" s="91" t="s">
        <v>258</v>
      </c>
    </row>
    <row r="556" spans="1:6" ht="51">
      <c r="A556" s="1" t="s">
        <v>65</v>
      </c>
      <c r="B556" s="94" t="s">
        <v>259</v>
      </c>
      <c r="C556" s="29" t="s">
        <v>21</v>
      </c>
      <c r="D556" s="3">
        <v>2</v>
      </c>
      <c r="E556" s="106"/>
      <c r="F556" s="4">
        <f>SUM(D556*E556)</f>
        <v>0</v>
      </c>
    </row>
    <row r="557" spans="1:6">
      <c r="B557" s="91" t="s">
        <v>260</v>
      </c>
      <c r="C557" s="30"/>
      <c r="D557" s="19"/>
    </row>
    <row r="558" spans="1:6" ht="51">
      <c r="A558" s="1" t="s">
        <v>66</v>
      </c>
      <c r="B558" s="94" t="s">
        <v>261</v>
      </c>
      <c r="C558" s="29" t="s">
        <v>21</v>
      </c>
      <c r="D558" s="3">
        <v>2</v>
      </c>
      <c r="E558" s="106"/>
      <c r="F558" s="4">
        <f>SUM(D558*E558)</f>
        <v>0</v>
      </c>
    </row>
    <row r="559" spans="1:6">
      <c r="B559" s="91" t="s">
        <v>262</v>
      </c>
      <c r="C559" s="30"/>
      <c r="D559" s="19"/>
    </row>
    <row r="560" spans="1:6" ht="102">
      <c r="A560" s="1" t="s">
        <v>67</v>
      </c>
      <c r="B560" s="94" t="s">
        <v>380</v>
      </c>
      <c r="C560" s="29" t="s">
        <v>21</v>
      </c>
      <c r="D560" s="3">
        <v>2</v>
      </c>
      <c r="E560" s="106"/>
      <c r="F560" s="4">
        <f>SUM(D560*E560)</f>
        <v>0</v>
      </c>
    </row>
    <row r="561" spans="1:6">
      <c r="B561" s="91" t="s">
        <v>263</v>
      </c>
      <c r="D561" s="19"/>
    </row>
    <row r="562" spans="1:6" ht="38.25">
      <c r="A562" s="1" t="s">
        <v>68</v>
      </c>
      <c r="B562" s="94" t="s">
        <v>264</v>
      </c>
      <c r="C562" s="29" t="s">
        <v>21</v>
      </c>
      <c r="D562" s="3">
        <v>4</v>
      </c>
      <c r="E562" s="106"/>
      <c r="F562" s="4">
        <f>SUM(D562*E562)</f>
        <v>0</v>
      </c>
    </row>
    <row r="563" spans="1:6">
      <c r="B563" s="91" t="s">
        <v>265</v>
      </c>
    </row>
    <row r="564" spans="1:6" ht="51">
      <c r="A564" s="1" t="s">
        <v>69</v>
      </c>
      <c r="B564" s="94" t="s">
        <v>266</v>
      </c>
      <c r="C564" s="29" t="s">
        <v>21</v>
      </c>
      <c r="D564" s="3">
        <v>2</v>
      </c>
      <c r="E564" s="106"/>
      <c r="F564" s="4">
        <f>SUM(D564*E564)</f>
        <v>0</v>
      </c>
    </row>
    <row r="565" spans="1:6">
      <c r="B565" s="91" t="s">
        <v>267</v>
      </c>
    </row>
    <row r="566" spans="1:6" ht="114.75">
      <c r="A566" s="1" t="s">
        <v>70</v>
      </c>
      <c r="B566" s="94" t="s">
        <v>381</v>
      </c>
      <c r="C566" s="29" t="s">
        <v>21</v>
      </c>
      <c r="D566" s="3">
        <v>2</v>
      </c>
      <c r="E566" s="106"/>
      <c r="F566" s="4">
        <f>SUM(D566*E566)</f>
        <v>0</v>
      </c>
    </row>
    <row r="567" spans="1:6">
      <c r="B567" s="91" t="s">
        <v>268</v>
      </c>
      <c r="D567" s="19"/>
    </row>
    <row r="568" spans="1:6" ht="63.75">
      <c r="A568" s="1" t="s">
        <v>71</v>
      </c>
      <c r="B568" s="96" t="s">
        <v>269</v>
      </c>
      <c r="C568" s="29" t="s">
        <v>21</v>
      </c>
      <c r="D568" s="3">
        <v>2</v>
      </c>
      <c r="E568" s="106"/>
      <c r="F568" s="4">
        <f>SUM(D568*E568)</f>
        <v>0</v>
      </c>
    </row>
    <row r="569" spans="1:6">
      <c r="B569" s="91" t="s">
        <v>270</v>
      </c>
    </row>
    <row r="570" spans="1:6" ht="38.25">
      <c r="A570" s="1" t="s">
        <v>72</v>
      </c>
      <c r="B570" s="94" t="s">
        <v>211</v>
      </c>
      <c r="C570" s="29" t="s">
        <v>21</v>
      </c>
      <c r="D570" s="3">
        <v>1</v>
      </c>
      <c r="E570" s="106"/>
      <c r="F570" s="4">
        <f>SUM(D570*E570)</f>
        <v>0</v>
      </c>
    </row>
    <row r="571" spans="1:6">
      <c r="B571" s="91" t="s">
        <v>271</v>
      </c>
    </row>
    <row r="572" spans="1:6" ht="51">
      <c r="A572" s="1" t="s">
        <v>73</v>
      </c>
      <c r="B572" s="94" t="s">
        <v>272</v>
      </c>
      <c r="C572" s="29" t="s">
        <v>21</v>
      </c>
      <c r="D572" s="3">
        <v>1</v>
      </c>
      <c r="E572" s="106"/>
      <c r="F572" s="4">
        <f>SUM(D572*E572)</f>
        <v>0</v>
      </c>
    </row>
    <row r="573" spans="1:6">
      <c r="B573" s="91" t="s">
        <v>273</v>
      </c>
    </row>
    <row r="574" spans="1:6" ht="51">
      <c r="A574" s="1" t="s">
        <v>74</v>
      </c>
      <c r="B574" s="94" t="s">
        <v>274</v>
      </c>
      <c r="C574" s="29" t="s">
        <v>21</v>
      </c>
      <c r="D574" s="3">
        <v>1</v>
      </c>
      <c r="E574" s="106"/>
      <c r="F574" s="4">
        <f>SUM(D574*E574)</f>
        <v>0</v>
      </c>
    </row>
    <row r="575" spans="1:6">
      <c r="B575" s="91" t="s">
        <v>275</v>
      </c>
      <c r="D575" s="19"/>
    </row>
    <row r="576" spans="1:6" ht="51">
      <c r="A576" s="1" t="s">
        <v>75</v>
      </c>
      <c r="B576" s="94" t="s">
        <v>276</v>
      </c>
      <c r="C576" s="29" t="s">
        <v>21</v>
      </c>
      <c r="D576" s="3">
        <v>1</v>
      </c>
      <c r="E576" s="106"/>
      <c r="F576" s="4">
        <f>SUM(D576*E576)</f>
        <v>0</v>
      </c>
    </row>
    <row r="577" spans="1:6">
      <c r="B577" s="91" t="s">
        <v>277</v>
      </c>
    </row>
    <row r="578" spans="1:6" ht="63.75">
      <c r="A578" s="1" t="s">
        <v>76</v>
      </c>
      <c r="B578" s="94" t="s">
        <v>278</v>
      </c>
      <c r="C578" s="29" t="s">
        <v>21</v>
      </c>
      <c r="D578" s="3">
        <v>1</v>
      </c>
      <c r="E578" s="106"/>
      <c r="F578" s="4">
        <f>SUM(D578*E578)</f>
        <v>0</v>
      </c>
    </row>
    <row r="579" spans="1:6">
      <c r="B579" s="91" t="s">
        <v>279</v>
      </c>
    </row>
    <row r="580" spans="1:6" ht="38.25">
      <c r="A580" s="1" t="s">
        <v>198</v>
      </c>
      <c r="B580" s="94" t="s">
        <v>414</v>
      </c>
      <c r="C580" s="29" t="s">
        <v>21</v>
      </c>
      <c r="D580" s="3">
        <v>1</v>
      </c>
      <c r="E580" s="106"/>
      <c r="F580" s="4">
        <f>SUM(D580*E580)</f>
        <v>0</v>
      </c>
    </row>
    <row r="581" spans="1:6">
      <c r="B581" s="91" t="s">
        <v>280</v>
      </c>
    </row>
    <row r="582" spans="1:6">
      <c r="B582" s="18"/>
    </row>
    <row r="583" spans="1:6">
      <c r="B583" s="2" t="s">
        <v>217</v>
      </c>
    </row>
    <row r="584" spans="1:6">
      <c r="B584" s="2" t="s">
        <v>281</v>
      </c>
      <c r="F584" s="80">
        <f>SUM(F580+F578+F576+F574+F572+F570+F568+F566+F564+F562+F560+F558+F556+F554+F552+F550+F548+F546+F544+F542+F540+F538+F536+F534+F532+F530+F528+F526+F524+F522+F520+F518+F516+F514+F512+F510+F508+F506+F504+F502+F500+F498)</f>
        <v>0</v>
      </c>
    </row>
    <row r="585" spans="1:6">
      <c r="B585" s="18"/>
    </row>
    <row r="586" spans="1:6">
      <c r="A586" s="1" t="s">
        <v>40</v>
      </c>
      <c r="B586" s="18" t="s">
        <v>282</v>
      </c>
    </row>
    <row r="587" spans="1:6">
      <c r="B587" s="18"/>
    </row>
    <row r="588" spans="1:6" ht="38.25">
      <c r="A588" s="1" t="s">
        <v>20</v>
      </c>
      <c r="B588" s="96" t="s">
        <v>382</v>
      </c>
      <c r="C588" s="29" t="s">
        <v>21</v>
      </c>
      <c r="D588" s="3">
        <v>5</v>
      </c>
      <c r="E588" s="106"/>
      <c r="F588" s="4">
        <f>SUM(D588*E588)</f>
        <v>0</v>
      </c>
    </row>
    <row r="589" spans="1:6">
      <c r="B589" s="91" t="s">
        <v>283</v>
      </c>
    </row>
    <row r="590" spans="1:6">
      <c r="B590" s="18"/>
    </row>
    <row r="591" spans="1:6" ht="38.25">
      <c r="A591" s="1" t="s">
        <v>22</v>
      </c>
      <c r="B591" s="94" t="s">
        <v>383</v>
      </c>
      <c r="C591" s="29" t="s">
        <v>21</v>
      </c>
      <c r="D591" s="3">
        <v>23</v>
      </c>
      <c r="E591" s="106"/>
      <c r="F591" s="4">
        <f>SUM(D591*E591)</f>
        <v>0</v>
      </c>
    </row>
    <row r="592" spans="1:6">
      <c r="B592" s="91" t="s">
        <v>284</v>
      </c>
    </row>
    <row r="593" spans="1:6">
      <c r="B593" s="18"/>
    </row>
    <row r="594" spans="1:6" ht="63.75">
      <c r="A594" s="1" t="s">
        <v>23</v>
      </c>
      <c r="B594" s="94" t="s">
        <v>285</v>
      </c>
      <c r="C594" s="29" t="s">
        <v>21</v>
      </c>
      <c r="D594" s="3">
        <v>30</v>
      </c>
      <c r="E594" s="106"/>
      <c r="F594" s="4">
        <f>SUM(D594*E594)</f>
        <v>0</v>
      </c>
    </row>
    <row r="595" spans="1:6">
      <c r="B595" s="91" t="s">
        <v>286</v>
      </c>
    </row>
    <row r="596" spans="1:6">
      <c r="B596" s="18"/>
    </row>
    <row r="597" spans="1:6" ht="38.25">
      <c r="A597" s="1" t="s">
        <v>24</v>
      </c>
      <c r="B597" s="94" t="s">
        <v>287</v>
      </c>
      <c r="C597" s="29" t="s">
        <v>21</v>
      </c>
      <c r="D597" s="3">
        <v>3</v>
      </c>
      <c r="E597" s="106"/>
      <c r="F597" s="4">
        <f>SUM(D597*E597)</f>
        <v>0</v>
      </c>
    </row>
    <row r="598" spans="1:6">
      <c r="B598" s="91" t="s">
        <v>288</v>
      </c>
    </row>
    <row r="599" spans="1:6">
      <c r="B599" s="18"/>
    </row>
    <row r="600" spans="1:6" ht="51">
      <c r="A600" s="1" t="s">
        <v>25</v>
      </c>
      <c r="B600" s="94" t="s">
        <v>289</v>
      </c>
      <c r="C600" s="29" t="s">
        <v>21</v>
      </c>
      <c r="D600" s="3">
        <v>3</v>
      </c>
      <c r="E600" s="106"/>
      <c r="F600" s="4">
        <f>SUM(D600*E600)</f>
        <v>0</v>
      </c>
    </row>
    <row r="601" spans="1:6">
      <c r="B601" s="91" t="s">
        <v>290</v>
      </c>
    </row>
    <row r="602" spans="1:6">
      <c r="B602" s="18"/>
    </row>
    <row r="603" spans="1:6">
      <c r="B603" s="18" t="s">
        <v>291</v>
      </c>
      <c r="F603" s="80">
        <f>F600+F597+F594+F591+F588</f>
        <v>0</v>
      </c>
    </row>
    <row r="604" spans="1:6">
      <c r="B604" s="18"/>
    </row>
    <row r="605" spans="1:6">
      <c r="A605" s="1" t="s">
        <v>292</v>
      </c>
      <c r="B605" s="18" t="s">
        <v>293</v>
      </c>
    </row>
    <row r="606" spans="1:6">
      <c r="B606" s="18"/>
      <c r="D606" s="34"/>
      <c r="E606" s="13"/>
      <c r="F606" s="13"/>
    </row>
    <row r="607" spans="1:6" ht="38.25">
      <c r="A607" s="1" t="s">
        <v>20</v>
      </c>
      <c r="B607" s="94" t="s">
        <v>294</v>
      </c>
      <c r="C607" s="29" t="s">
        <v>21</v>
      </c>
      <c r="D607" s="3">
        <v>15</v>
      </c>
      <c r="E607" s="106"/>
      <c r="F607" s="4">
        <f>SUM(D607*E607)</f>
        <v>0</v>
      </c>
    </row>
    <row r="608" spans="1:6">
      <c r="B608" s="91" t="s">
        <v>295</v>
      </c>
      <c r="D608" s="34"/>
      <c r="E608" s="13"/>
      <c r="F608" s="13"/>
    </row>
    <row r="610" spans="1:6">
      <c r="B610" s="38" t="s">
        <v>296</v>
      </c>
      <c r="F610" s="80">
        <f>F607</f>
        <v>0</v>
      </c>
    </row>
    <row r="611" spans="1:6">
      <c r="B611" s="39"/>
      <c r="D611" s="34"/>
      <c r="E611" s="13"/>
      <c r="F611" s="13"/>
    </row>
    <row r="612" spans="1:6">
      <c r="A612" s="1" t="s">
        <v>38</v>
      </c>
      <c r="B612" s="2" t="s">
        <v>297</v>
      </c>
    </row>
    <row r="613" spans="1:6">
      <c r="B613" s="40"/>
      <c r="D613" s="34"/>
      <c r="E613" s="13"/>
      <c r="F613" s="13"/>
    </row>
    <row r="614" spans="1:6" ht="38.25">
      <c r="A614" s="1" t="s">
        <v>20</v>
      </c>
      <c r="B614" s="94" t="s">
        <v>415</v>
      </c>
      <c r="C614" s="29" t="s">
        <v>21</v>
      </c>
      <c r="D614" s="3">
        <v>1</v>
      </c>
      <c r="E614" s="106"/>
      <c r="F614" s="4">
        <f>SUM(D614*E614)</f>
        <v>0</v>
      </c>
    </row>
    <row r="615" spans="1:6">
      <c r="B615" s="91" t="s">
        <v>298</v>
      </c>
      <c r="D615" s="34"/>
      <c r="E615" s="13"/>
      <c r="F615" s="13"/>
    </row>
    <row r="617" spans="1:6" ht="140.25">
      <c r="A617" s="1" t="s">
        <v>22</v>
      </c>
      <c r="B617" s="94" t="s">
        <v>384</v>
      </c>
      <c r="C617" s="29" t="s">
        <v>21</v>
      </c>
      <c r="D617" s="3">
        <v>1</v>
      </c>
      <c r="E617" s="109"/>
      <c r="F617" s="4">
        <f>SUM(D617*E617)</f>
        <v>0</v>
      </c>
    </row>
    <row r="618" spans="1:6">
      <c r="B618" s="91" t="s">
        <v>299</v>
      </c>
      <c r="C618" s="41"/>
      <c r="D618" s="41"/>
      <c r="E618" s="42"/>
      <c r="F618" s="42"/>
    </row>
    <row r="619" spans="1:6">
      <c r="B619" s="18"/>
      <c r="C619" s="41"/>
      <c r="D619" s="41"/>
      <c r="E619" s="42"/>
      <c r="F619" s="42"/>
    </row>
    <row r="620" spans="1:6" ht="38.25">
      <c r="A620" s="1" t="s">
        <v>23</v>
      </c>
      <c r="B620" s="94" t="s">
        <v>385</v>
      </c>
      <c r="C620" s="29" t="s">
        <v>21</v>
      </c>
      <c r="D620" s="3">
        <v>1</v>
      </c>
      <c r="E620" s="103"/>
      <c r="F620" s="4">
        <f>SUM(D620*E620)</f>
        <v>0</v>
      </c>
    </row>
    <row r="621" spans="1:6">
      <c r="B621" s="91" t="s">
        <v>300</v>
      </c>
    </row>
    <row r="622" spans="1:6">
      <c r="D622" s="34"/>
      <c r="E622" s="13"/>
      <c r="F622" s="13"/>
    </row>
    <row r="623" spans="1:6" ht="38.25">
      <c r="A623" s="1" t="s">
        <v>24</v>
      </c>
      <c r="B623" s="94" t="s">
        <v>301</v>
      </c>
      <c r="C623" s="29" t="s">
        <v>21</v>
      </c>
      <c r="D623" s="3">
        <v>1</v>
      </c>
      <c r="E623" s="106"/>
      <c r="F623" s="4">
        <f>SUM(D623*E623)</f>
        <v>0</v>
      </c>
    </row>
    <row r="624" spans="1:6">
      <c r="B624" s="91" t="s">
        <v>302</v>
      </c>
      <c r="D624" s="34"/>
      <c r="E624" s="13"/>
      <c r="F624" s="13"/>
    </row>
    <row r="626" spans="1:6" ht="38.25">
      <c r="A626" s="1" t="s">
        <v>25</v>
      </c>
      <c r="B626" s="94" t="s">
        <v>386</v>
      </c>
      <c r="C626" s="29" t="s">
        <v>21</v>
      </c>
      <c r="D626" s="3">
        <v>1</v>
      </c>
      <c r="E626" s="106"/>
      <c r="F626" s="4">
        <f>SUM(D626*E626)</f>
        <v>0</v>
      </c>
    </row>
    <row r="627" spans="1:6">
      <c r="B627" s="91" t="s">
        <v>303</v>
      </c>
    </row>
    <row r="628" spans="1:6">
      <c r="B628" s="18"/>
    </row>
    <row r="629" spans="1:6">
      <c r="B629" s="2" t="s">
        <v>304</v>
      </c>
      <c r="F629" s="80">
        <f>SUM(F626+F623+F620+F617+F614)</f>
        <v>0</v>
      </c>
    </row>
    <row r="630" spans="1:6">
      <c r="B630" s="18"/>
    </row>
    <row r="631" spans="1:6">
      <c r="A631" s="1" t="s">
        <v>39</v>
      </c>
      <c r="B631" s="18" t="s">
        <v>305</v>
      </c>
    </row>
    <row r="633" spans="1:6" ht="51">
      <c r="A633" s="1" t="s">
        <v>20</v>
      </c>
      <c r="B633" s="97" t="s">
        <v>259</v>
      </c>
      <c r="C633" s="29" t="s">
        <v>21</v>
      </c>
      <c r="D633" s="3">
        <v>1</v>
      </c>
      <c r="E633" s="106"/>
      <c r="F633" s="4">
        <f>SUM(D633*E633)</f>
        <v>0</v>
      </c>
    </row>
    <row r="634" spans="1:6">
      <c r="B634" s="91" t="s">
        <v>306</v>
      </c>
    </row>
    <row r="635" spans="1:6">
      <c r="B635" s="18"/>
    </row>
    <row r="636" spans="1:6" ht="38.25">
      <c r="A636" s="1" t="s">
        <v>22</v>
      </c>
      <c r="B636" s="97" t="s">
        <v>307</v>
      </c>
      <c r="C636" s="29" t="s">
        <v>21</v>
      </c>
      <c r="D636" s="3">
        <v>1</v>
      </c>
      <c r="E636" s="106"/>
      <c r="F636" s="4">
        <f>SUM(D636*E636)</f>
        <v>0</v>
      </c>
    </row>
    <row r="637" spans="1:6">
      <c r="B637" s="91" t="s">
        <v>308</v>
      </c>
      <c r="C637" s="41"/>
      <c r="D637" s="41"/>
    </row>
    <row r="638" spans="1:6">
      <c r="B638" s="18"/>
      <c r="C638" s="41"/>
      <c r="D638" s="41"/>
    </row>
    <row r="639" spans="1:6" ht="114.75">
      <c r="A639" s="1" t="s">
        <v>23</v>
      </c>
      <c r="B639" s="97" t="s">
        <v>387</v>
      </c>
      <c r="C639" s="29" t="s">
        <v>21</v>
      </c>
      <c r="D639" s="3">
        <v>1</v>
      </c>
      <c r="E639" s="106"/>
      <c r="F639" s="4">
        <f>SUM(D639*E639)</f>
        <v>0</v>
      </c>
    </row>
    <row r="640" spans="1:6">
      <c r="B640" s="91" t="s">
        <v>309</v>
      </c>
    </row>
    <row r="641" spans="1:6">
      <c r="B641" s="18"/>
      <c r="D641" s="34"/>
    </row>
    <row r="642" spans="1:6" ht="51">
      <c r="A642" s="1" t="s">
        <v>24</v>
      </c>
      <c r="B642" s="97" t="s">
        <v>310</v>
      </c>
      <c r="C642" s="29" t="s">
        <v>21</v>
      </c>
      <c r="D642" s="3">
        <v>1</v>
      </c>
      <c r="E642" s="106"/>
      <c r="F642" s="4">
        <f>SUM(D642*E642)</f>
        <v>0</v>
      </c>
    </row>
    <row r="643" spans="1:6">
      <c r="B643" s="91" t="s">
        <v>311</v>
      </c>
      <c r="D643" s="34"/>
    </row>
    <row r="644" spans="1:6">
      <c r="B644" s="18"/>
    </row>
    <row r="645" spans="1:6">
      <c r="B645" s="18" t="s">
        <v>312</v>
      </c>
      <c r="C645" s="29"/>
      <c r="F645" s="80"/>
    </row>
    <row r="646" spans="1:6">
      <c r="B646" s="39"/>
      <c r="D646" s="34"/>
      <c r="E646" s="13"/>
      <c r="F646" s="13">
        <f>SUM(F642+F639+F636+F633)</f>
        <v>0</v>
      </c>
    </row>
    <row r="647" spans="1:6">
      <c r="A647" s="1" t="s">
        <v>45</v>
      </c>
      <c r="B647" s="2" t="s">
        <v>313</v>
      </c>
    </row>
    <row r="648" spans="1:6">
      <c r="B648" s="38"/>
    </row>
    <row r="649" spans="1:6" ht="25.5">
      <c r="A649" s="1" t="s">
        <v>20</v>
      </c>
      <c r="B649" s="97" t="s">
        <v>314</v>
      </c>
      <c r="C649" s="29" t="s">
        <v>21</v>
      </c>
      <c r="D649" s="3">
        <v>1</v>
      </c>
      <c r="E649" s="106"/>
      <c r="F649" s="4">
        <f>SUM(D649*E649)</f>
        <v>0</v>
      </c>
    </row>
    <row r="650" spans="1:6">
      <c r="B650" s="91" t="s">
        <v>315</v>
      </c>
    </row>
    <row r="651" spans="1:6">
      <c r="B651" s="97"/>
    </row>
    <row r="652" spans="1:6" ht="63.75">
      <c r="A652" s="1" t="s">
        <v>22</v>
      </c>
      <c r="B652" s="43" t="s">
        <v>388</v>
      </c>
      <c r="C652" s="29" t="s">
        <v>21</v>
      </c>
      <c r="D652" s="3">
        <v>1</v>
      </c>
      <c r="E652" s="106"/>
      <c r="F652" s="4">
        <f>SUM(D652*E652)</f>
        <v>0</v>
      </c>
    </row>
    <row r="653" spans="1:6">
      <c r="B653" s="91" t="s">
        <v>316</v>
      </c>
      <c r="C653" s="41"/>
      <c r="D653" s="41"/>
    </row>
    <row r="654" spans="1:6">
      <c r="B654" s="98"/>
      <c r="C654" s="41"/>
      <c r="D654" s="41"/>
    </row>
    <row r="655" spans="1:6" ht="25.5">
      <c r="A655" s="1" t="s">
        <v>23</v>
      </c>
      <c r="B655" s="43" t="s">
        <v>317</v>
      </c>
      <c r="C655" s="29" t="s">
        <v>21</v>
      </c>
      <c r="D655" s="3">
        <v>1</v>
      </c>
      <c r="E655" s="106"/>
      <c r="F655" s="4">
        <f>SUM(D655*E655)</f>
        <v>0</v>
      </c>
    </row>
    <row r="656" spans="1:6">
      <c r="B656" s="91" t="s">
        <v>318</v>
      </c>
    </row>
    <row r="657" spans="1:9">
      <c r="B657" s="91"/>
      <c r="D657" s="34"/>
    </row>
    <row r="658" spans="1:9">
      <c r="A658" s="1" t="s">
        <v>24</v>
      </c>
      <c r="B658" s="47" t="s">
        <v>319</v>
      </c>
      <c r="C658" s="29" t="s">
        <v>21</v>
      </c>
      <c r="D658" s="3">
        <v>2</v>
      </c>
      <c r="E658" s="106"/>
      <c r="F658" s="4">
        <f>SUM(D658*E658)</f>
        <v>0</v>
      </c>
    </row>
    <row r="659" spans="1:9">
      <c r="B659" s="91" t="s">
        <v>320</v>
      </c>
    </row>
    <row r="660" spans="1:9">
      <c r="B660" s="18"/>
    </row>
    <row r="661" spans="1:9">
      <c r="A661" s="1" t="s">
        <v>25</v>
      </c>
      <c r="B661" s="99" t="s">
        <v>321</v>
      </c>
      <c r="C661" s="29" t="s">
        <v>21</v>
      </c>
      <c r="D661" s="3">
        <v>1</v>
      </c>
      <c r="E661" s="103"/>
      <c r="F661" s="4">
        <f>SUM(D661*E661)</f>
        <v>0</v>
      </c>
    </row>
    <row r="662" spans="1:9">
      <c r="B662" s="99" t="s">
        <v>322</v>
      </c>
    </row>
    <row r="663" spans="1:9">
      <c r="B663" s="99" t="s">
        <v>323</v>
      </c>
      <c r="E663" s="46"/>
      <c r="F663" s="46"/>
    </row>
    <row r="664" spans="1:9">
      <c r="B664" s="99" t="s">
        <v>324</v>
      </c>
      <c r="C664" s="29"/>
      <c r="E664" s="46"/>
      <c r="F664" s="46"/>
    </row>
    <row r="665" spans="1:9">
      <c r="B665" s="99" t="s">
        <v>325</v>
      </c>
      <c r="C665" s="41"/>
      <c r="D665" s="41"/>
    </row>
    <row r="666" spans="1:9">
      <c r="B666" s="91" t="s">
        <v>326</v>
      </c>
      <c r="C666" s="41"/>
      <c r="D666" s="41"/>
    </row>
    <row r="667" spans="1:9">
      <c r="B667" s="99"/>
      <c r="C667" s="29"/>
      <c r="E667" s="46"/>
      <c r="F667" s="46"/>
    </row>
    <row r="668" spans="1:9">
      <c r="A668" s="1" t="s">
        <v>26</v>
      </c>
      <c r="B668" s="99" t="s">
        <v>327</v>
      </c>
      <c r="C668" s="29" t="s">
        <v>21</v>
      </c>
      <c r="D668" s="3">
        <v>3</v>
      </c>
      <c r="E668" s="106"/>
      <c r="F668" s="4">
        <f>SUM(D668*E668)</f>
        <v>0</v>
      </c>
      <c r="I668" s="106"/>
    </row>
    <row r="669" spans="1:9">
      <c r="B669" s="91" t="s">
        <v>328</v>
      </c>
      <c r="D669" s="34"/>
      <c r="E669" s="46"/>
      <c r="F669" s="46"/>
    </row>
    <row r="670" spans="1:9">
      <c r="B670" s="99"/>
      <c r="C670" s="29"/>
    </row>
    <row r="671" spans="1:9">
      <c r="A671" s="1" t="s">
        <v>27</v>
      </c>
      <c r="B671" s="99" t="s">
        <v>418</v>
      </c>
      <c r="C671" s="44"/>
      <c r="D671" s="45"/>
      <c r="E671" s="46"/>
      <c r="F671" s="47"/>
    </row>
    <row r="672" spans="1:9">
      <c r="B672" s="91" t="s">
        <v>329</v>
      </c>
      <c r="C672" s="29" t="s">
        <v>21</v>
      </c>
      <c r="D672" s="3">
        <v>2</v>
      </c>
      <c r="E672" s="110"/>
      <c r="F672" s="4">
        <f>SUM(D672*E672)</f>
        <v>0</v>
      </c>
    </row>
    <row r="673" spans="1:6">
      <c r="B673" s="97"/>
      <c r="C673" s="44"/>
      <c r="D673" s="44"/>
      <c r="E673" s="46"/>
      <c r="F673" s="48"/>
    </row>
    <row r="674" spans="1:6">
      <c r="A674" s="1" t="s">
        <v>29</v>
      </c>
      <c r="B674" s="97" t="s">
        <v>330</v>
      </c>
      <c r="C674" s="29" t="s">
        <v>21</v>
      </c>
      <c r="D674" s="3">
        <v>1</v>
      </c>
      <c r="E674" s="106"/>
      <c r="F674" s="4">
        <f>SUM(D674*E674)</f>
        <v>0</v>
      </c>
    </row>
    <row r="675" spans="1:6">
      <c r="B675" s="91" t="s">
        <v>331</v>
      </c>
      <c r="C675" s="44"/>
      <c r="D675" s="44"/>
      <c r="E675" s="49"/>
      <c r="F675" s="47"/>
    </row>
    <row r="676" spans="1:6">
      <c r="B676" s="100"/>
      <c r="C676" s="44"/>
      <c r="D676" s="44"/>
      <c r="E676" s="46"/>
      <c r="F676" s="48"/>
    </row>
    <row r="677" spans="1:6" ht="25.5">
      <c r="A677" s="1" t="s">
        <v>30</v>
      </c>
      <c r="B677" s="97" t="s">
        <v>332</v>
      </c>
      <c r="C677" s="29" t="s">
        <v>21</v>
      </c>
      <c r="D677" s="3">
        <v>2</v>
      </c>
      <c r="E677" s="110"/>
      <c r="F677" s="4">
        <f>SUM(D677*E677)</f>
        <v>0</v>
      </c>
    </row>
    <row r="678" spans="1:6">
      <c r="B678" s="91" t="s">
        <v>333</v>
      </c>
    </row>
    <row r="679" spans="1:6">
      <c r="B679" s="43"/>
      <c r="C679" s="44"/>
      <c r="D679" s="44"/>
      <c r="E679" s="49"/>
      <c r="F679" s="47"/>
    </row>
    <row r="680" spans="1:6">
      <c r="A680" s="1" t="s">
        <v>31</v>
      </c>
      <c r="B680" s="97" t="s">
        <v>334</v>
      </c>
      <c r="C680" s="29" t="s">
        <v>21</v>
      </c>
      <c r="D680" s="3">
        <v>1</v>
      </c>
      <c r="E680" s="110"/>
      <c r="F680" s="4">
        <f>SUM(D680*E680)</f>
        <v>0</v>
      </c>
    </row>
    <row r="681" spans="1:6">
      <c r="B681" s="91" t="s">
        <v>335</v>
      </c>
      <c r="C681" s="44"/>
      <c r="D681" s="44"/>
      <c r="E681" s="46"/>
      <c r="F681" s="48"/>
    </row>
    <row r="682" spans="1:6">
      <c r="B682" s="100"/>
    </row>
    <row r="683" spans="1:6" ht="25.5">
      <c r="A683" s="1" t="s">
        <v>32</v>
      </c>
      <c r="B683" s="97" t="s">
        <v>336</v>
      </c>
      <c r="C683" s="29" t="s">
        <v>21</v>
      </c>
      <c r="D683" s="3">
        <v>1</v>
      </c>
      <c r="E683" s="110"/>
      <c r="F683" s="4">
        <f>SUM(D683*E683)</f>
        <v>0</v>
      </c>
    </row>
    <row r="684" spans="1:6">
      <c r="B684" s="91" t="s">
        <v>337</v>
      </c>
      <c r="C684" s="45"/>
      <c r="D684" s="45"/>
      <c r="E684" s="46"/>
      <c r="F684" s="46"/>
    </row>
    <row r="685" spans="1:6">
      <c r="B685" s="100"/>
      <c r="C685" s="45"/>
      <c r="D685" s="45"/>
      <c r="E685" s="46"/>
      <c r="F685" s="46"/>
    </row>
    <row r="686" spans="1:6" ht="63.75">
      <c r="A686" s="1" t="s">
        <v>47</v>
      </c>
      <c r="B686" s="94" t="s">
        <v>389</v>
      </c>
      <c r="C686" s="29" t="s">
        <v>21</v>
      </c>
      <c r="D686" s="3">
        <v>1</v>
      </c>
      <c r="E686" s="110"/>
      <c r="F686" s="4">
        <f>SUM(D686*E686)</f>
        <v>0</v>
      </c>
    </row>
    <row r="687" spans="1:6">
      <c r="B687" s="91" t="s">
        <v>338</v>
      </c>
      <c r="C687" s="45"/>
      <c r="D687" s="45"/>
      <c r="E687" s="46"/>
      <c r="F687" s="46"/>
    </row>
    <row r="688" spans="1:6">
      <c r="B688" s="100"/>
      <c r="C688" s="45"/>
      <c r="D688" s="45"/>
      <c r="E688" s="46"/>
      <c r="F688" s="46"/>
    </row>
    <row r="689" spans="1:6">
      <c r="A689" s="1" t="s">
        <v>48</v>
      </c>
      <c r="B689" s="100" t="s">
        <v>339</v>
      </c>
      <c r="C689" s="29" t="s">
        <v>21</v>
      </c>
      <c r="D689" s="3">
        <v>1</v>
      </c>
      <c r="E689" s="106"/>
      <c r="F689" s="4">
        <f>SUM(D689*E689)</f>
        <v>0</v>
      </c>
    </row>
    <row r="690" spans="1:6">
      <c r="B690" s="91" t="s">
        <v>340</v>
      </c>
      <c r="C690" s="41"/>
      <c r="D690" s="41"/>
      <c r="E690" s="42"/>
      <c r="F690" s="42"/>
    </row>
    <row r="691" spans="1:6">
      <c r="B691" s="100"/>
      <c r="C691" s="45"/>
      <c r="D691" s="45"/>
      <c r="E691" s="46"/>
      <c r="F691" s="46"/>
    </row>
    <row r="692" spans="1:6" ht="38.25">
      <c r="A692" s="1" t="s">
        <v>49</v>
      </c>
      <c r="B692" s="94" t="s">
        <v>341</v>
      </c>
      <c r="C692" s="29" t="s">
        <v>21</v>
      </c>
      <c r="D692" s="3">
        <v>1</v>
      </c>
      <c r="E692" s="110"/>
      <c r="F692" s="4">
        <f>SUM(D692*E692)</f>
        <v>0</v>
      </c>
    </row>
    <row r="693" spans="1:6">
      <c r="B693" s="91" t="s">
        <v>342</v>
      </c>
      <c r="C693" s="45"/>
      <c r="D693" s="45"/>
      <c r="E693" s="46"/>
      <c r="F693" s="46"/>
    </row>
    <row r="694" spans="1:6">
      <c r="B694" s="100"/>
      <c r="C694" s="45"/>
      <c r="D694" s="45"/>
      <c r="E694" s="46"/>
      <c r="F694" s="46"/>
    </row>
    <row r="695" spans="1:6" ht="51">
      <c r="A695" s="1" t="s">
        <v>50</v>
      </c>
      <c r="B695" s="94" t="s">
        <v>343</v>
      </c>
      <c r="C695" s="29" t="s">
        <v>21</v>
      </c>
      <c r="D695" s="3">
        <v>1</v>
      </c>
      <c r="E695" s="110"/>
      <c r="F695" s="4">
        <f>SUM(D695*E695)</f>
        <v>0</v>
      </c>
    </row>
    <row r="697" spans="1:6">
      <c r="B697" s="2" t="s">
        <v>344</v>
      </c>
      <c r="C697" s="45"/>
      <c r="D697" s="44"/>
      <c r="E697" s="46"/>
      <c r="F697" s="46">
        <f>SUM(F695+F692+F689+F686+F683+F680+F677+F674+F672+F668+F661+F658+F655+F652+F649+F642+F639+F636+F633)</f>
        <v>0</v>
      </c>
    </row>
    <row r="698" spans="1:6">
      <c r="C698" s="45"/>
      <c r="D698" s="45"/>
      <c r="E698" s="46"/>
      <c r="F698" s="46"/>
    </row>
    <row r="699" spans="1:6">
      <c r="A699" s="1" t="s">
        <v>46</v>
      </c>
      <c r="B699" s="39" t="s">
        <v>345</v>
      </c>
      <c r="C699" s="45"/>
      <c r="D699" s="45"/>
      <c r="E699" s="46"/>
      <c r="F699" s="46"/>
    </row>
    <row r="700" spans="1:6">
      <c r="B700" s="39"/>
      <c r="C700" s="45"/>
      <c r="D700" s="45"/>
      <c r="E700" s="46"/>
      <c r="F700" s="46"/>
    </row>
    <row r="701" spans="1:6" ht="65.25" customHeight="1">
      <c r="A701" s="1" t="s">
        <v>20</v>
      </c>
      <c r="B701" s="73" t="s">
        <v>432</v>
      </c>
      <c r="C701" s="29" t="s">
        <v>21</v>
      </c>
      <c r="D701" s="3">
        <v>1</v>
      </c>
      <c r="E701" s="110"/>
      <c r="F701" s="46">
        <f>D701*E701</f>
        <v>0</v>
      </c>
    </row>
    <row r="702" spans="1:6">
      <c r="B702" s="39"/>
      <c r="C702" s="45"/>
      <c r="D702" s="45"/>
      <c r="E702" s="46"/>
      <c r="F702" s="46"/>
    </row>
    <row r="703" spans="1:6">
      <c r="B703" s="2" t="s">
        <v>346</v>
      </c>
      <c r="F703" s="75">
        <f>F701</f>
        <v>0</v>
      </c>
    </row>
    <row r="704" spans="1:6">
      <c r="B704" s="43"/>
    </row>
    <row r="705" spans="2:6">
      <c r="B705" s="43"/>
      <c r="C705" s="44"/>
      <c r="D705" s="44"/>
      <c r="E705" s="46"/>
      <c r="F705" s="48"/>
    </row>
    <row r="707" spans="2:6">
      <c r="B707" s="43"/>
      <c r="C707" s="44"/>
      <c r="D707" s="44"/>
      <c r="E707" s="46"/>
      <c r="F707" s="48"/>
    </row>
    <row r="708" spans="2:6">
      <c r="B708" s="43"/>
      <c r="C708" s="44"/>
      <c r="D708" s="44"/>
      <c r="E708" s="46"/>
      <c r="F708" s="48"/>
    </row>
    <row r="710" spans="2:6">
      <c r="B710" s="43"/>
      <c r="C710" s="44"/>
      <c r="D710" s="44"/>
      <c r="E710" s="46"/>
      <c r="F710" s="48"/>
    </row>
    <row r="711" spans="2:6">
      <c r="B711" s="43"/>
      <c r="C711" s="44"/>
      <c r="D711" s="44"/>
      <c r="E711" s="46"/>
      <c r="F711" s="48"/>
    </row>
    <row r="713" spans="2:6">
      <c r="B713" s="43"/>
      <c r="C713" s="44"/>
      <c r="D713" s="44"/>
      <c r="E713" s="46"/>
      <c r="F713" s="48"/>
    </row>
    <row r="715" spans="2:6">
      <c r="B715" s="43"/>
      <c r="C715" s="44"/>
      <c r="D715" s="44"/>
      <c r="E715" s="46"/>
      <c r="F715" s="48"/>
    </row>
    <row r="716" spans="2:6">
      <c r="B716" s="43"/>
      <c r="C716" s="44"/>
      <c r="D716" s="44"/>
      <c r="E716" s="46"/>
      <c r="F716" s="48"/>
    </row>
    <row r="718" spans="2:6">
      <c r="B718" s="43"/>
      <c r="C718" s="44"/>
      <c r="D718" s="44"/>
      <c r="E718" s="46"/>
      <c r="F718" s="48"/>
    </row>
    <row r="719" spans="2:6">
      <c r="B719" s="43"/>
      <c r="C719" s="44"/>
      <c r="D719" s="44"/>
      <c r="E719" s="46"/>
      <c r="F719" s="48"/>
    </row>
    <row r="720" spans="2:6">
      <c r="B720" s="43"/>
      <c r="C720" s="44"/>
      <c r="D720" s="44"/>
      <c r="E720" s="46"/>
      <c r="F720" s="48"/>
    </row>
    <row r="722" spans="2:6">
      <c r="B722" s="43"/>
      <c r="C722" s="44"/>
      <c r="D722" s="44"/>
      <c r="E722" s="46"/>
      <c r="F722" s="48"/>
    </row>
    <row r="724" spans="2:6">
      <c r="B724" s="43"/>
      <c r="C724" s="44"/>
      <c r="D724" s="44"/>
      <c r="E724" s="46"/>
      <c r="F724" s="48"/>
    </row>
    <row r="725" spans="2:6">
      <c r="B725" s="43"/>
      <c r="C725" s="44"/>
      <c r="D725" s="44"/>
      <c r="E725" s="46"/>
      <c r="F725" s="48"/>
    </row>
    <row r="727" spans="2:6">
      <c r="B727" s="43"/>
      <c r="C727" s="44"/>
      <c r="D727" s="44"/>
      <c r="E727" s="46"/>
      <c r="F727" s="48"/>
    </row>
    <row r="729" spans="2:6">
      <c r="B729" s="43"/>
      <c r="C729" s="44"/>
      <c r="D729" s="44"/>
      <c r="E729" s="46"/>
      <c r="F729" s="48"/>
    </row>
    <row r="730" spans="2:6">
      <c r="B730" s="43"/>
      <c r="C730" s="44"/>
      <c r="D730" s="44"/>
      <c r="E730" s="46"/>
      <c r="F730" s="48"/>
    </row>
    <row r="732" spans="2:6">
      <c r="B732" s="43"/>
      <c r="C732" s="44"/>
      <c r="D732" s="44"/>
      <c r="E732" s="46"/>
      <c r="F732" s="48"/>
    </row>
    <row r="734" spans="2:6">
      <c r="B734" s="43"/>
      <c r="C734" s="44"/>
      <c r="D734" s="45"/>
      <c r="E734" s="46"/>
      <c r="F734" s="46"/>
    </row>
    <row r="735" spans="2:6">
      <c r="B735" s="39"/>
      <c r="C735" s="45"/>
      <c r="D735" s="45"/>
      <c r="E735" s="46"/>
      <c r="F735" s="46"/>
    </row>
    <row r="737" spans="2:6">
      <c r="B737" s="43"/>
      <c r="C737" s="44"/>
      <c r="D737" s="45"/>
      <c r="E737" s="46"/>
      <c r="F737" s="46"/>
    </row>
    <row r="738" spans="2:6">
      <c r="B738" s="43"/>
      <c r="C738" s="45"/>
      <c r="D738" s="45"/>
      <c r="E738" s="46"/>
      <c r="F738" s="46"/>
    </row>
    <row r="739" spans="2:6">
      <c r="B739" s="39"/>
      <c r="C739" s="45"/>
      <c r="D739" s="45"/>
      <c r="E739" s="46"/>
      <c r="F739" s="46"/>
    </row>
    <row r="741" spans="2:6">
      <c r="B741" s="43"/>
      <c r="C741" s="44"/>
      <c r="D741" s="44"/>
      <c r="E741" s="46"/>
      <c r="F741" s="48"/>
    </row>
    <row r="742" spans="2:6">
      <c r="B742" s="43"/>
      <c r="C742" s="45"/>
      <c r="D742" s="45"/>
      <c r="E742" s="46"/>
      <c r="F742" s="46"/>
    </row>
    <row r="743" spans="2:6">
      <c r="B743" s="43"/>
      <c r="C743" s="45"/>
      <c r="D743" s="45"/>
      <c r="E743" s="46"/>
      <c r="F743" s="46"/>
    </row>
    <row r="745" spans="2:6">
      <c r="B745" s="43"/>
      <c r="C745" s="44"/>
      <c r="D745" s="44"/>
      <c r="E745" s="46"/>
      <c r="F745" s="48"/>
    </row>
    <row r="746" spans="2:6">
      <c r="B746" s="43"/>
      <c r="C746" s="45"/>
      <c r="D746" s="45"/>
      <c r="E746" s="46"/>
      <c r="F746" s="46"/>
    </row>
    <row r="748" spans="2:6">
      <c r="B748" s="43"/>
      <c r="C748" s="44"/>
      <c r="D748" s="44"/>
      <c r="E748" s="46"/>
      <c r="F748" s="48"/>
    </row>
    <row r="749" spans="2:6">
      <c r="B749" s="43"/>
      <c r="C749" s="45"/>
      <c r="D749" s="45"/>
      <c r="E749" s="46"/>
      <c r="F749" s="46"/>
    </row>
    <row r="751" spans="2:6">
      <c r="B751" s="43"/>
      <c r="C751" s="45"/>
      <c r="D751" s="45"/>
      <c r="E751" s="46"/>
      <c r="F751" s="46"/>
    </row>
    <row r="753" spans="2:6">
      <c r="B753" s="43"/>
      <c r="C753" s="44"/>
      <c r="D753" s="44"/>
      <c r="E753" s="46"/>
      <c r="F753" s="48"/>
    </row>
    <row r="754" spans="2:6">
      <c r="B754" s="43"/>
      <c r="C754" s="45"/>
      <c r="D754" s="45"/>
      <c r="E754" s="46"/>
      <c r="F754" s="46"/>
    </row>
    <row r="755" spans="2:6">
      <c r="B755" s="43"/>
      <c r="C755" s="45"/>
      <c r="D755" s="45"/>
      <c r="E755" s="46"/>
      <c r="F755" s="46"/>
    </row>
    <row r="756" spans="2:6">
      <c r="B756" s="43"/>
      <c r="C756" s="45"/>
      <c r="D756" s="45"/>
      <c r="E756" s="46"/>
      <c r="F756" s="46"/>
    </row>
    <row r="757" spans="2:6">
      <c r="B757" s="43"/>
      <c r="C757" s="45"/>
      <c r="D757" s="45"/>
      <c r="E757" s="46"/>
      <c r="F757" s="46"/>
    </row>
    <row r="759" spans="2:6">
      <c r="B759" s="43"/>
      <c r="C759" s="44"/>
      <c r="D759" s="44"/>
      <c r="E759" s="46"/>
      <c r="F759" s="48"/>
    </row>
    <row r="760" spans="2:6">
      <c r="B760" s="43"/>
      <c r="C760" s="45"/>
      <c r="D760" s="45"/>
      <c r="E760" s="46"/>
      <c r="F760" s="46"/>
    </row>
    <row r="761" spans="2:6">
      <c r="B761" s="43"/>
      <c r="C761" s="45"/>
      <c r="D761" s="45"/>
      <c r="E761" s="46"/>
      <c r="F761" s="46"/>
    </row>
    <row r="762" spans="2:6">
      <c r="B762" s="43"/>
      <c r="C762" s="45"/>
      <c r="D762" s="45"/>
      <c r="E762" s="46"/>
      <c r="F762" s="46"/>
    </row>
    <row r="763" spans="2:6">
      <c r="B763" s="43"/>
      <c r="C763" s="45"/>
      <c r="D763" s="45"/>
      <c r="E763" s="46"/>
      <c r="F763" s="46"/>
    </row>
    <row r="765" spans="2:6">
      <c r="B765" s="43"/>
      <c r="C765" s="45"/>
      <c r="D765" s="45"/>
      <c r="E765" s="46"/>
      <c r="F765" s="46"/>
    </row>
    <row r="767" spans="2:6">
      <c r="B767" s="43"/>
      <c r="C767" s="45"/>
      <c r="D767" s="45"/>
      <c r="E767" s="46"/>
      <c r="F767" s="46"/>
    </row>
    <row r="769" spans="2:6">
      <c r="B769" s="50"/>
      <c r="C769" s="51"/>
      <c r="D769" s="51"/>
      <c r="E769" s="52"/>
      <c r="F769" s="48"/>
    </row>
    <row r="771" spans="2:6">
      <c r="B771" s="50"/>
      <c r="C771" s="51"/>
      <c r="D771" s="51"/>
      <c r="E771" s="52"/>
      <c r="F771" s="48"/>
    </row>
    <row r="772" spans="2:6">
      <c r="B772" s="50"/>
      <c r="C772" s="51"/>
      <c r="D772" s="51"/>
      <c r="E772" s="52"/>
      <c r="F772" s="48"/>
    </row>
    <row r="773" spans="2:6">
      <c r="B773" s="43"/>
      <c r="C773" s="44"/>
      <c r="D773" s="44"/>
      <c r="E773" s="46"/>
      <c r="F773" s="48"/>
    </row>
    <row r="774" spans="2:6">
      <c r="B774" s="43"/>
      <c r="C774" s="45"/>
      <c r="D774" s="45"/>
      <c r="E774" s="46"/>
      <c r="F774" s="46"/>
    </row>
    <row r="775" spans="2:6">
      <c r="B775" s="43"/>
    </row>
    <row r="776" spans="2:6">
      <c r="B776" s="43"/>
      <c r="C776" s="45"/>
      <c r="D776" s="45"/>
      <c r="E776" s="46"/>
      <c r="F776" s="46"/>
    </row>
    <row r="778" spans="2:6">
      <c r="B778" s="43"/>
    </row>
    <row r="779" spans="2:6">
      <c r="B779" s="43"/>
      <c r="C779" s="45"/>
      <c r="D779" s="45"/>
      <c r="E779" s="46"/>
      <c r="F779" s="46"/>
    </row>
    <row r="781" spans="2:6">
      <c r="B781" s="43"/>
    </row>
    <row r="782" spans="2:6">
      <c r="B782" s="43"/>
      <c r="C782" s="45"/>
      <c r="D782" s="45"/>
      <c r="E782" s="46"/>
      <c r="F782" s="46"/>
    </row>
    <row r="784" spans="2:6">
      <c r="B784" s="43"/>
    </row>
    <row r="785" spans="2:6">
      <c r="B785" s="43"/>
      <c r="C785" s="45"/>
      <c r="D785" s="45"/>
      <c r="E785" s="46"/>
      <c r="F785" s="46"/>
    </row>
    <row r="787" spans="2:6">
      <c r="B787" s="43"/>
      <c r="C787" s="44"/>
      <c r="D787" s="44"/>
      <c r="E787" s="46"/>
      <c r="F787" s="48"/>
    </row>
    <row r="789" spans="2:6">
      <c r="B789" s="43"/>
      <c r="C789" s="51"/>
      <c r="D789" s="51"/>
      <c r="E789" s="52"/>
      <c r="F789" s="48"/>
    </row>
    <row r="791" spans="2:6">
      <c r="B791" s="50"/>
      <c r="C791" s="10"/>
      <c r="D791" s="53"/>
      <c r="E791" s="54"/>
      <c r="F791" s="54"/>
    </row>
    <row r="793" spans="2:6">
      <c r="B793" s="55"/>
      <c r="C793" s="51"/>
      <c r="D793" s="51"/>
      <c r="E793" s="52"/>
      <c r="F793" s="56"/>
    </row>
    <row r="795" spans="2:6">
      <c r="B795" s="55"/>
      <c r="C795" s="51"/>
      <c r="D795" s="51"/>
      <c r="E795" s="52"/>
      <c r="F795" s="56"/>
    </row>
    <row r="797" spans="2:6">
      <c r="B797" s="55"/>
      <c r="C797" s="51"/>
      <c r="D797" s="51"/>
      <c r="E797" s="52"/>
      <c r="F797" s="56"/>
    </row>
    <row r="799" spans="2:6">
      <c r="B799" s="55"/>
      <c r="C799" s="51"/>
      <c r="D799" s="51"/>
      <c r="E799" s="52"/>
      <c r="F799" s="56"/>
    </row>
    <row r="801" spans="2:6">
      <c r="B801" s="83"/>
    </row>
    <row r="803" spans="2:6">
      <c r="B803" s="82"/>
      <c r="C803" s="41"/>
      <c r="D803" s="41"/>
      <c r="E803" s="42"/>
      <c r="F803" s="42"/>
    </row>
    <row r="804" spans="2:6">
      <c r="B804" s="37"/>
      <c r="C804" s="51"/>
      <c r="D804" s="51"/>
      <c r="E804" s="42"/>
      <c r="F804" s="42"/>
    </row>
    <row r="805" spans="2:6">
      <c r="B805" s="55"/>
      <c r="C805" s="51"/>
      <c r="D805" s="51"/>
      <c r="E805" s="42"/>
      <c r="F805" s="42"/>
    </row>
    <row r="806" spans="2:6">
      <c r="B806" s="55"/>
      <c r="C806" s="51"/>
      <c r="D806" s="51"/>
      <c r="E806" s="42"/>
      <c r="F806" s="42"/>
    </row>
    <row r="807" spans="2:6">
      <c r="B807" s="55"/>
      <c r="C807" s="51"/>
      <c r="D807" s="51"/>
      <c r="E807" s="42"/>
      <c r="F807" s="42"/>
    </row>
    <row r="808" spans="2:6">
      <c r="B808" s="55"/>
      <c r="C808" s="51"/>
      <c r="D808" s="51"/>
      <c r="E808" s="52"/>
      <c r="F808" s="56"/>
    </row>
    <row r="810" spans="2:6">
      <c r="B810" s="82"/>
      <c r="C810" s="41"/>
      <c r="D810" s="41"/>
      <c r="E810" s="42"/>
      <c r="F810" s="42"/>
    </row>
    <row r="811" spans="2:6">
      <c r="B811" s="37"/>
      <c r="C811" s="51"/>
      <c r="D811" s="51"/>
      <c r="E811" s="42"/>
      <c r="F811" s="42"/>
    </row>
    <row r="812" spans="2:6">
      <c r="B812" s="55"/>
      <c r="C812" s="51"/>
      <c r="D812" s="51"/>
      <c r="E812" s="57"/>
      <c r="F812" s="57"/>
    </row>
    <row r="813" spans="2:6">
      <c r="B813" s="55"/>
      <c r="C813" s="51"/>
      <c r="D813" s="51"/>
      <c r="E813" s="57"/>
      <c r="F813" s="57"/>
    </row>
    <row r="814" spans="2:6">
      <c r="B814" s="55"/>
      <c r="C814" s="51"/>
      <c r="D814" s="51"/>
      <c r="E814" s="58"/>
      <c r="F814" s="59"/>
    </row>
    <row r="815" spans="2:6">
      <c r="B815" s="82"/>
      <c r="C815" s="41"/>
      <c r="D815" s="41"/>
      <c r="E815" s="57"/>
      <c r="F815" s="57"/>
    </row>
    <row r="816" spans="2:6">
      <c r="B816" s="37"/>
      <c r="C816" s="51"/>
      <c r="D816" s="51"/>
      <c r="E816" s="57"/>
      <c r="F816" s="57"/>
    </row>
    <row r="817" spans="2:6">
      <c r="B817" s="55"/>
      <c r="C817" s="51"/>
      <c r="D817" s="51"/>
      <c r="E817" s="57"/>
      <c r="F817" s="57"/>
    </row>
    <row r="818" spans="2:6">
      <c r="B818" s="55"/>
      <c r="C818" s="51"/>
      <c r="D818" s="51"/>
      <c r="E818" s="57"/>
      <c r="F818" s="57"/>
    </row>
    <row r="819" spans="2:6">
      <c r="B819" s="55"/>
      <c r="C819" s="51"/>
      <c r="D819" s="51"/>
      <c r="E819" s="57"/>
      <c r="F819" s="57"/>
    </row>
    <row r="820" spans="2:6">
      <c r="B820" s="55"/>
      <c r="C820" s="51"/>
      <c r="D820" s="51"/>
      <c r="E820" s="58"/>
      <c r="F820" s="59"/>
    </row>
    <row r="821" spans="2:6">
      <c r="B821" s="60"/>
      <c r="C821" s="51"/>
      <c r="D821" s="41"/>
      <c r="E821" s="57"/>
      <c r="F821" s="57"/>
    </row>
    <row r="823" spans="2:6">
      <c r="B823" s="55"/>
      <c r="C823" s="51"/>
      <c r="D823" s="51"/>
      <c r="E823" s="57"/>
      <c r="F823" s="57"/>
    </row>
    <row r="824" spans="2:6">
      <c r="B824" s="55"/>
      <c r="C824" s="51"/>
      <c r="D824" s="51"/>
      <c r="E824" s="57"/>
      <c r="F824" s="57"/>
    </row>
    <row r="825" spans="2:6">
      <c r="B825" s="55"/>
      <c r="C825" s="51"/>
      <c r="D825" s="51"/>
      <c r="E825" s="58"/>
      <c r="F825" s="59"/>
    </row>
    <row r="827" spans="2:6">
      <c r="B827" s="55"/>
      <c r="C827" s="51"/>
      <c r="D827" s="51"/>
      <c r="E827" s="57"/>
      <c r="F827" s="57"/>
    </row>
    <row r="828" spans="2:6">
      <c r="B828" s="55"/>
    </row>
    <row r="829" spans="2:6">
      <c r="B829" s="55"/>
      <c r="C829" s="51"/>
      <c r="D829" s="51"/>
      <c r="E829" s="57"/>
      <c r="F829" s="57"/>
    </row>
    <row r="831" spans="2:6">
      <c r="B831" s="37"/>
      <c r="C831" s="51"/>
      <c r="D831" s="51"/>
      <c r="E831" s="57"/>
      <c r="F831" s="57"/>
    </row>
    <row r="832" spans="2:6">
      <c r="B832" s="55"/>
      <c r="C832" s="51"/>
      <c r="D832" s="51"/>
      <c r="E832" s="57"/>
      <c r="F832" s="57"/>
    </row>
    <row r="834" spans="2:6">
      <c r="B834" s="55"/>
      <c r="C834" s="51"/>
      <c r="D834" s="51"/>
      <c r="E834" s="58"/>
      <c r="F834" s="59"/>
    </row>
    <row r="835" spans="2:6">
      <c r="B835" s="82"/>
      <c r="C835" s="41"/>
      <c r="D835" s="41"/>
      <c r="E835" s="57"/>
      <c r="F835" s="57"/>
    </row>
    <row r="836" spans="2:6">
      <c r="B836" s="37"/>
      <c r="C836" s="51"/>
      <c r="D836" s="51"/>
      <c r="E836" s="57"/>
      <c r="F836" s="57"/>
    </row>
    <row r="837" spans="2:6">
      <c r="B837" s="55"/>
      <c r="C837" s="51"/>
      <c r="D837" s="51"/>
      <c r="E837" s="57"/>
      <c r="F837" s="57"/>
    </row>
    <row r="838" spans="2:6">
      <c r="B838" s="55"/>
      <c r="C838" s="51"/>
      <c r="D838" s="51"/>
      <c r="E838" s="57"/>
      <c r="F838" s="57"/>
    </row>
    <row r="839" spans="2:6">
      <c r="B839" s="55"/>
      <c r="C839" s="51"/>
      <c r="D839" s="51"/>
      <c r="E839" s="57"/>
      <c r="F839" s="57"/>
    </row>
    <row r="840" spans="2:6">
      <c r="B840" s="55"/>
      <c r="C840" s="51"/>
      <c r="D840" s="51"/>
      <c r="E840" s="58"/>
      <c r="F840" s="59"/>
    </row>
    <row r="841" spans="2:6">
      <c r="B841" s="82"/>
      <c r="C841" s="41"/>
      <c r="D841" s="41"/>
      <c r="E841" s="57"/>
      <c r="F841" s="57"/>
    </row>
    <row r="842" spans="2:6">
      <c r="B842" s="37"/>
      <c r="C842" s="51"/>
      <c r="D842" s="51"/>
      <c r="E842" s="57"/>
      <c r="F842" s="57"/>
    </row>
    <row r="844" spans="2:6">
      <c r="B844" s="43"/>
      <c r="C844" s="51"/>
      <c r="D844" s="61"/>
      <c r="E844" s="52"/>
      <c r="F844" s="48"/>
    </row>
    <row r="846" spans="2:6">
      <c r="B846" s="50"/>
      <c r="C846" s="10"/>
      <c r="D846" s="10"/>
      <c r="E846" s="54"/>
      <c r="F846" s="54"/>
    </row>
    <row r="847" spans="2:6">
      <c r="B847" s="18"/>
      <c r="C847" s="10"/>
      <c r="D847" s="20"/>
      <c r="E847" s="54"/>
      <c r="F847" s="54"/>
    </row>
    <row r="849" spans="2:6">
      <c r="B849" s="18"/>
      <c r="C849" s="10"/>
      <c r="D849" s="10"/>
      <c r="E849" s="6"/>
      <c r="F849" s="6"/>
    </row>
    <row r="850" spans="2:6">
      <c r="B850" s="18"/>
      <c r="C850" s="10"/>
      <c r="D850" s="10"/>
      <c r="E850" s="6"/>
      <c r="F850" s="6"/>
    </row>
    <row r="851" spans="2:6">
      <c r="B851" s="18"/>
      <c r="C851" s="10"/>
      <c r="D851" s="10"/>
      <c r="E851" s="6"/>
      <c r="F851" s="6"/>
    </row>
    <row r="852" spans="2:6">
      <c r="B852" s="18"/>
      <c r="C852" s="10"/>
      <c r="D852" s="10"/>
      <c r="E852" s="6"/>
      <c r="F852" s="6"/>
    </row>
    <row r="853" spans="2:6">
      <c r="B853" s="18"/>
      <c r="C853" s="10"/>
      <c r="D853" s="53"/>
      <c r="E853" s="54"/>
      <c r="F853" s="54"/>
    </row>
    <row r="854" spans="2:6">
      <c r="B854" s="18"/>
      <c r="C854" s="10"/>
      <c r="D854" s="53"/>
      <c r="E854" s="54"/>
      <c r="F854" s="54"/>
    </row>
    <row r="855" spans="2:6">
      <c r="B855" s="18"/>
      <c r="C855" s="10"/>
      <c r="D855" s="53"/>
      <c r="E855" s="54"/>
      <c r="F855" s="54"/>
    </row>
    <row r="856" spans="2:6">
      <c r="B856" s="18"/>
      <c r="C856" s="10"/>
      <c r="D856" s="53"/>
      <c r="E856" s="54"/>
      <c r="F856" s="54"/>
    </row>
    <row r="857" spans="2:6">
      <c r="B857" s="18"/>
      <c r="C857" s="10"/>
      <c r="D857" s="53"/>
      <c r="E857" s="54"/>
      <c r="F857" s="54"/>
    </row>
    <row r="858" spans="2:6">
      <c r="B858" s="18"/>
      <c r="C858" s="10"/>
      <c r="D858" s="53"/>
      <c r="E858" s="54"/>
      <c r="F858" s="54"/>
    </row>
    <row r="859" spans="2:6">
      <c r="B859" s="18"/>
      <c r="C859" s="10"/>
      <c r="D859" s="53"/>
      <c r="E859" s="54"/>
      <c r="F859" s="54"/>
    </row>
    <row r="860" spans="2:6">
      <c r="B860" s="18"/>
      <c r="C860" s="10"/>
      <c r="D860" s="53"/>
      <c r="E860" s="54"/>
      <c r="F860" s="54"/>
    </row>
    <row r="862" spans="2:6">
      <c r="B862" s="18"/>
      <c r="C862" s="10"/>
      <c r="D862" s="10"/>
      <c r="E862" s="54"/>
      <c r="F862" s="54"/>
    </row>
    <row r="863" spans="2:6">
      <c r="B863" s="18"/>
      <c r="C863" s="41"/>
      <c r="D863" s="41"/>
      <c r="E863" s="42"/>
      <c r="F863" s="42"/>
    </row>
    <row r="864" spans="2:6">
      <c r="B864" s="18"/>
      <c r="C864" s="10"/>
      <c r="D864" s="62"/>
      <c r="E864" s="54"/>
      <c r="F864" s="54"/>
    </row>
    <row r="865" spans="2:6">
      <c r="B865" s="18"/>
      <c r="C865" s="10"/>
      <c r="D865" s="62"/>
      <c r="E865" s="54"/>
      <c r="F865" s="54"/>
    </row>
    <row r="866" spans="2:6">
      <c r="B866" s="18"/>
      <c r="C866" s="10"/>
      <c r="D866" s="62"/>
      <c r="E866" s="54"/>
      <c r="F866" s="54"/>
    </row>
    <row r="868" spans="2:6">
      <c r="B868" s="18"/>
      <c r="C868" s="41"/>
      <c r="D868" s="41"/>
      <c r="E868" s="42"/>
      <c r="F868" s="42"/>
    </row>
    <row r="869" spans="2:6">
      <c r="B869" s="18"/>
      <c r="C869" s="41"/>
      <c r="D869" s="41"/>
      <c r="E869" s="42"/>
      <c r="F869" s="42"/>
    </row>
    <row r="870" spans="2:6">
      <c r="B870" s="18"/>
      <c r="C870" s="10"/>
      <c r="D870" s="62"/>
      <c r="E870" s="54"/>
      <c r="F870" s="54"/>
    </row>
    <row r="871" spans="2:6">
      <c r="B871" s="18"/>
      <c r="C871" s="10"/>
      <c r="D871" s="62"/>
      <c r="E871" s="54"/>
      <c r="F871" s="54"/>
    </row>
    <row r="872" spans="2:6">
      <c r="B872" s="18"/>
      <c r="C872" s="10"/>
      <c r="D872" s="62"/>
      <c r="E872" s="54"/>
      <c r="F872" s="54"/>
    </row>
    <row r="873" spans="2:6">
      <c r="B873" s="18"/>
      <c r="C873" s="10"/>
      <c r="D873" s="62"/>
      <c r="E873" s="54"/>
      <c r="F873" s="54"/>
    </row>
    <row r="874" spans="2:6">
      <c r="B874" s="18"/>
      <c r="C874" s="10"/>
      <c r="D874" s="62"/>
      <c r="E874" s="54"/>
      <c r="F874" s="54"/>
    </row>
    <row r="875" spans="2:6">
      <c r="B875" s="18"/>
      <c r="C875" s="10"/>
      <c r="D875" s="62"/>
      <c r="E875" s="54"/>
      <c r="F875" s="54"/>
    </row>
    <row r="877" spans="2:6">
      <c r="C877" s="41"/>
      <c r="D877" s="41"/>
      <c r="E877" s="42"/>
      <c r="F877" s="42"/>
    </row>
    <row r="878" spans="2:6">
      <c r="C878" s="10"/>
      <c r="D878" s="62"/>
      <c r="E878" s="54"/>
      <c r="F878" s="54"/>
    </row>
    <row r="879" spans="2:6">
      <c r="C879" s="10"/>
      <c r="D879" s="62"/>
      <c r="E879" s="54"/>
      <c r="F879" s="54"/>
    </row>
    <row r="880" spans="2:6">
      <c r="C880" s="10"/>
      <c r="D880" s="62"/>
      <c r="E880" s="54"/>
      <c r="F880" s="54"/>
    </row>
    <row r="881" spans="2:6">
      <c r="C881" s="10"/>
      <c r="D881" s="62"/>
      <c r="E881" s="54"/>
      <c r="F881" s="54"/>
    </row>
    <row r="882" spans="2:6">
      <c r="C882" s="10"/>
      <c r="D882" s="62"/>
      <c r="E882" s="54"/>
      <c r="F882" s="54"/>
    </row>
    <row r="884" spans="2:6">
      <c r="B884" s="18"/>
      <c r="C884" s="10"/>
      <c r="D884" s="10"/>
      <c r="E884" s="54"/>
      <c r="F884" s="54"/>
    </row>
    <row r="885" spans="2:6">
      <c r="B885" s="18"/>
      <c r="C885" s="41"/>
      <c r="D885" s="41"/>
      <c r="E885" s="42"/>
      <c r="F885" s="42"/>
    </row>
    <row r="886" spans="2:6">
      <c r="B886" s="18"/>
      <c r="C886" s="41"/>
      <c r="D886" s="62"/>
      <c r="E886" s="54"/>
      <c r="F886" s="54"/>
    </row>
    <row r="887" spans="2:6">
      <c r="C887" s="10"/>
      <c r="D887" s="62"/>
      <c r="E887" s="54"/>
      <c r="F887" s="54"/>
    </row>
    <row r="888" spans="2:6">
      <c r="C888" s="10"/>
      <c r="D888" s="62"/>
      <c r="E888" s="54"/>
      <c r="F888" s="54"/>
    </row>
    <row r="889" spans="2:6">
      <c r="C889" s="10"/>
      <c r="D889" s="62"/>
      <c r="E889" s="54"/>
      <c r="F889" s="54"/>
    </row>
    <row r="890" spans="2:6">
      <c r="C890" s="10"/>
      <c r="D890" s="62"/>
      <c r="E890" s="54"/>
      <c r="F890" s="54"/>
    </row>
    <row r="891" spans="2:6">
      <c r="C891" s="10"/>
      <c r="D891" s="62"/>
      <c r="E891" s="54"/>
      <c r="F891" s="54"/>
    </row>
    <row r="893" spans="2:6">
      <c r="B893" s="63"/>
      <c r="C893" s="10"/>
      <c r="D893" s="64"/>
      <c r="E893" s="65"/>
      <c r="F893" s="65"/>
    </row>
    <row r="895" spans="2:6">
      <c r="B895" s="63"/>
      <c r="C895" s="10"/>
      <c r="D895" s="64"/>
      <c r="E895" s="65"/>
      <c r="F895" s="65"/>
    </row>
    <row r="897" spans="2:6">
      <c r="B897" s="63"/>
      <c r="C897" s="10"/>
      <c r="D897" s="66"/>
      <c r="E897" s="65"/>
      <c r="F897" s="65"/>
    </row>
    <row r="899" spans="2:6">
      <c r="B899" s="63"/>
      <c r="C899" s="10"/>
      <c r="D899" s="67"/>
      <c r="E899" s="65"/>
      <c r="F899" s="65"/>
    </row>
    <row r="902" spans="2:6">
      <c r="B902" s="63"/>
      <c r="C902" s="10"/>
      <c r="D902" s="64"/>
      <c r="E902" s="65"/>
      <c r="F902" s="65"/>
    </row>
    <row r="904" spans="2:6">
      <c r="B904" s="63"/>
      <c r="C904" s="10"/>
      <c r="D904" s="67"/>
      <c r="E904" s="65"/>
      <c r="F904" s="65"/>
    </row>
    <row r="906" spans="2:6">
      <c r="B906" s="63"/>
      <c r="C906" s="10"/>
      <c r="D906" s="67"/>
      <c r="E906" s="65"/>
      <c r="F906" s="65"/>
    </row>
    <row r="908" spans="2:6" ht="75" customHeight="1">
      <c r="B908" s="63"/>
      <c r="C908" s="67"/>
      <c r="D908" s="67"/>
      <c r="E908" s="65"/>
      <c r="F908" s="65"/>
    </row>
    <row r="910" spans="2:6">
      <c r="B910" s="63"/>
      <c r="C910" s="45"/>
      <c r="D910" s="64"/>
      <c r="E910" s="65"/>
      <c r="F910" s="65"/>
    </row>
    <row r="912" spans="2:6">
      <c r="B912" s="43"/>
      <c r="C912" s="45"/>
      <c r="D912" s="45"/>
      <c r="E912" s="46"/>
      <c r="F912" s="48"/>
    </row>
    <row r="914" spans="2:6">
      <c r="B914" s="39"/>
      <c r="C914" s="45"/>
      <c r="D914" s="45"/>
      <c r="E914" s="46"/>
      <c r="F914" s="48"/>
    </row>
    <row r="916" spans="2:6">
      <c r="B916" s="43"/>
      <c r="C916" s="45"/>
      <c r="D916" s="45"/>
      <c r="E916" s="46"/>
      <c r="F916" s="48"/>
    </row>
    <row r="918" spans="2:6">
      <c r="B918" s="68"/>
      <c r="C918" s="45"/>
      <c r="D918" s="45"/>
      <c r="E918" s="46"/>
      <c r="F918" s="48"/>
    </row>
    <row r="920" spans="2:6">
      <c r="B920" s="68"/>
      <c r="C920" s="45"/>
      <c r="D920" s="45"/>
      <c r="E920" s="46"/>
      <c r="F920" s="48"/>
    </row>
    <row r="922" spans="2:6">
      <c r="B922" s="68"/>
      <c r="C922" s="45"/>
      <c r="D922" s="45"/>
      <c r="E922" s="46"/>
      <c r="F922" s="48"/>
    </row>
    <row r="924" spans="2:6">
      <c r="B924" s="68"/>
      <c r="C924" s="45"/>
      <c r="D924" s="45"/>
      <c r="E924" s="46"/>
      <c r="F924" s="48"/>
    </row>
    <row r="926" spans="2:6">
      <c r="B926" s="63"/>
      <c r="C926" s="67"/>
      <c r="D926" s="45"/>
      <c r="E926" s="46"/>
      <c r="F926" s="48"/>
    </row>
    <row r="928" spans="2:6">
      <c r="B928" s="55"/>
      <c r="C928" s="45"/>
      <c r="D928" s="69"/>
      <c r="E928" s="70"/>
      <c r="F928" s="70"/>
    </row>
    <row r="930" spans="2:6">
      <c r="B930" s="55"/>
      <c r="C930" s="45"/>
      <c r="D930" s="69"/>
      <c r="E930" s="70"/>
      <c r="F930" s="70"/>
    </row>
    <row r="932" spans="2:6">
      <c r="B932" s="55"/>
      <c r="C932" s="45"/>
      <c r="D932" s="69"/>
      <c r="E932" s="70"/>
      <c r="F932" s="70"/>
    </row>
    <row r="934" spans="2:6">
      <c r="B934" s="55"/>
      <c r="C934" s="45"/>
      <c r="D934" s="69"/>
      <c r="E934" s="70"/>
      <c r="F934" s="70"/>
    </row>
    <row r="936" spans="2:6">
      <c r="F936" s="9"/>
    </row>
  </sheetData>
  <sheetProtection algorithmName="SHA-512" hashValue="TH01F10sRrTPeewyGx+tjlWxQTISThsU5TpQYL6SmlxVuLMbQyeanfn08oGyPplu/aRFLKT5wr1WpBMeSZo71w==" saltValue="XBY4MErOkgbWjTOOzmOfYw==" spinCount="100000" sheet="1" objects="1" scenarios="1" selectLockedCells="1"/>
  <mergeCells count="2">
    <mergeCell ref="B8:E8"/>
    <mergeCell ref="B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GRUPA 1</vt:lpstr>
      <vt:lpstr>GRUPA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IFC d.o.o.</cp:lastModifiedBy>
  <dcterms:created xsi:type="dcterms:W3CDTF">2021-06-17T10:03:08Z</dcterms:created>
  <dcterms:modified xsi:type="dcterms:W3CDTF">2022-02-14T12:56:54Z</dcterms:modified>
</cp:coreProperties>
</file>