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V:\Shared drives\HR EU Services\1. Klijenti\F\FLO DRVO d.o.o\06 Postupci nabave\02 Mjere EE i OIE\0 Ex ante\100. Komentari ex-ante kontrole\ZADNJE\"/>
    </mc:Choice>
  </mc:AlternateContent>
  <xr:revisionPtr revIDLastSave="0" documentId="13_ncr:1_{0D24148F-222B-4F83-AEBB-E570BDBB1EC8}" xr6:coauthVersionLast="47" xr6:coauthVersionMax="47" xr10:uidLastSave="{00000000-0000-0000-0000-000000000000}"/>
  <bookViews>
    <workbookView xWindow="-110" yWindow="-15860" windowWidth="25420" windowHeight="15370" tabRatio="737" xr2:uid="{00000000-000D-0000-FFFF-FFFF00000000}"/>
  </bookViews>
  <sheets>
    <sheet name="0_OPCI UVJETI_PROIZVODNA LINIJA" sheetId="19" r:id="rId1"/>
    <sheet name="1. FN" sheetId="17" r:id="rId2"/>
    <sheet name="2. GRIJANJE HLAĐENJE" sheetId="6" r:id="rId3"/>
    <sheet name="3_PROIZVODNA LINIJA" sheetId="21" r:id="rId4"/>
    <sheet name="REKAPITULACIJA" sheetId="18" r:id="rId5"/>
  </sheets>
  <definedNames>
    <definedName name="_ftn1" localSheetId="3">#REF!</definedName>
    <definedName name="_ftn1">#REF!</definedName>
    <definedName name="_ftn1_1" localSheetId="3">'3_PROIZVODNA LINIJA'!#REF!</definedName>
    <definedName name="_ftn1_1">#REF!</definedName>
    <definedName name="_ftnref1" localSheetId="3">#REF!</definedName>
    <definedName name="_ftnref1">#REF!</definedName>
    <definedName name="_ftnref1_1" localSheetId="3">'3_PROIZVODNA LINIJA'!#REF!</definedName>
    <definedName name="_ftnref1_1">#REF!</definedName>
    <definedName name="Excel_BuiltIn_Print_Titles" localSheetId="3">#REF!</definedName>
    <definedName name="Excel_BuiltIn_Print_Titles">#REF!</definedName>
    <definedName name="_xlnm.Print_Area" localSheetId="0">'0_OPCI UVJETI_PROIZVODNA LINIJA'!$A$1:$F$22</definedName>
    <definedName name="_xlnm.Print_Area" localSheetId="1">'1. FN'!$A$1:$F$591</definedName>
    <definedName name="_xlnm.Print_Area" localSheetId="2">'2. GRIJANJE HLAĐENJE'!$A$1:$F$232</definedName>
    <definedName name="_xlnm.Print_Area" localSheetId="3">'3_PROIZVODNA LINIJA'!$A$1:$F$128</definedName>
    <definedName name="_xlnm.Print_Area" localSheetId="4">REKAPITULACIJA!$A$1:$C$16</definedName>
    <definedName name="_xlnm.Print_Titles" localSheetId="0">'0_OPCI UVJETI_PROIZVODNA LINIJA'!#REF!</definedName>
    <definedName name="_xlnm.Print_Titles" localSheetId="1">'1. FN'!$1:$3</definedName>
    <definedName name="_xlnm.Print_Titles" localSheetId="2">'2. GRIJANJE HLAĐENJE'!$1:$4</definedName>
    <definedName name="_xlnm.Print_Titles" localSheetId="3">'3_PROIZVODNA LINIJA'!$1:$4</definedName>
    <definedName name="Ventilacij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7" l="1"/>
  <c r="F15" i="17"/>
  <c r="F16" i="17"/>
  <c r="F17" i="17"/>
  <c r="F18" i="17"/>
  <c r="F19" i="17"/>
  <c r="F20" i="17"/>
  <c r="F24" i="17"/>
  <c r="F27" i="17"/>
  <c r="F30" i="17"/>
  <c r="F33" i="17"/>
  <c r="F36" i="17"/>
  <c r="F37" i="17"/>
  <c r="F38" i="17"/>
  <c r="F42" i="17"/>
  <c r="F45" i="17"/>
  <c r="F51" i="17"/>
  <c r="F57" i="17"/>
  <c r="F63" i="17"/>
  <c r="F69" i="17"/>
  <c r="F78" i="17"/>
  <c r="F118" i="17"/>
  <c r="F127" i="17"/>
  <c r="F167" i="17"/>
  <c r="F176" i="17"/>
  <c r="F216" i="17"/>
  <c r="F225" i="17"/>
  <c r="F265" i="17"/>
  <c r="F274" i="17"/>
  <c r="F314" i="17"/>
  <c r="F323" i="17"/>
  <c r="F363" i="17"/>
  <c r="F372" i="17"/>
  <c r="F412" i="17"/>
  <c r="F415" i="17"/>
  <c r="F418" i="17"/>
  <c r="F421" i="17"/>
  <c r="F424" i="17"/>
  <c r="F427" i="17"/>
  <c r="F430" i="17"/>
  <c r="F433" i="17"/>
  <c r="F436" i="17"/>
  <c r="F439" i="17"/>
  <c r="F442" i="17"/>
  <c r="F445" i="17"/>
  <c r="F448" i="17"/>
  <c r="F451" i="17"/>
  <c r="F452" i="17"/>
  <c r="F453" i="17"/>
  <c r="F454" i="17"/>
  <c r="F455" i="17"/>
  <c r="F456" i="17"/>
  <c r="F460" i="17"/>
  <c r="F461" i="17"/>
  <c r="F462" i="17"/>
  <c r="F125" i="21" l="1"/>
  <c r="F123" i="21"/>
  <c r="F103" i="21"/>
  <c r="F94" i="21"/>
  <c r="F77" i="21"/>
  <c r="F47" i="21"/>
  <c r="F29" i="21"/>
  <c r="F16" i="21"/>
  <c r="F127" i="21" l="1"/>
  <c r="C5" i="18" s="1"/>
  <c r="E128" i="19" l="1"/>
  <c r="E136" i="18"/>
  <c r="E95" i="19"/>
  <c r="E103" i="18"/>
  <c r="F213" i="6" l="1"/>
  <c r="F210" i="6"/>
  <c r="F206" i="6"/>
  <c r="F205" i="6"/>
  <c r="F201" i="6"/>
  <c r="F200" i="6"/>
  <c r="F199" i="6"/>
  <c r="F196" i="6"/>
  <c r="B563" i="17"/>
  <c r="B570" i="17" s="1"/>
  <c r="F560" i="17"/>
  <c r="F557" i="17"/>
  <c r="F553" i="17"/>
  <c r="F552" i="17"/>
  <c r="F549" i="17"/>
  <c r="F546" i="17"/>
  <c r="F543" i="17"/>
  <c r="F540" i="17"/>
  <c r="B540" i="17"/>
  <c r="A539" i="17"/>
  <c r="B535" i="17"/>
  <c r="B569" i="17" s="1"/>
  <c r="F533" i="17"/>
  <c r="F530" i="17"/>
  <c r="D527" i="17"/>
  <c r="F527" i="17" s="1"/>
  <c r="D524" i="17"/>
  <c r="F524" i="17" s="1"/>
  <c r="D521" i="17"/>
  <c r="F521" i="17" s="1"/>
  <c r="D518" i="17"/>
  <c r="F518" i="17" s="1"/>
  <c r="D515" i="17"/>
  <c r="F515" i="17" s="1"/>
  <c r="D512" i="17"/>
  <c r="F512" i="17" s="1"/>
  <c r="D509" i="17"/>
  <c r="F509" i="17" s="1"/>
  <c r="D506" i="17"/>
  <c r="F506" i="17" s="1"/>
  <c r="D503" i="17"/>
  <c r="F503" i="17" s="1"/>
  <c r="D500" i="17"/>
  <c r="F500" i="17" s="1"/>
  <c r="F497" i="17"/>
  <c r="D494" i="17"/>
  <c r="F494" i="17" s="1"/>
  <c r="F491" i="17"/>
  <c r="F488" i="17"/>
  <c r="F485" i="17"/>
  <c r="F482" i="17"/>
  <c r="F479" i="17"/>
  <c r="F476" i="17"/>
  <c r="D473" i="17"/>
  <c r="F473" i="17" s="1"/>
  <c r="F470" i="17"/>
  <c r="B470" i="17"/>
  <c r="A469" i="17"/>
  <c r="B465" i="17"/>
  <c r="B568" i="17" s="1"/>
  <c r="B12" i="17"/>
  <c r="A11" i="17"/>
  <c r="F215" i="6" l="1"/>
  <c r="F216" i="6" s="1"/>
  <c r="D224" i="6" s="1"/>
  <c r="F563" i="17"/>
  <c r="F570" i="17" s="1"/>
  <c r="F465" i="17"/>
  <c r="F568" i="17" s="1"/>
  <c r="F535" i="17"/>
  <c r="F569" i="17" s="1"/>
  <c r="A542" i="17"/>
  <c r="B543" i="17"/>
  <c r="B21" i="17"/>
  <c r="A472" i="17"/>
  <c r="A475" i="17" s="1"/>
  <c r="B473" i="17"/>
  <c r="A14" i="17"/>
  <c r="A545" i="17" l="1"/>
  <c r="B549" i="17" s="1"/>
  <c r="F574" i="17"/>
  <c r="C3" i="18" s="1"/>
  <c r="B546" i="17"/>
  <c r="B476" i="17"/>
  <c r="B24" i="17"/>
  <c r="A23" i="17"/>
  <c r="A478" i="17"/>
  <c r="B479" i="17"/>
  <c r="B482" i="17"/>
  <c r="F183" i="6"/>
  <c r="F85" i="6"/>
  <c r="F575" i="17" l="1"/>
  <c r="F578" i="17"/>
  <c r="A548" i="17"/>
  <c r="B27" i="17"/>
  <c r="A481" i="17"/>
  <c r="B485" i="17" s="1"/>
  <c r="A26" i="17"/>
  <c r="F122" i="6"/>
  <c r="F140" i="6"/>
  <c r="F100" i="6"/>
  <c r="B554" i="17" l="1"/>
  <c r="A551" i="17"/>
  <c r="B557" i="17" s="1"/>
  <c r="B30" i="17"/>
  <c r="A29" i="17"/>
  <c r="A484" i="17"/>
  <c r="F87" i="6"/>
  <c r="F75" i="6"/>
  <c r="F54" i="6"/>
  <c r="A556" i="17" l="1"/>
  <c r="A559" i="17" s="1"/>
  <c r="B33" i="17"/>
  <c r="A32" i="17"/>
  <c r="B39" i="17" s="1"/>
  <c r="A487" i="17"/>
  <c r="B488" i="17"/>
  <c r="F181" i="6"/>
  <c r="B560" i="17" l="1"/>
  <c r="B491" i="17"/>
  <c r="A490" i="17"/>
  <c r="A35" i="17"/>
  <c r="F178" i="6"/>
  <c r="F174" i="6"/>
  <c r="F161" i="6"/>
  <c r="A493" i="17" l="1"/>
  <c r="A41" i="17"/>
  <c r="B42" i="17"/>
  <c r="B494" i="17"/>
  <c r="F172" i="6"/>
  <c r="F171" i="6"/>
  <c r="F168" i="6"/>
  <c r="F165" i="6"/>
  <c r="F159" i="6"/>
  <c r="F156" i="6"/>
  <c r="F154" i="6"/>
  <c r="F149" i="6"/>
  <c r="F148" i="6"/>
  <c r="F147" i="6"/>
  <c r="F144" i="6"/>
  <c r="F139" i="6"/>
  <c r="F136" i="6"/>
  <c r="F133" i="6"/>
  <c r="F130" i="6"/>
  <c r="F127" i="6"/>
  <c r="F121" i="6"/>
  <c r="F118" i="6"/>
  <c r="F115" i="6"/>
  <c r="F112" i="6"/>
  <c r="F109" i="6"/>
  <c r="F104" i="6"/>
  <c r="F97" i="6"/>
  <c r="F89" i="6"/>
  <c r="F61" i="6"/>
  <c r="F60" i="6"/>
  <c r="F57" i="6"/>
  <c r="F184" i="6" l="1"/>
  <c r="D223" i="6" s="1"/>
  <c r="D227" i="6" s="1"/>
  <c r="C4" i="18" s="1"/>
  <c r="C11" i="18" s="1"/>
  <c r="A44" i="17"/>
  <c r="B45" i="17"/>
  <c r="A496" i="17"/>
  <c r="A499" i="17" s="1"/>
  <c r="B497" i="17"/>
  <c r="A56" i="6"/>
  <c r="C15" i="18" l="1"/>
  <c r="C13" i="18"/>
  <c r="D229" i="6"/>
  <c r="D231" i="6" s="1"/>
  <c r="B500" i="17"/>
  <c r="A502" i="17"/>
  <c r="B503" i="17"/>
  <c r="A47" i="17"/>
  <c r="B51" i="17"/>
  <c r="A59" i="6"/>
  <c r="A53" i="17" l="1"/>
  <c r="B57" i="17"/>
  <c r="B506" i="17"/>
  <c r="A505" i="17"/>
  <c r="F185" i="6"/>
  <c r="F186" i="6" s="1"/>
  <c r="A64" i="6"/>
  <c r="F217" i="6" l="1"/>
  <c r="F218" i="6" s="1"/>
  <c r="B509" i="17"/>
  <c r="A508" i="17"/>
  <c r="B63" i="17"/>
  <c r="A59" i="17"/>
  <c r="A76" i="6"/>
  <c r="B69" i="17" l="1"/>
  <c r="A65" i="17"/>
  <c r="A511" i="17"/>
  <c r="B512" i="17"/>
  <c r="A86" i="6"/>
  <c r="A88" i="6" s="1"/>
  <c r="A91" i="6" s="1"/>
  <c r="A99" i="6" s="1"/>
  <c r="A102" i="6" s="1"/>
  <c r="B515" i="17" l="1"/>
  <c r="A514" i="17"/>
  <c r="B78" i="17"/>
  <c r="A71" i="17"/>
  <c r="A106" i="6"/>
  <c r="A111" i="6" s="1"/>
  <c r="A114" i="6" s="1"/>
  <c r="A117" i="6" s="1"/>
  <c r="A120" i="6" s="1"/>
  <c r="A126" i="6" s="1"/>
  <c r="A129" i="6" s="1"/>
  <c r="A132" i="6" s="1"/>
  <c r="A135" i="6" s="1"/>
  <c r="A138" i="6" s="1"/>
  <c r="A142" i="6" s="1"/>
  <c r="A146" i="6" s="1"/>
  <c r="A153" i="6" s="1"/>
  <c r="A156" i="6" s="1"/>
  <c r="A158" i="6" s="1"/>
  <c r="A80" i="17" l="1"/>
  <c r="B118" i="17"/>
  <c r="B518" i="17"/>
  <c r="A517" i="17"/>
  <c r="A161" i="6"/>
  <c r="A163" i="6" s="1"/>
  <c r="A167" i="6" s="1"/>
  <c r="A170" i="6" s="1"/>
  <c r="A174" i="6" s="1"/>
  <c r="B521" i="17" l="1"/>
  <c r="A520" i="17"/>
  <c r="B127" i="17"/>
  <c r="A120" i="17"/>
  <c r="A177" i="6"/>
  <c r="A180" i="6" s="1"/>
  <c r="A190" i="6" s="1"/>
  <c r="A198" i="6" s="1"/>
  <c r="A204" i="6" s="1"/>
  <c r="A209" i="6" s="1"/>
  <c r="A212" i="6" s="1"/>
  <c r="B196" i="6" l="1"/>
  <c r="A129" i="17"/>
  <c r="B167" i="17"/>
  <c r="A523" i="17"/>
  <c r="B524" i="17"/>
  <c r="B202" i="6" l="1"/>
  <c r="B527" i="17"/>
  <c r="A526" i="17"/>
  <c r="A169" i="17"/>
  <c r="B176" i="17"/>
  <c r="B207" i="6" l="1"/>
  <c r="A178" i="17"/>
  <c r="B216" i="17"/>
  <c r="A529" i="17"/>
  <c r="B530" i="17"/>
  <c r="B210" i="6" l="1"/>
  <c r="B533" i="17"/>
  <c r="A532" i="17"/>
  <c r="B225" i="17"/>
  <c r="A218" i="17"/>
  <c r="B213" i="6" l="1"/>
  <c r="A227" i="17"/>
  <c r="B265" i="17"/>
  <c r="B274" i="17" l="1"/>
  <c r="A267" i="17"/>
  <c r="B314" i="17" l="1"/>
  <c r="A276" i="17"/>
  <c r="B323" i="17" l="1"/>
  <c r="A316" i="17"/>
  <c r="B363" i="17" l="1"/>
  <c r="A325" i="17"/>
  <c r="A365" i="17" l="1"/>
  <c r="B372" i="17"/>
  <c r="B412" i="17" l="1"/>
  <c r="A374" i="17"/>
  <c r="B415" i="17" l="1"/>
  <c r="A414" i="17"/>
  <c r="B418" i="17" l="1"/>
  <c r="A417" i="17"/>
  <c r="B421" i="17" l="1"/>
  <c r="A420" i="17"/>
  <c r="A423" i="17" l="1"/>
  <c r="B424" i="17"/>
  <c r="B427" i="17" l="1"/>
  <c r="A426" i="17"/>
  <c r="B430" i="17" l="1"/>
  <c r="A429" i="17"/>
  <c r="A432" i="17" l="1"/>
  <c r="B433" i="17"/>
  <c r="A435" i="17" l="1"/>
  <c r="B436" i="17"/>
  <c r="B439" i="17" l="1"/>
  <c r="A438" i="17"/>
  <c r="A441" i="17" l="1"/>
  <c r="B442" i="17"/>
  <c r="B445" i="17" l="1"/>
  <c r="A444" i="17"/>
  <c r="B448" i="17" l="1"/>
  <c r="A447" i="17"/>
  <c r="A450" i="17" s="1"/>
  <c r="B457" i="17" l="1"/>
  <c r="A459" i="17"/>
  <c r="B463" i="17"/>
</calcChain>
</file>

<file path=xl/sharedStrings.xml><?xml version="1.0" encoding="utf-8"?>
<sst xmlns="http://schemas.openxmlformats.org/spreadsheetml/2006/main" count="1196" uniqueCount="511">
  <si>
    <t>Stavka</t>
  </si>
  <si>
    <t>Opis</t>
  </si>
  <si>
    <t>Jedinica</t>
  </si>
  <si>
    <t>Cijena</t>
  </si>
  <si>
    <t>Cijena ukupno</t>
  </si>
  <si>
    <t>kom</t>
  </si>
  <si>
    <t>kpl</t>
  </si>
  <si>
    <t>m</t>
  </si>
  <si>
    <t>kg</t>
  </si>
  <si>
    <t>UKUPNO BEZ PDV-a:</t>
  </si>
  <si>
    <t/>
  </si>
  <si>
    <t>1.</t>
  </si>
  <si>
    <t>Inverterska dizalica topline s funkcijama grijanja, hlađenja, pripreme i akumulacije tople potrošne vode.</t>
  </si>
  <si>
    <t>Radni uvjeti:</t>
  </si>
  <si>
    <t xml:space="preserve"> - Grijanje</t>
  </si>
  <si>
    <t>medij = voda</t>
  </si>
  <si>
    <t xml:space="preserve"> - Vanjska jedinica:</t>
  </si>
  <si>
    <t>Radna tvar  = 410 A</t>
  </si>
  <si>
    <t xml:space="preserve"> - Unutarnja jedinica:</t>
  </si>
  <si>
    <t>Napajanje = 230/1/50 Hz</t>
  </si>
  <si>
    <t>- priključak R410A - tekuća faza: 9,5 mm</t>
  </si>
  <si>
    <t>- priključak R410A - plinovita faza: 15,9 mm</t>
  </si>
  <si>
    <t>- pumpa primarnog kruga</t>
  </si>
  <si>
    <t>- antivibranti</t>
  </si>
  <si>
    <t>- pumpa za krug PTV-a</t>
  </si>
  <si>
    <t>kompl</t>
  </si>
  <si>
    <t>Visokotlačni lijevani aluminijski člankasti radijator.</t>
  </si>
  <si>
    <t>Uz svaku bateriju isporučuje se pomoćni pribor: čepovi, brtvila, redukcije, konzole i spojne pričvrsnice.</t>
  </si>
  <si>
    <t>Na svaku bateriju do 20 članaka dolaze dvije radijatorske redukcije 1''/1/2'' desne i dvije radijatorske redukcije 1''/1/2'' lijeve, kao i pripadajući ovjesni pribor dvije prikladne konzole koje omogućuju montažu radijatora uz propisan razmak od zida, te dva distančnika. Na bateriju dužu od 20 članaka potrebno je tri ovjesa, a na bateriju od 30 članaka 4 ovjesa.</t>
  </si>
  <si>
    <t>Termostatski radijatorski ventil za dvocjevne sustave toplovodnog grijanja. Ventil ima skalu za predpodešenje kvs vrijednosti od 1-7 i N potpuno otvoren.</t>
  </si>
  <si>
    <t>R 15</t>
  </si>
  <si>
    <t>Na rukohvatu su otisnute oznake postavnih vrijednosti, oznaka zaštitnog položaja protiv smrzavanja, markica sa kratkim uputstvima za krajnjeg korisnika, te posebne oznake za slabovidne osobe, sve otporno na habanje.</t>
  </si>
  <si>
    <t>R15</t>
  </si>
  <si>
    <t>Kuglasta slavina za punjenje i pražnjenje s čepom i lančićem</t>
  </si>
  <si>
    <t>Odzračni radijatorski ventil, dimenzije:</t>
  </si>
  <si>
    <t>R 8</t>
  </si>
  <si>
    <t>Napomena:</t>
  </si>
  <si>
    <t>U stavku cijevi potrebno je uključiti sav pomoćni i potrošni materijal kao svarni, brtveni, ovjesni i pričvrsni, cijevne lukove, za tvrdo lemljenje i dr.</t>
  </si>
  <si>
    <t>m2</t>
  </si>
  <si>
    <t xml:space="preserve">Montaža  materijala toplovodne i rashladne instalacije do pune pogonske sposobnosti, s hladnom tlačnom probom na 6 bara. </t>
  </si>
  <si>
    <t xml:space="preserve">Montažu izvesti iz kvalitetenog i atestiranog materijala sa ugradnjom atestiranog materijala prema svim propisima i ovoj dokumentaciji. Nakon izvršene probe izdati atest. </t>
  </si>
  <si>
    <t>Fina regulacija  sistema grijanja i hlađenja   u trajanju od nekoliko dana, te poduka osoblja u rukovanju instalacijom.</t>
  </si>
  <si>
    <t>visina/širina-broj članaka:</t>
  </si>
  <si>
    <t>komplet</t>
  </si>
  <si>
    <t>Puštanje u pogon uređaja od strane ovlaštenog servisera.</t>
  </si>
  <si>
    <t>A)</t>
  </si>
  <si>
    <t>Φ 9,5</t>
  </si>
  <si>
    <t>Φ 15,9</t>
  </si>
  <si>
    <r>
      <t>Napomena:</t>
    </r>
    <r>
      <rPr>
        <sz val="10"/>
        <rFont val="Arial"/>
        <family val="2"/>
        <charset val="238"/>
      </rPr>
      <t xml:space="preserve">
U stavku cijevi potrebno je uključiti sav pomoćni i potrošni materijal kao svarni, brtveni, ovjesni i pričvrsni, cijevne lukove, za tvrdo lemljenje i dr.</t>
    </r>
  </si>
  <si>
    <t>Nosiva konstrukcija sa antivibracionom podlogom, svim pričvrsnim i spojnim elementima za ugradnju vanjske jedinice, sve prema uputama proizvođača. Montaža vanjske jedinice na krov</t>
  </si>
  <si>
    <t>DN 15</t>
  </si>
  <si>
    <t>DN 20</t>
  </si>
  <si>
    <t>DN15</t>
  </si>
  <si>
    <t>600/80-18</t>
  </si>
  <si>
    <t>PROSTORIJE - GRIJANJE, HLAĐENJE</t>
  </si>
  <si>
    <t>DN 32</t>
  </si>
  <si>
    <t>DN 25</t>
  </si>
  <si>
    <t xml:space="preserve">tok = 35°C </t>
  </si>
  <si>
    <t>tw = 7/12°C</t>
  </si>
  <si>
    <r>
      <rPr>
        <b/>
        <i/>
        <sz val="10"/>
        <color theme="1"/>
        <rFont val="Arial"/>
        <family val="2"/>
        <charset val="238"/>
      </rPr>
      <t>Vanjska jedinica</t>
    </r>
    <r>
      <rPr>
        <sz val="10"/>
        <color theme="1"/>
        <rFont val="Arial"/>
        <family val="2"/>
        <charset val="238"/>
      </rPr>
      <t xml:space="preserve"> opremljena je inverterskim kompresorom, izmjenjivačem topline, frekventnim ventilatorom te je u cjelosti ožičena i ispitana.</t>
    </r>
  </si>
  <si>
    <t>Čelični razvod (DN15 - DN 50) sa pripadajučom armaturom.</t>
  </si>
  <si>
    <t>Rashladni medij R410A:</t>
  </si>
  <si>
    <t>Izrada glavnog projekta grijanja i hlađenje te pripadajućeg troškovnika.</t>
  </si>
  <si>
    <t>Prijevoz opreme, materijala i alata na gradilište, te povrat alata i eventualno preostalog materijala na skladište izvođača.</t>
  </si>
  <si>
    <t>Čišćenje gradilišta i odvoz otpada na za to predviđeno odlagalište (udaljenost odlagališta 50 km) uz svu potrebnu popratnu dokumentaciju.</t>
  </si>
  <si>
    <t>kompl.</t>
  </si>
  <si>
    <t>PDV 25%:</t>
  </si>
  <si>
    <t>SVEUKUPNO (sa PDV):</t>
  </si>
  <si>
    <t xml:space="preserve">tok = -18°C </t>
  </si>
  <si>
    <t>tw = 43/38°C</t>
  </si>
  <si>
    <t xml:space="preserve">tok = -16°C </t>
  </si>
  <si>
    <t>tw = 45/40°C</t>
  </si>
  <si>
    <t xml:space="preserve">tok = 7°C </t>
  </si>
  <si>
    <t xml:space="preserve"> - Hlađenje</t>
  </si>
  <si>
    <t>Napajanje seta sekundarnih pumpi: 230/1/50 Hz</t>
  </si>
  <si>
    <t xml:space="preserve"> - Konfiguracija:</t>
  </si>
  <si>
    <t xml:space="preserve">Radni medij: voda </t>
  </si>
  <si>
    <t>Hlađenje</t>
  </si>
  <si>
    <t>tw= 7/12°C; tz=26°C</t>
  </si>
  <si>
    <t>Grijanje</t>
  </si>
  <si>
    <t>tw= 45/40°C; tz=22°C</t>
  </si>
  <si>
    <t>Ostalo</t>
  </si>
  <si>
    <r>
      <t>Kazetni  ventilokonvektor sa ispuhivanjem zraka na četiri strane predviđen za dvocijevni sustav priključenja i ugradnju u spušteni strop, uključivo izolirana okapnica za sakupljanje kondenzata, crpka kondenzata, odzračnik,</t>
    </r>
    <r>
      <rPr>
        <sz val="10"/>
        <color rgb="FFFF0000"/>
        <rFont val="Arial"/>
        <family val="2"/>
        <charset val="238"/>
      </rPr>
      <t xml:space="preserve"> </t>
    </r>
    <r>
      <rPr>
        <sz val="10"/>
        <rFont val="Arial"/>
        <family val="2"/>
        <charset val="238"/>
      </rPr>
      <t>ventilatorska sekcija s trobrzinskim elektromotorom, izmjenjivim filterom, kompletnim unutarnjim ožičenjem i elektroupravljačkom kutijom. Uz ventilokonvektor se isporučuje pripadajući usisno istrujni panel.</t>
    </r>
  </si>
  <si>
    <t>Zidna upravljačka jedinica za upravljanje  kazetnim ventilokonvektorima s funkcijom regulacije temperature na strani zraka i/ili vode, izborom tri brzine ventilatora i prebacivanje ljeto/zima.</t>
  </si>
  <si>
    <t>Dobava i ugradnja kupaonskih cijevnih radijatora, komplet s termostatskim i prigušnim ventilom, termostatskom glavom odzračnim pipcem, poniklanom rozetom, ispusnom slavinom, ovjesnim priborom i sitnim montažnim materijalom</t>
  </si>
  <si>
    <t>DN20</t>
  </si>
  <si>
    <t>Ventilokonvektori + vanjska jedinica</t>
  </si>
  <si>
    <t>Demontaža kazetnih jedinica , vanjskih jedinica i postojećeg cijevnog razvoda i odvoz na najbliže odlagalište.</t>
  </si>
  <si>
    <t>Uključivo troputni regulacijski ventil</t>
  </si>
  <si>
    <r>
      <t xml:space="preserve">Izrada zapisnika s podacima o </t>
    </r>
    <r>
      <rPr>
        <b/>
        <i/>
        <sz val="10"/>
        <rFont val="Arial"/>
        <family val="2"/>
        <charset val="238"/>
      </rPr>
      <t>demontiranim</t>
    </r>
    <r>
      <rPr>
        <sz val="10"/>
        <rFont val="Arial"/>
        <family val="2"/>
        <charset val="238"/>
      </rPr>
      <t xml:space="preserve"> klima uređajima, sukladno sa </t>
    </r>
    <r>
      <rPr>
        <i/>
        <sz val="10"/>
        <rFont val="Arial"/>
        <family val="2"/>
        <charset val="238"/>
      </rPr>
      <t xml:space="preserve">''Uredba o tvarima koje onečišćuju ozonski sloj'', NN120/2005. </t>
    </r>
    <r>
      <rPr>
        <sz val="10"/>
        <rFont val="Arial"/>
        <family val="2"/>
        <charset val="238"/>
      </rPr>
      <t>U stavku uključiti iznošenje na teren, zbrinjavanje demontiranih klima uređaja i ekološko zbrinjavanje freona iz demontiranih klima uređaja.</t>
    </r>
  </si>
  <si>
    <t>ELEKTROTEHNIČKA OPREMA I RADOVI</t>
  </si>
  <si>
    <t xml:space="preserve">Dobava, montaža i spajanje opreme za nadogradnju ormara +RP-UZ,
Stavka uključuje sav potreban montažni materijal za potpunu funkcionalnost. </t>
  </si>
  <si>
    <t>OPREMA:</t>
  </si>
  <si>
    <t>minijaturni automatski prekidač, 40A, C karakteristike, 4P, 6 kA</t>
  </si>
  <si>
    <t>kom.</t>
  </si>
  <si>
    <t>minijaturni automatski prekidač, 32A, C karakteristike, 4P, 6 kA</t>
  </si>
  <si>
    <r>
      <t xml:space="preserve">Tropolna shema izvedenog stanja razdjelnika </t>
    </r>
    <r>
      <rPr>
        <b/>
        <sz val="10"/>
        <rFont val="Arial"/>
        <family val="2"/>
      </rPr>
      <t xml:space="preserve">+RP-UZ, </t>
    </r>
    <r>
      <rPr>
        <sz val="10"/>
        <rFont val="Arial"/>
        <family val="2"/>
      </rPr>
      <t xml:space="preserve"> napravljena u AutoCAD Electrical, Eplan ili sl.</t>
    </r>
  </si>
  <si>
    <t>Unošenje i povezivanje ormara s kablovima na objektu, sa ispitivanjem i izdavanjem atesta:</t>
  </si>
  <si>
    <t>kpl.</t>
  </si>
  <si>
    <t>Dobava, postava, uvlačenje u plastične cijevi p/žb, izrada šilceva te ponovno zatvaranje istih žbukanjem te, spajanje kabela sljedećih tipova:</t>
  </si>
  <si>
    <t xml:space="preserve">Dobava i postavljanje cijevi: </t>
  </si>
  <si>
    <t>CS 25</t>
  </si>
  <si>
    <t>CS 32</t>
  </si>
  <si>
    <t xml:space="preserve">Izrada građevniskog otvora bušenjem/štemanjem u međukatnim konstrukcijama veličine otvora 5x5cm
</t>
  </si>
  <si>
    <t xml:space="preserve">Izrada građevniskog otvora bušenjem/štemanjem u međukatnim konstrukcijama veličine otvora 10x10cm
</t>
  </si>
  <si>
    <t>SVEUKUPNO</t>
  </si>
  <si>
    <t>PDV</t>
  </si>
  <si>
    <t>SVEUKUPNO SA PDV</t>
  </si>
  <si>
    <t>B)</t>
  </si>
  <si>
    <t>REKAPITULACIJA</t>
  </si>
  <si>
    <t>2.</t>
  </si>
  <si>
    <t>UKUPNO (bez PDV):</t>
  </si>
  <si>
    <t>C)</t>
  </si>
  <si>
    <t>STROJARSKE INSTALACIJE</t>
  </si>
  <si>
    <t>ELEKTROTEHNIČKE INSTALACIJE</t>
  </si>
  <si>
    <t xml:space="preserve">Spoj na termostatsku glavu preko "klik" sustava. </t>
  </si>
  <si>
    <t xml:space="preserve">Glava je opremljena sa graničnikom preko-mjerne elongacije povratne opruge i zaštitnim prstenom protiv utjecaja toplinskog zračenja sa ogrjevnog tijela i ventila. Spoj na tijelo ventila - "klik" sustav, sa zaštitnim sustavom od otuđenja, područje postavnih vrijednosti  6 do 26 °C, histereza 0,2 K. </t>
  </si>
  <si>
    <t xml:space="preserve">Radijatorska prigušnica </t>
  </si>
  <si>
    <t>predizolirane cijevi PE-Xc/AL/PE-Xc s 6 mm izolacije</t>
  </si>
  <si>
    <r>
      <t xml:space="preserve">Razdjelnik i sabirnik s mogućnošću podešavanja protoka u dovodu za svaki krug posebno, s indikatorom protoka, </t>
    </r>
    <r>
      <rPr>
        <sz val="10"/>
        <rFont val="Arial"/>
        <family val="2"/>
        <charset val="238"/>
      </rPr>
      <t xml:space="preserve"> (deset granskih priključaka (7xDN15 +2xDN20 + primarni priključci DN 32)</t>
    </r>
  </si>
  <si>
    <t>Automatski odzračnik sa pp slavinom i mogučnošću ugradnje termometra</t>
  </si>
  <si>
    <t>Konzola za pričvršćenje razdjelnika i sabirnika - 2 komada u kompletu</t>
  </si>
  <si>
    <t>Kuglasta slavina za priključenje razdjelnika i sabirnika, NP 6 bar.</t>
  </si>
  <si>
    <r>
      <t>Kuglasta slavina za grane grijanja/hlađenja,</t>
    </r>
    <r>
      <rPr>
        <sz val="10"/>
        <rFont val="Arial"/>
        <family val="2"/>
        <charset val="238"/>
      </rPr>
      <t xml:space="preserve"> NP 6 bar</t>
    </r>
    <r>
      <rPr>
        <b/>
        <sz val="10"/>
        <rFont val="Arial"/>
        <family val="2"/>
        <charset val="238"/>
      </rPr>
      <t>.</t>
    </r>
  </si>
  <si>
    <r>
      <t xml:space="preserve">Toplinska izolacija u samoljepljivim pločama iz paronepropusnog pjenastog materijala koji ima zatvorene ćelije, </t>
    </r>
    <r>
      <rPr>
        <b/>
        <sz val="10"/>
        <rFont val="Arial"/>
        <family val="1"/>
      </rPr>
      <t xml:space="preserve">s=13mm, </t>
    </r>
    <r>
      <rPr>
        <sz val="10"/>
        <rFont val="Arial"/>
        <family val="1"/>
      </rPr>
      <t xml:space="preserve">komplet sa samoljepljivom trakom i ljepilom, </t>
    </r>
    <r>
      <rPr>
        <b/>
        <i/>
        <sz val="10"/>
        <rFont val="Arial"/>
        <family val="1"/>
      </rPr>
      <t>za izolaciju razdjelnika i sabirnika i vidljivog djela armature</t>
    </r>
  </si>
  <si>
    <r>
      <t>predizolirane cijevi PE-Xc/AL/PE-Xc s 6 mm izolacije -</t>
    </r>
    <r>
      <rPr>
        <b/>
        <sz val="10"/>
        <rFont val="Arial"/>
        <family val="1"/>
      </rPr>
      <t xml:space="preserve"> ODVOD KONDENZATA</t>
    </r>
  </si>
  <si>
    <t>Sifonski priključak za odvod kondenzata s mehaničkom zaštitom povrata mirisa</t>
  </si>
  <si>
    <t>Uređaj se sastoji od vanjske inverterske jedinice i unutarnje kompaktne paketne jedinice  s min. 280 litarskim spremnikom za PTV.</t>
  </si>
  <si>
    <r>
      <rPr>
        <b/>
        <i/>
        <sz val="10"/>
        <color theme="1"/>
        <rFont val="Arial"/>
        <family val="2"/>
        <charset val="238"/>
      </rPr>
      <t>Unutarnja jedinica</t>
    </r>
    <r>
      <rPr>
        <sz val="10"/>
        <color theme="1"/>
        <rFont val="Arial"/>
        <family val="2"/>
        <charset val="238"/>
      </rPr>
      <t xml:space="preserve"> dizalice topline zrak-voda sadrži integrirani spremnik PTV-a volumena min. 280 L s izolacijom, pumpe za sustav PTV i za sustav grijanja/hlađenja, ekspanzijsku posudu, izmjenjivače za sustav grijanja/hlađenja i za sustav PTV-a, sigurnosne ventile, odzračni lončić, antivibrante te upravljačku jedinicu.</t>
    </r>
  </si>
  <si>
    <r>
      <t>Q</t>
    </r>
    <r>
      <rPr>
        <vertAlign val="subscript"/>
        <sz val="10"/>
        <color theme="1"/>
        <rFont val="Arial"/>
        <family val="2"/>
        <charset val="238"/>
      </rPr>
      <t xml:space="preserve">G </t>
    </r>
    <r>
      <rPr>
        <sz val="10"/>
        <color theme="1"/>
        <rFont val="Arial"/>
        <family val="2"/>
        <charset val="238"/>
      </rPr>
      <t xml:space="preserve">  = min. 6,87 kW</t>
    </r>
  </si>
  <si>
    <r>
      <t>Q</t>
    </r>
    <r>
      <rPr>
        <vertAlign val="subscript"/>
        <sz val="10"/>
        <color theme="1"/>
        <rFont val="Arial"/>
        <family val="2"/>
        <charset val="238"/>
      </rPr>
      <t xml:space="preserve">G </t>
    </r>
    <r>
      <rPr>
        <sz val="10"/>
        <color theme="1"/>
        <rFont val="Arial"/>
        <family val="2"/>
        <charset val="238"/>
      </rPr>
      <t xml:space="preserve">  = min. 12,2 kW</t>
    </r>
  </si>
  <si>
    <r>
      <t>Q</t>
    </r>
    <r>
      <rPr>
        <vertAlign val="subscript"/>
        <sz val="10"/>
        <color theme="1"/>
        <rFont val="Arial"/>
        <family val="2"/>
        <charset val="238"/>
      </rPr>
      <t xml:space="preserve">H </t>
    </r>
    <r>
      <rPr>
        <sz val="10"/>
        <color theme="1"/>
        <rFont val="Arial"/>
        <family val="2"/>
        <charset val="238"/>
      </rPr>
      <t xml:space="preserve">  =  min. 12,4 kW</t>
    </r>
  </si>
  <si>
    <t>- spremnik PTV-a  min. 280 l</t>
  </si>
  <si>
    <t>- ekspanzijska posuda  min. 8L</t>
  </si>
  <si>
    <t>Qhl =  min. 1102 /  min. 1441 /  min. 1770 W</t>
  </si>
  <si>
    <t>Qgr =  min. 1205 /  min. 1623 / min.  2065 W</t>
  </si>
  <si>
    <t>Qhl =  min. 2032 /  min. 3007 /  min. 3865 W</t>
  </si>
  <si>
    <t>Kombinirani automatski balans ventil sa funkcijom regulatora diferencijalnog tlaka,  limitatora protoka i zonskog ventila. Obavezna ugradnja ventila u polazni vod. pogon: za zonsku regulaciju kod prekreta na hlađenje Obavezna isporuka navojnih spojnica.</t>
  </si>
  <si>
    <t>45°C/40°C/24°C=  min. 297W</t>
  </si>
  <si>
    <t>Potrošni materijal potreban za montažu instalacije grijanja i hlađenja, a nije obuhvaćen stavkama ovog troškovnika, kao: žica za varenje,brtvila,vijci,plin za varenje,elektrode,žice za provizorno ovješenje cijevi i sl.</t>
  </si>
  <si>
    <t xml:space="preserve">Cijena za svaku točku troškovnika mora obuhvatiti dobavu, montažu, spajanje po potrebi, uzemljenje, te dovođenje stavke u stanje potpune funkcionalnosti. U cijenu također ukalkulirati sav potreban materijal, spojni, montažni i ostali materijal potreban za potpuno kunkcioniranje pojedine stavke. Radeći ponudu treba imati na umu najnovije važeće propise za pojedine vrste instalacija. Investitor sklapa s izvođačem radova ugovor na osnovu važećih zakonskih propisa Sl. 13/58, 32/58, 42/60 i 45/61 odabranog projekta, proračuna i troškovnika i tehničkih uvjeta koji se nalaze u sklopu projekta. Ponuđena suma je obavezna za izvođača. Povećanje može nastati samo kao višak rada, koji pismeno naređuje i odobrava nadzorni inženjer investitora. Po ustupanju poslova izvođač je dužan pregledati gradilište i utvrditi stanje građevinskih radova.
Uočene nedostatke prijavit će investitoru te će s njim, nadzorni inžinjer i projektant postići sporazum o radovima ili eventualnim izmjenama. Izvođenju se ne smije pristupiti
</t>
  </si>
  <si>
    <t xml:space="preserve">bez građevinske dozvole koju pribaljva investitor. Izvođač je odgovoran za kvalitetu montažnih radova i ugrađenog materijala kako su radovi izvođeni po odobrenom projektu, odnosno odobrenim izmjenama. Ukoliko izvođač izvrši izmjene bez suglasnosti projektanta i nadzornog organa, snosi odgovornost za nepravilno funkcioniranje instalacija. Ako se pri zidanju odnosno kod građevinskih radova upotrebljavaju materijali koji štetno djeluju na djelove instalacije, izvođač će u sporazumu s izvođačem građevinskih radova i nadzornim inžinjerom poduzeti mjere u svezi osiguranja. Najmanje 15 dana prije završetka instalacije investitor sporazumno s izvođačem radova podnosi nadležnoj građevinskoj inspekciji zahtjev za obrazovanje komisije za tehnički pregled i prijem instalacije. Konačna primopredaja između izvođača radova i investitora naručioca izvršava se nakon rješenja o prijemu od strane komisije. Na osnovu odobrenog projekta investitor može pristupiti raspisivanju licitacije i prikupljanju pismenih ponuda, u cilju zaključivanja ugovora za izradu instalacije.Izvoditelj izvodi instalaciju u svemu prema odobrenom projektu i s materijalom </t>
  </si>
  <si>
    <t xml:space="preserve">predviđenim ovim projektom, te odgovara za ispravno funkcioniranje instalacije. Samovoljno mijenjanje projekta od strane izvoditelja nije dozvoljeno.
Za manje izmjene u odnosu na usvojeni projekt, tj. takve izmjene koje ga funkcionalno ne mijenjaju ili ne zahtijevaju znatnije povećanje investicije, dovoljna je samo suglasnost projektanta.
Ukoliko se ukaže potreba za većim izmjenama projekta, onda se projekt mora uputiti na ponovno odobrenje.Radovi montaže predviđeni ovim projektom se mogu povjeriti samo izvoditelju registriranom za tu vrstu poslova i koji raspolaže kvalificiranom radnom snagom za obavljanje montažno-instalacijskih poslova na projektom predviđenim instalacijama.
</t>
  </si>
  <si>
    <t>F.1.</t>
  </si>
  <si>
    <t>OSNOVNA OPREMA</t>
  </si>
  <si>
    <t>Isporuka i dobava konstrukcije za smještaj fotonaponske opreme na građevinu sa ravnim krovom.</t>
  </si>
  <si>
    <t>Osnovni nosač 36x45  6.2m</t>
  </si>
  <si>
    <t>Spojnica osnovnog nosača</t>
  </si>
  <si>
    <t>Trapezna papuča od nehrđajućeg čelika za prihvat nosača na pokrov od trapeznog lima</t>
  </si>
  <si>
    <t>Pred-montirni element za prihvat FN modula (srednji)</t>
  </si>
  <si>
    <t>Pred-montirni element za prihvat FN modula (krajnji)</t>
  </si>
  <si>
    <t>Samonarezni vijak s finim navojem za trapeznu papuču, s podloškom i gumicom (EJOT)</t>
  </si>
  <si>
    <t>Isporuka i dobava uređaja za kontrolu i nadzor rada fotonaponske elektrane</t>
  </si>
  <si>
    <t>Uređaj za nadzor i kontrolu rada fotonaponske elektrane: 
 - max broj spojenih uređaja: 80
 - komunikacija: WAN, LAN, RS485, MBUS
 - digitalni ulazi: 4
 - analogni ulazi : 2
 - izlazi (analogni) : 4
 - komunikacijski protokoli: Modbus-TCP, Modbus-RTU
 - 2.0x1 USB 
 - max duljina operativnog ranga: 4.000 m
 - AC napajanje: 100V~240V, 50 / 60 Hz
 - DC napajanje: 12 / 24 V</t>
  </si>
  <si>
    <t>DI modul:
 - broj ulaza: 16
 - Snaga: 1.6 W
 - Napajanje: 24 V DC</t>
  </si>
  <si>
    <t>Isporuka i dobava MC4 konektora za fotonaponske module  + pol.</t>
  </si>
  <si>
    <t>Isporuka i dobava MC4 konektora za fotonaponske module – pol.</t>
  </si>
  <si>
    <t>Dobava, postava i spajanje DC zaštite 60kW</t>
  </si>
  <si>
    <t>cilindrično kućište sa prihvatnim konektorima tipski atestirano za prekid struje kratkog spoja i nazivnih naponda DC 1000V</t>
  </si>
  <si>
    <t>sva potrebna montažna i spojna oprema potrebna za ugradnju specificirane opreme, spojni vodovi, natpisne pločice, te ostali potrebni sitni spojni i montažni materijal i pribor.</t>
  </si>
  <si>
    <t>Dobava, postava i spajanje DC zaštite 50kW</t>
  </si>
  <si>
    <t>Dobava, postava i spajanje DC zaštite 33kW</t>
  </si>
  <si>
    <t>Dobava, postava i spajanje DC zaštite 12kW</t>
  </si>
  <si>
    <t>Dobava postojećeg glavnog razvodnog ormara u objektu, prema shemi "GRP-H" .</t>
  </si>
  <si>
    <t>Profili, parcijalne ploče i za ugradnju rastavljača</t>
  </si>
  <si>
    <t>Fleksi sabirnice ili P/F vodič za povezivanje sa postojećim sabirnicama unutar ormara</t>
  </si>
  <si>
    <r>
      <t xml:space="preserve">Shema novo izvedenog stanja razdjelnika </t>
    </r>
    <r>
      <rPr>
        <b/>
        <sz val="10"/>
        <rFont val="Arial"/>
        <family val="2"/>
      </rPr>
      <t xml:space="preserve">GRP-H </t>
    </r>
    <r>
      <rPr>
        <sz val="10"/>
        <rFont val="Arial"/>
        <family val="2"/>
      </rPr>
      <t>napravljena u odogvarajućem softwearu</t>
    </r>
  </si>
  <si>
    <t xml:space="preserve">Ispitivanje i izdavanje atesta </t>
  </si>
  <si>
    <t>ORMAR</t>
  </si>
  <si>
    <t>OPREMA</t>
  </si>
  <si>
    <t>Rating Plug In=630A</t>
  </si>
  <si>
    <t>Redne stezaljke - prema shemi - koristiti katne redne stezaljke</t>
  </si>
  <si>
    <t xml:space="preserve">Vodiči i POK kanali i uzvedbi halogen free, stopice </t>
  </si>
  <si>
    <t>Doprema, unošenje i povezivanje ormara s kablovima na objektu, sa ispitivanjem i izdavanjem atesta:</t>
  </si>
  <si>
    <t>Dobava postojećeg glavnog razvodnog ormara u objektu, prema shemi "GRP-1" .</t>
  </si>
  <si>
    <r>
      <t xml:space="preserve">Shema novo izvedenog stanja razdjelnika </t>
    </r>
    <r>
      <rPr>
        <b/>
        <sz val="10"/>
        <rFont val="Arial"/>
        <family val="2"/>
      </rPr>
      <t xml:space="preserve">GRP-1 </t>
    </r>
    <r>
      <rPr>
        <sz val="10"/>
        <rFont val="Arial"/>
        <family val="2"/>
      </rPr>
      <t>napravljena u odogvarajućem softwearu</t>
    </r>
  </si>
  <si>
    <t>Rating Plug In=250A (160-400A)</t>
  </si>
  <si>
    <t>Vodiči i POK kanali i uzvedbi halogen free, stopice i ostali pomoćni materijal</t>
  </si>
  <si>
    <t>Dobava postojećeg glavnog razvodnog ormara u objektu, prema shemi "GRP-2" .</t>
  </si>
  <si>
    <r>
      <t xml:space="preserve">Shema novo izvedenog stanja razdjelnika </t>
    </r>
    <r>
      <rPr>
        <b/>
        <sz val="10"/>
        <rFont val="Arial"/>
        <family val="2"/>
      </rPr>
      <t xml:space="preserve">GRP-2 </t>
    </r>
    <r>
      <rPr>
        <sz val="10"/>
        <rFont val="Arial"/>
        <family val="2"/>
      </rPr>
      <t>napravljena u odogvarajućem softwearu</t>
    </r>
  </si>
  <si>
    <t>Dobava postojećeg glavnog razvodnog ormara u objektu, prema shemi "GRP-3" .</t>
  </si>
  <si>
    <r>
      <t xml:space="preserve">Shema novo izvedenog stanja razdjelnika </t>
    </r>
    <r>
      <rPr>
        <b/>
        <sz val="10"/>
        <rFont val="Arial"/>
        <family val="2"/>
      </rPr>
      <t xml:space="preserve">GRP-3 </t>
    </r>
    <r>
      <rPr>
        <sz val="10"/>
        <rFont val="Arial"/>
        <family val="2"/>
      </rPr>
      <t>napravljena u odogvarajućem softwearu</t>
    </r>
  </si>
  <si>
    <r>
      <t xml:space="preserve">Shema novo izvedenog stanja razdjelnika </t>
    </r>
    <r>
      <rPr>
        <b/>
        <sz val="10"/>
        <rFont val="Arial"/>
        <family val="2"/>
      </rPr>
      <t xml:space="preserve">GRP-4 </t>
    </r>
    <r>
      <rPr>
        <sz val="10"/>
        <rFont val="Arial"/>
        <family val="2"/>
      </rPr>
      <t>napravljena u odogvarajućem softwearu</t>
    </r>
  </si>
  <si>
    <t>Dobava postojećeg glavnog razvodnog ormara u objektu, prema shemi "RP-N" .</t>
  </si>
  <si>
    <r>
      <t>Shema novo izvedenog stanja razdjelnika RP-N</t>
    </r>
    <r>
      <rPr>
        <b/>
        <sz val="10"/>
        <rFont val="Arial"/>
        <family val="2"/>
      </rPr>
      <t xml:space="preserve"> </t>
    </r>
    <r>
      <rPr>
        <sz val="10"/>
        <rFont val="Arial"/>
        <family val="2"/>
      </rPr>
      <t>napravljena u odogvarajućem softwearu</t>
    </r>
  </si>
  <si>
    <t>Dobava postojećeg glavnog razvodnog ormara u objektu, prema shemi "RO-UZ" .</t>
  </si>
  <si>
    <t>Isporuka i dobava kabela NA2XY 4×150mm2 za povezivanje razdjelnog ormara elektrane i glavnog razvodnog ormara te sav spojni i montažni pribor.</t>
  </si>
  <si>
    <t>Isporuka i dobava kabela NA2XY 4×120mm2 za povezivanje razdjelnog ormara elektrane i glavnog razvodnog ormara te sav spojni i montažni pribor.</t>
  </si>
  <si>
    <t>Isporuka i dobava kabela NA2XY 4×16mm2 za povezivanje razdjelnog ormara elektrane i glavnog razvodnog ormara te sav spojni i montažni pribor.</t>
  </si>
  <si>
    <t>Isporuka i dobava kabela NA2XY 4×70mm2 za povezivanje invertera i razvodnog ormara elektrane te sav spojni i montažni pribor.</t>
  </si>
  <si>
    <t>Isporuka i dobava kabela NA2XY 4×50mm2 za povezivanje invertera i razvodnog ormara elektrane te sav spojni i montažni pribor.</t>
  </si>
  <si>
    <t>Isporuka i dobava kabela NA2XY 4×35mm2 za povezivanje invertera i razvodnog ormara elektrane te sav spojni i montažni pribor.</t>
  </si>
  <si>
    <t>Isporuka i dobava kabela P/F 1×70mm2 za povezivanje  ormara i te sav spojni i montažni pribor.</t>
  </si>
  <si>
    <t>Isporuka i dobava kabela P/F 1×50mm2 za povezivanje  ormara i te sav spojni i montažni pribor.</t>
  </si>
  <si>
    <t>Isporuka i dobava kabela P/F 1×35mm2 za povezivanje  ormara i te sav spojni i montažni pribor.</t>
  </si>
  <si>
    <t>Isporuka i dobava kabela P/F 1×16mm2 za povezivanje  ormara i te sav spojni i montažni pribor.</t>
  </si>
  <si>
    <t>Isporuka i dobava materijala za izradu i/ili dogradnja uzemljenja i sustava zaštite od munje za fotonaponsko postrojenje na postojećim građevinama:</t>
  </si>
  <si>
    <t>Križne spojnice za dva Al vodiča 8-10 mm2. Stavka obuhvaća isporuku I dobavu križne spojnice s odgovarajući mamticama I vijcima</t>
  </si>
  <si>
    <t>Okrugli vodič od aluminija promjera 10 mm2. Stavka obuhvaća isporuku I dobavu vodiča.</t>
  </si>
  <si>
    <t>Krovni nosač primjeren za kosi krov. Stavka obuhvaća isporuku I dobavu nosača.</t>
  </si>
  <si>
    <t>Stezaljka za vodič. Stavka obuhvaća isporuku i dobavu stezaljke sa odgovarajućim vijkom i maticom.</t>
  </si>
  <si>
    <t>Mjerni spoj 3x58 RF, 8-10mm/ 30x3.5 mm</t>
  </si>
  <si>
    <t>Isporuka i dobava ostalog materijala:</t>
  </si>
  <si>
    <t>PK kanal 50/6 s poklopcem</t>
  </si>
  <si>
    <t>PK kanal 100/6 s poklopcem</t>
  </si>
  <si>
    <t>PK kanal 200/6 s poklopcem</t>
  </si>
  <si>
    <t>F.2.</t>
  </si>
  <si>
    <t>MONTAŽA, UGRADNJA I SPAJANJE</t>
  </si>
  <si>
    <t>Montaža, ugradnja i spajanje čelične/aluminijske konstrukcije za smještaj fotonaponske opreme. Stavka obuhvaća sav rad potreban za ugradnju i spajanje konstrukcije za prihvat fotonaponskih modula prema stavci br. F.1.2.</t>
  </si>
  <si>
    <t>Montaža i spajanje fotonaponskih modula prema stavci F.1.1. Stavka obuhvaća sav potreban rad i montažni i pričvrsni pribor za stavljanje stavke u potpunu funkcionalnost.</t>
  </si>
  <si>
    <t>Kombinirani strojno-ručni iskop rova u materijalu C kategorije (širina rova 0,4, dubina rova 0,8 m), izrada posteljice od pijeska debljine 10 cm, zasipavanje pijeskom prethodno položenih kabela te zatrpavanje materijalom iz iskopa.</t>
  </si>
  <si>
    <t>m3</t>
  </si>
  <si>
    <t>Montaža i spajanje fotonaponskog izmjenjivača snage prema stavci F.1.3., F.1.4., F.1.5. i F.1.6. Stavka obuhvaća sav potreban rad te montažni i pričvrsni pribor za stavljanje stavke u potpunu funkcionalnost.</t>
  </si>
  <si>
    <t>Montaža i spajanje sustava za nadzor rada fotonaponske elektrane, stavka F.1.7. Stavka obuhvaća sav potreban rad, spajanje i programiranje  za stavljanje stavke u potpunu funkcionalnost.</t>
  </si>
  <si>
    <t>Montaža i spajanje konektora za fotonaponske panele "+" i "-" pol prema stavci F.1.8. i F.1.9. Stavka obuhvaća sav rad potreban za dovođenje stavke u potpunu funkcionalnost.</t>
  </si>
  <si>
    <t>Montaža, izrada i spajanje spojne DC zaštite, opremljena opremom materijalom pod stavkom F.1.10.,F.1.11., F.1.12. i  F.13. , te funkcionalno spojene prema jednopolnoj shemi i ispitan. Stavka obuhvaća sav potreban sitni spojni i montažni materijal. (stopice, podlošci, sabirnice, oznake, vodiči za unutarnje ožičenje i sl.)</t>
  </si>
  <si>
    <t>Montaža, izrada i spajanje AC ormara, opremljen opremom pod stavkom F.1.14., F.1.16., F.1.18., F.1.20.,F.1.22. F.1.24., F.1.26., ugrađen te funkcionalno spojen prema jednopolnoj shemi i ispitan. (stopice, podlošci, sabirnice, oznake, vodiči za unutarnje ožičenje i sl.)</t>
  </si>
  <si>
    <t>Montaža i spajanje GIP sabirnice prema stavci F.1.17.</t>
  </si>
  <si>
    <t>Montaža, izrada,spajanje i proširenje GRO ormara, opremljen opremom pod stavkom F.1.15., F.1.17., F.1.19., F.1.21.,F.1.23. F.1.25., F.1.27., ugrađen te funkcionalno spojen prema jednopolnoj shemi i ispitan. (stopice, podlošci, sabirnice, oznake, vodiči za unutarnje ožičenje i sl.)</t>
  </si>
  <si>
    <t>F.3.</t>
  </si>
  <si>
    <t>PROJEKTIRANJE, ISPITIVANJE I PUŠTANJE U POGON</t>
  </si>
  <si>
    <t>Izrada glavnog projekta za fotonaponsku elektranu od strane ovlaštenog projektanta.</t>
  </si>
  <si>
    <t>Izrada statičkog elaborata građevine i krovnih ploha za potrebe ugradnje fotonaponskih panela.</t>
  </si>
  <si>
    <t xml:space="preserve">Tipsko ispitivanje fotonaponskog sustava. Stavka obuhvaća provođenje tipskih ispitivanja i izradu izvješća o ispitivanjima sukladno propisima i zahtjevima HEP ODS-a. </t>
  </si>
  <si>
    <t>Mjerenje kvalitete isporučene električne energije sukladno propisima i zahtjevima HEP ODS-a.</t>
  </si>
  <si>
    <t>Izrada elaborata i ishođenje potvrde HEP-ODS d.o.o. na izrađen elaborate:</t>
  </si>
  <si>
    <t>Elaborat utjecaja elektrane na mrežu (tri primjerka).</t>
  </si>
  <si>
    <t>Elaborata usklađenja zaštite (tri primjerka).</t>
  </si>
  <si>
    <t>Provođenje ispitivanja u pokusnom radu, izrada završnog izvješća izvođača radova, dostava svih dokumenata o certificiranom izvođaču radova, voditelju radova, odgovornim osobama, izjava o izvedenim radovima, davanje izjave o postotku udijela domaće opreme i radova na građevini i sl. Stavka obuhvaća dostavu svih potrebnih dokumenta koje bi HROTE ili HEP mogli tražiti od izvođača.</t>
  </si>
  <si>
    <t>Izrada projekta izvedenog stanja građevine. Stavka obuhvaća građevinski i elektrotehnički projekt izrađen od strane tvrtke i projektanta ovlaštenog za izradu projektne dokumentacije. Isporučuje se u dva primjerka.</t>
  </si>
  <si>
    <t>R E K A P I T U L A C I J A</t>
  </si>
  <si>
    <t>REKAPITULACIJA SVIH MJERA ENERGETSKE UČINKOVITOSTI</t>
  </si>
  <si>
    <t>RB 
MJERE</t>
  </si>
  <si>
    <t>NAZIV MJERE</t>
  </si>
  <si>
    <t>UKUPNA CIJENA
 BEZ PDV-a  [kn]</t>
  </si>
  <si>
    <t>FOTONAPONSKE ELEKTRANE U INDUSTRIJSKOM SEKTORU</t>
  </si>
  <si>
    <t>UKUPNO BEZ PDV-A</t>
  </si>
  <si>
    <t>PDV 25%</t>
  </si>
  <si>
    <t>SVEUKUPNO (SA PDV-om)</t>
  </si>
  <si>
    <t>ZAMJENA SUSTAVA GRIJANJA U ZGRADAMA USLUŽNOG I INDUSTRIJSKOG SEKTORA</t>
  </si>
  <si>
    <t>Dobiti suglasnost za ugradnju tehnički jednakovrijednih stavki od strane projektanta.</t>
  </si>
  <si>
    <t>EZ izjave o sukladnosti - dokaz da je u skladu s tehničkom specifikacijom (normama, teh. dopuštenje - na koju upučuje Tehnički propis), te</t>
  </si>
  <si>
    <t>Izvoda iz tehničke dokumentacije  - dokaz tehničkih karakteristika, zahtijevanih dimenzija ili drugih mjernih svojstava za svu opremu i materijal koji namjerava ugraditi.</t>
  </si>
  <si>
    <t>Ponuditelj mora u ponudi podnijeti dokaz jednakovrijednosti za stavke troškovnika koje su označene dodatkom ''ili jednakovrijedan'' u obliku:</t>
  </si>
  <si>
    <t>Izrada 3(tri) primjerka Projekta izvedenog stanja je sastavni dio ove specifikacije.</t>
  </si>
  <si>
    <t>Svaki izvođač ima pravo izbora kome će dati ispitati kvalitetu i funkcionalnost, no to svakako mora biti ovlaštena organizacija. Troškove ispitivanja snosi ugovarač.</t>
  </si>
  <si>
    <t>Prikupljanje i ishođenje svih potrebnih izjava o sukladnosti opreme, atesta od ovlaštenih kuća, te Izrada uputa o rukovanju i održavanju instalacije je sastavni dio ove specifikacije.</t>
  </si>
  <si>
    <t xml:space="preserve"> Sav materijal, opremu i uređaje kod dopreme na gradilište, a prije ugradnje, izvođač je dužan upisati u građevinski dnevnik, te nadzornom inženjeru dostaviti ateste i uvjerenja o kvaliteti, kao i garancijske listove i tehničku dokumentaciju sa podacima o uređajima i opremi. Bez istog materijali, oprema i uređaji ne smiju biti ugrađeni.                                                                         
Stavke opreme također uključuju i: dvogodišnje jamstvo na sve kvarove, tvornički propisano redovito održavanje za vrijeme jamstva (redoviti servisi, čišćenje i zamjena filtera, nadopuna medija i dr.), jamstvo za isporuku rezervnih dijelova (minimalno 7 godina nakon isteka jamstvenog roka), obuku korisnika za korištenje uređaja (ovjerenu od strane ovlaštene osobe Investitora i Ponuditelja opreme).</t>
  </si>
  <si>
    <t xml:space="preserve">Sva demontirana oprema i svi dijelovi konstrukcije i otpad nastao uklanjanjem građevina ili dijelova građevina te sav otpad nakon završetka radova iz ovog troškovnika se zbrinjava sukladno važečim propisima Republike Hrvatske. Trošak zbrinjavanja otpada snosi izvođač. </t>
  </si>
  <si>
    <t>Cijena za svaku stavku mora uključivati dobavu, transport, uskladištenje i montažu sa svim materijalom i pomoćnim materijalom, radom i horizontalnim i vertikalnim transportom na gradilištu potrebne za dovršenje radova do potpune funkcionalne i estetske gotovosti.</t>
  </si>
  <si>
    <t xml:space="preserve">VOĐENJE I DOSTAVA DOKUMENTACIJE O KVALITETI
Nakon potpisa ugovora, a prije početka aktivnosti Izvođač je dužan dostaviti Investitoru:
• priručnik osiguranja kvalitete
• vremenski plan odvijanja aktivnosti
• planove kontrole
• tehnologije/postupke za provođenje aktivnosti i ispitivanja
Tijekom izvođenja aktivnosti Izvođač je dužan voditi i dostavljati na odobrenje Investitoru:
• građevinske dnevnike montaže, opreme, uređaja i pratećih instalacija
Po dovršenju svih aktivnosti Izvođač je dužan dostaviti Naručitelju:
• završni paket dokumentacije o kvaliteti za kompletan opseg aktivnosti
• sve građevinske dnevnike koje je vodio tijekom ugradnje/montaže
• upute za korištenje i održavanje ugrađene opreme i instalacija i građevina                                                                 </t>
  </si>
  <si>
    <t xml:space="preserve">Završnu dokumentaciju o kvaliteti Izvođač je dužan dostaviti Investitoru odmah po dovršenju aktivnosti.                                                                        </t>
  </si>
  <si>
    <t xml:space="preserve"> Dokumentacija o kvaliteti  
Izvođač je dužan pripremati, prikupljati i čuvati zapise o kvaliteti (izvještaje, ateste, certifikate, izjave o sukladnosti, zapisnike, itd.) za kompletan opseg aktivnosti koje provodi, kao i za materijal i opremu koju ugrađuje. Zapisi moraju biti čitljivi, pregledni, jasno označeni i imati jednoznačnu vezu s elementom/aktivnošću na koju se odnose.
Tijekom odvijanja aktivnosti Izvođač je dužan na zahtjev Investitora dostaviti na uvid zapise o kvaliteti.
Izvođač je dužan nakon obavljenih aktivnosti pripremiti završnu dokumentaciju o kvaliteti, u skladu s važećim QA planovima, primjenjivim propisima, standardima i specifikacijama.
Završna dokumentacija o kvaliteti treba minimalno sadržavati:
• naziv i oznaku cjeline
• QA plan
• sadržaj priloženih dokumenata
• prikaz veze pozicija (aktivnosti) s dokazima o kvaliteti (atestima, izvještajima i sl.)
• dokaze o kvaliteti 
• ovlaštenja i imenovanja, uvjerenja za osoblje i opremu                                                                     </t>
  </si>
  <si>
    <t xml:space="preserve">Izvođači moraju dostaviti Naručitelju na pregled i odobrenje planove kontrole za cjelokupan opseg isporuke. Planovi kontrole moraju biti usklađeni i odobreni od Naručitelja.                                                                        </t>
  </si>
  <si>
    <t xml:space="preserve">Izvođač je dužan u Planovima kontrole predložiti sve kontrolne aktivnosti, naznačiti za koje će kontrole izdati dokaz o kvaliteti (atest, ispitni list i sl.), navesti referentni propis po kojem se kontrola obavlja, te predložiti aktivnosti za prisutnost Naručitelja/predstavnika Naručitelja kontrolnim aktivnostima.                                                                         </t>
  </si>
  <si>
    <t xml:space="preserve">Izvođač je dužan cjelokupni ugovoreni opseg isporuke provesti u skladu s odobrenim Planovima  kontrole koji se trebaju bazirati na razrađenim tehnološkim postupcima i metodama ispitivanja.   
Kao minimalno Izvođač treba napisati tehnologije/postupke za izvođenje slijedećih aktivnosti:
• rukovanje, transport i skladištenje materijala i opreme
• montaža cijevi i opreme
• zavarivanje
• ispitivanje bez razaranja
• tlačna proba 
• funkcionalna ispitivanja i puštanje u rad                                                                             </t>
  </si>
  <si>
    <t xml:space="preserve">Izvođač je dužan izraditi  Program osiguranje kvalitete  (QA program)
Program osiguranja kvalitete Izvođač treba prikazati u Priručniku osiguranja kvalitete, koji treba kao minimalno obuhvatiti sljedeće elemente: 
• organizaciju
• kontrolu nabave
• kontrolu aktivnosti ugradnje/montaže, opreme, uređaja instalacija
• kontrolu ispitivanja i testiranja
• kontrolu rukovanja, skladištenja, transporta
• kontrolu dokumentacije
• kontrolu neusklađenosti i korektivnih akcija
• kontrolu zapisa kvalitete                                                                                                                                                                                                                                                                     Izvođač je dužan Investitoru/predstavniku Investitora dati na uvid i komentar svoj Priručnik osiguranja kvalitete. </t>
  </si>
  <si>
    <t>Izvođač mora primijeniti kvalitetan program osiguranja kvalitete (QA program) koji će obuhvatiti sve aktivnosti Izvođača (nabava, ulazna kontrola, skladištenje, rukovanje, transport, ugradnja/montaža, ispitivanja, puštanje u pogon) u opsegu ovisno o važnosti pojedine aktivnosti. Osoblje za osiguranje i kontrolu kvalitete mora djelovati nezavisno od osoblja koje izvodi aktivnosti i imati dovoljno ovlaštenja da predloži i obavi potrebne radnje u cilju postizanja tražene kvalitete. Program osiguranja kvalitete na projektu mora biti prezentiran u Izvođačevom Priručniku (Planu) osiguranja kvalitete, koji opisuje i definira osnovne odnose i dokumente vezane uz kvalitetu. Investitor ima pravo davanja komentara na program osiguranja kvalitete Izvođača u cilju poboljšanja njegove efikasnosti.
Izvođač treba napisati dokument koji opisuje Organizaciju gradilišta, s opisom glavnih funkcija (voditelj gradilišta, poslovođa, osoba odgovorna za kontrolu kvalitete, osoba odgovorna za zavarivanje, itd.).
Izvođač treba imenovati inženjera gradilišta odnosno voditelja radova u svojstvu odgovorne osobe koja vodi građenje odnosno pojedine radove. Podizvođači također trebaju imenovati voditelje svojih aktivnosti u skladu sa zakonom. Potrebno je imenovati i ostale odgovorne osobe Izvođača i podizvođača radova.</t>
  </si>
  <si>
    <t>OPĆI POGODBENI I TEHNIČKI UVJETI</t>
  </si>
  <si>
    <t>0.</t>
  </si>
  <si>
    <t>OPIS STAVKE</t>
  </si>
  <si>
    <t>MJERA</t>
  </si>
  <si>
    <t>KOLIČINA</t>
  </si>
  <si>
    <t>JED. CIJENA</t>
  </si>
  <si>
    <t>UKUPNO</t>
  </si>
  <si>
    <t>ZAMJENA STROJEVA</t>
  </si>
  <si>
    <t>1.1.</t>
  </si>
  <si>
    <t>Linija 1 - Linija za uzdužno spajanje</t>
  </si>
  <si>
    <t>LINIJA 1 - UKUPNO CIJENA:</t>
  </si>
  <si>
    <t>1.2.</t>
  </si>
  <si>
    <t>LINIJA 2 - Četvorostrana blanjalica</t>
  </si>
  <si>
    <t>1.2.1.</t>
  </si>
  <si>
    <t>Stroj za oblikovanje profila</t>
  </si>
  <si>
    <t>LINIJA 2 - UKUPNO CIJENA:</t>
  </si>
  <si>
    <t>1.3.</t>
  </si>
  <si>
    <t>LINIJA 3 - Presa sa nanosačem ljepila</t>
  </si>
  <si>
    <t>1.3.1.</t>
  </si>
  <si>
    <t>Presa sa nanosačem ljepila</t>
  </si>
  <si>
    <t>hidraulično podešavanje širine stezanja sa primicanjem pritisnih cilindara lijevo i desno</t>
  </si>
  <si>
    <t>nepovratni ventili za zadržavanje tlaka</t>
  </si>
  <si>
    <t>LINIJA 3 - UKUPNO CIJENA:</t>
  </si>
  <si>
    <t>1.4.</t>
  </si>
  <si>
    <t>LINIJA 4 - Četvorostrana blanjalica s četkaricom</t>
  </si>
  <si>
    <t>1.4.1.</t>
  </si>
  <si>
    <t>Blanjalica</t>
  </si>
  <si>
    <t>na ulazu u stroj uređaj koji sprječava povrat komada</t>
  </si>
  <si>
    <t>1.4.2.</t>
  </si>
  <si>
    <t>Četkarica</t>
  </si>
  <si>
    <t>LINIJA 4 - UKUPNO CIJENA:</t>
  </si>
  <si>
    <t>1.5.</t>
  </si>
  <si>
    <t>LINIJA 5 - Omatalica</t>
  </si>
  <si>
    <t>Omatalica u strech foliju</t>
  </si>
  <si>
    <t>LINIJA 5 - UKUPNO CIJENA:</t>
  </si>
  <si>
    <t>1.6.</t>
  </si>
  <si>
    <t>LINIJA 6 - Zračni kompresor  sa hladnjakom zraka</t>
  </si>
  <si>
    <t>Zračni kompresor sa hladnjakom zraka</t>
  </si>
  <si>
    <t>LINIJA 6 - UKUPNO CIJENA:</t>
  </si>
  <si>
    <t>1.7.</t>
  </si>
  <si>
    <t>LINIJA 7 - Ventilator i Vrećasti filter</t>
  </si>
  <si>
    <t>1.7.1.</t>
  </si>
  <si>
    <t>Odsisni ventilator</t>
  </si>
  <si>
    <t>1.7.2.</t>
  </si>
  <si>
    <t>LINIJA 7 - UKUPNO CIJENA:</t>
  </si>
  <si>
    <t>ZAMJENA STROJEVA - UKUPNO:</t>
  </si>
  <si>
    <t>Ukupno bez PDV-a:</t>
  </si>
  <si>
    <t>UKUPNO:</t>
  </si>
  <si>
    <t>napajanje: 400± 5% V</t>
  </si>
  <si>
    <t>Centrifugalni transportni ventilator pogonjen EM preko remenskog prijenosa snage</t>
  </si>
  <si>
    <t>Opremljen inverterom za regulaciju brzine vrtnje</t>
  </si>
  <si>
    <t>Montiran na čeličnom kućištu sa antivibracijskim osloncima</t>
  </si>
  <si>
    <t>vrećasti filter za kontinuirani automatski rad</t>
  </si>
  <si>
    <t xml:space="preserve">sa automatskim pneumatskim sustavom čišćenja-otresanja vreća </t>
  </si>
  <si>
    <t>sa izuzimanjem piljavine iz korita filtera pomoću pužnog transportera,  preko okretnog dozatora</t>
  </si>
  <si>
    <t xml:space="preserve">pogramiran za sljedeće funkcije: </t>
  </si>
  <si>
    <t>Napajanje 220V</t>
  </si>
  <si>
    <t>TROŠKOVNIK FOTONAPONSKE ELEKTRANE</t>
  </si>
  <si>
    <t xml:space="preserve">UČINKOVITI ELEKTROMOTORI U INDUSTRIJI  
Zamjena postojeće proizvodne linije s novom energetski učinkovitjom linijom </t>
  </si>
  <si>
    <t>UČINKOVITI ELEKTROMOTORI U INDUSTRIJI   - 
ZAMJENA POSTOJEĆE PROIZVODNE LINIJE S NOVOM ENERGETSKI UČINKOVITJOM LINIJOM</t>
  </si>
  <si>
    <t>1.8.</t>
  </si>
  <si>
    <t>Demontaža strojeva i zbrinjavanje prema zakonskoj regulativi</t>
  </si>
  <si>
    <r>
      <t>Q</t>
    </r>
    <r>
      <rPr>
        <vertAlign val="subscript"/>
        <sz val="10"/>
        <color theme="1"/>
        <rFont val="Arial"/>
        <family val="2"/>
        <charset val="238"/>
      </rPr>
      <t xml:space="preserve">G </t>
    </r>
    <r>
      <rPr>
        <sz val="10"/>
        <color theme="1"/>
        <rFont val="Arial"/>
        <family val="2"/>
        <charset val="238"/>
      </rPr>
      <t xml:space="preserve">  = min. 6,52 kW </t>
    </r>
  </si>
  <si>
    <r>
      <t>* N</t>
    </r>
    <r>
      <rPr>
        <vertAlign val="subscript"/>
        <sz val="10"/>
        <color theme="1"/>
        <rFont val="Arial"/>
        <family val="2"/>
        <charset val="238"/>
      </rPr>
      <t>EL.</t>
    </r>
    <r>
      <rPr>
        <sz val="10"/>
        <color theme="1"/>
        <rFont val="Arial"/>
        <family val="2"/>
        <charset val="238"/>
      </rPr>
      <t xml:space="preserve"> = 4,22 kW</t>
    </r>
  </si>
  <si>
    <r>
      <t>* N</t>
    </r>
    <r>
      <rPr>
        <vertAlign val="subscript"/>
        <sz val="10"/>
        <color theme="1"/>
        <rFont val="Arial"/>
        <family val="2"/>
        <charset val="238"/>
      </rPr>
      <t>EL.</t>
    </r>
    <r>
      <rPr>
        <sz val="10"/>
        <color theme="1"/>
        <rFont val="Arial"/>
        <family val="2"/>
        <charset val="238"/>
      </rPr>
      <t xml:space="preserve"> = 4,34 kW</t>
    </r>
  </si>
  <si>
    <r>
      <t>* N</t>
    </r>
    <r>
      <rPr>
        <vertAlign val="subscript"/>
        <sz val="10"/>
        <color theme="1"/>
        <rFont val="Arial"/>
        <family val="2"/>
        <charset val="238"/>
      </rPr>
      <t>EL.</t>
    </r>
    <r>
      <rPr>
        <sz val="10"/>
        <color theme="1"/>
        <rFont val="Arial"/>
        <family val="2"/>
        <charset val="238"/>
      </rPr>
      <t xml:space="preserve"> =  3,34 kW</t>
    </r>
  </si>
  <si>
    <t>* Maksimalna struja = 31,1 A</t>
  </si>
  <si>
    <t>* Maksimalni zvučni tlak = 54 dB(A) @ 1m</t>
  </si>
  <si>
    <t>* Maksimalna struja = 10,1 A</t>
  </si>
  <si>
    <t>* Volumen spremnika PTV-a: 280 l</t>
  </si>
  <si>
    <t>* Maksimalna struja seta sekundarnih pumpi: 0,6 A</t>
  </si>
  <si>
    <r>
      <rPr>
        <b/>
        <sz val="10"/>
        <color rgb="FF000000"/>
        <rFont val="Arial"/>
        <family val="2"/>
        <charset val="238"/>
      </rPr>
      <t>Napomena:</t>
    </r>
    <r>
      <rPr>
        <sz val="10"/>
        <color indexed="8"/>
        <rFont val="Arial"/>
        <family val="2"/>
        <charset val="238"/>
      </rPr>
      <t xml:space="preserve">
Svaka stavka označena sa * može imati toleranciju +- 5%</t>
    </r>
  </si>
  <si>
    <t>Qgr = min. 1933 / min. 2976 / min. 3969 W</t>
  </si>
  <si>
    <t>Toplinskog učinka jednog članka od  min. 147 W po 75/65/20.</t>
  </si>
  <si>
    <t>Boja radijatora je bijela, a radijatori se isporučuju u baterijama predviđenim za ugradnju, tvornički ispitani na 10 Bara i atestirani. Maksimalna temperatura je 110 C.</t>
  </si>
  <si>
    <r>
      <rPr>
        <b/>
        <sz val="10"/>
        <rFont val="Arial"/>
        <family val="2"/>
        <charset val="238"/>
      </rPr>
      <t>Napomena:</t>
    </r>
    <r>
      <rPr>
        <sz val="10"/>
        <color rgb="FF00B050"/>
        <rFont val="Arial"/>
        <family val="2"/>
      </rPr>
      <t xml:space="preserve">
</t>
    </r>
    <r>
      <rPr>
        <sz val="10"/>
        <rFont val="Arial"/>
        <family val="2"/>
        <charset val="238"/>
      </rPr>
      <t>Svaka stavka označena sa * može imati toleranciju +- 10%</t>
    </r>
  </si>
  <si>
    <t xml:space="preserve">raspon visina profila: od min.10 do max. 160 mm </t>
  </si>
  <si>
    <t>razmak između cilindara: od 400 mm do 600 mm</t>
  </si>
  <si>
    <t>broj pritisnih cilindara: od 24 do 27</t>
  </si>
  <si>
    <t>broj sekcija: max. 3</t>
  </si>
  <si>
    <t>pritisna papuča dužine: od 300 mm do 600 mm</t>
  </si>
  <si>
    <t>* poravnavajući cilindri: Ø 50 x 150 mm</t>
  </si>
  <si>
    <t>* tip cilindra: Ø100x500 mm</t>
  </si>
  <si>
    <t>nagib stranica prese između punjenja i pražnjenja: max. 15º</t>
  </si>
  <si>
    <t>hidraulična oprema: klipna pumpa
                            * Pmax = 230 bar
                            * Q= 60 l/min
                            * zapremnina rezerovara: 400l
                            * priključna snaga: 11,0 kW</t>
  </si>
  <si>
    <t>ukupna snaga: max. 12 kW</t>
  </si>
  <si>
    <t>* gornja granična visina: 950 mm</t>
  </si>
  <si>
    <t>ukupna snaga: max. 35 kW</t>
  </si>
  <si>
    <t>* maksimalna širina radnog komada: 600 mm</t>
  </si>
  <si>
    <t>* maksimalna visina radnog komada: 400 mm</t>
  </si>
  <si>
    <t>* minimalna duljina radnog komada: 1000 mm</t>
  </si>
  <si>
    <t xml:space="preserve">* Vertikalne sintetičke abrazivne četke promjera 250mm i radne visine 620 mm </t>
  </si>
  <si>
    <t>* Gornji transportni valjci obloženi gumom promjera 150 mm</t>
  </si>
  <si>
    <t>* Donji transportni valjci promjera 150 mm</t>
  </si>
  <si>
    <t>* Horizontalna sintetička abrazivna četka promjera 250 mm i radne širine 620 mm</t>
  </si>
  <si>
    <t>* rotacija četke: 900 o/min</t>
  </si>
  <si>
    <t>* snaga motora za podizanje četkica: 2x0,25 kW</t>
  </si>
  <si>
    <t>* snaga motora za bočno pomicanje četkica: 2x0,25 kW</t>
  </si>
  <si>
    <t>* promjer 6 odsisnih mlaznica: 150 mm</t>
  </si>
  <si>
    <t>brzina ulaska proizvoda</t>
  </si>
  <si>
    <t>brzina namotaja kotača</t>
  </si>
  <si>
    <t>prekrivanje</t>
  </si>
  <si>
    <t>broj okretaja na početku i na kraju ciklusa</t>
  </si>
  <si>
    <t>* djelomično i kontinuirano namotavanje glave i repa proizvoda duljine 660 mm sa širinom od 1000 mm. Brzina namotaja kotača 20/75 okretaja u minuti Promjenjiva brzina tapeta 4-12 metara u minuti</t>
  </si>
  <si>
    <t>* radi s kolutom širine 125 mm. Debljina filma 19-35 mm</t>
  </si>
  <si>
    <t>* Promjer jezgre 42 mm - vanjski promjer 190 mm</t>
  </si>
  <si>
    <t>radni tlak: max. 10 bar</t>
  </si>
  <si>
    <t>volumni protok: od 8 -12 m3/min</t>
  </si>
  <si>
    <t>max. tlak: max. 15 bar</t>
  </si>
  <si>
    <t>snaga: max.4 kW,  400V</t>
  </si>
  <si>
    <t>Kapacitet: od 600 - 800 m2 filtrirajuće površine vreća</t>
  </si>
  <si>
    <t>WI-FI kontroler, mogućnost programiranja putem CPT alata:
 - 1.2 GHz četverojezgreni procesor
 - 512 MB RAM-a
 - 8 GB NAND Flash
 - Držač SD kartice
 - 1 x 10/100 Ethernet Port
 - 1 x Mini USB
 - 2x RS485
 - 24 V AC/DC 
 - 16 x UI</t>
  </si>
  <si>
    <t>ultrabrzi fotonaponski cilindrični osigurač , 1100 VDC, 12 A</t>
  </si>
  <si>
    <t>Četveropolni rastavljač osigurač 630A, sa mogučnošću plombiranja, ugradnja na temeljnu ploču</t>
  </si>
  <si>
    <t>Uložak visokoučinskih osigurača veličine 03, 630A</t>
  </si>
  <si>
    <t>Podne klizne uvodnice 800x600mm</t>
  </si>
  <si>
    <t>Usponski profili 2000mm</t>
  </si>
  <si>
    <t>Temeljna ploča 2000x800mm</t>
  </si>
  <si>
    <t>Maska podnožja 800x100mm</t>
  </si>
  <si>
    <t>Maska podnožja 400x100mm</t>
  </si>
  <si>
    <t>Džep za dokumentaciju A4</t>
  </si>
  <si>
    <t xml:space="preserve">Tropolni minijaturni automatski prekidač K40A, prekidne moći 25kA </t>
  </si>
  <si>
    <t>Tropolni+N katodni odvodnik prenapona klase B+C, 40kA, sa kontaktom za signalizaciju dotrajalosti,</t>
  </si>
  <si>
    <t>Četveropolni niskonaponski strujni prekidač nazivne struje In=800A, prekidne moći 50kA, sa integriranim zaštitnim jedinicama L,S,I,G,OV,UV,OF,UF,RV,RP, RC, OT,U, 
In=800A 4p F F M</t>
  </si>
  <si>
    <t>Mjerni modul</t>
  </si>
  <si>
    <t xml:space="preserve">SET BATERIJA </t>
  </si>
  <si>
    <t>Isklopni okidač 230VAC</t>
  </si>
  <si>
    <t>Pomoćni kontakt položaja prekidača 2Q</t>
  </si>
  <si>
    <t>Pomoćni kontakt prorade zaštite prekidača</t>
  </si>
  <si>
    <t>Kabelske tunel stezaljke za prihvat do 2xkabla 240mmq</t>
  </si>
  <si>
    <t>Kabelske tunel stezaljke za prihvat do 2xkabla 240mm</t>
  </si>
  <si>
    <t>Stražnji kontakti za prekidač</t>
  </si>
  <si>
    <t xml:space="preserve">Jednopolni minijaturni automatski prekidač C6A, prekidne moći 10kA </t>
  </si>
  <si>
    <t>Tipkalo gljiva za isključenje u slučaju nužde, 1NO+1NC, 230VAC otpuštanje zakretom</t>
  </si>
  <si>
    <t>Zaštitni adapter za zaštitu od slučajnog isključenja</t>
  </si>
  <si>
    <t>Natpis ''Nužni isklop''</t>
  </si>
  <si>
    <t>Jednofazni upravljački transformator 230/24VAC, 63VA,</t>
  </si>
  <si>
    <t xml:space="preserve">Dvopolni minijaturni automatski prekidač C6A, prekidne moći 10kA </t>
  </si>
  <si>
    <t>Minijaturni pomoćni relej sa 4 preklopiva kontakta, In=6A - 24VAC</t>
  </si>
  <si>
    <t>Podnožje pomoćnog minijaturnog releja sa 2 ili 4 preklopiva kontakta</t>
  </si>
  <si>
    <t>Četveropolni minijaturni automatski prekidač B80A, prekidne moći 25kA</t>
  </si>
  <si>
    <t>Četveropolna strujna zaštitna sklopka 80/300mA tip A</t>
  </si>
  <si>
    <t xml:space="preserve">Izrada i ispitivanje razdjelnika </t>
  </si>
  <si>
    <t>Četveropolni rastavljač osigurač 400A, sa mogučnošću plombiranja, ugradnja na temeljnu ploču</t>
  </si>
  <si>
    <t>Uložak visokoučinskih osigurača veličine 02 gG-gL, 160A</t>
  </si>
  <si>
    <t>Tropolni minijaturni automatski prekidač K40A, prekidne moći 25kA</t>
  </si>
  <si>
    <t>Tropolni+N katodni odvodnik prenapona klase B+C, 40kA, sa kontaktom za signalizaciju dotrajalosti</t>
  </si>
  <si>
    <t>Četveropolni niskonaponski strujni prekidač nazivne struje In=800A, prekidne moći 50kA, sa integriranim zaštitnim jedinicama L,S,I,G,OV,UV,OF,UF,RV,RP, RC, OT,U, 
 In=800A 4p F F M</t>
  </si>
  <si>
    <t xml:space="preserve">Četveropolni niskonaponski strujni prekidač nazivne struje In=800A, prekidne moći 50kA, sa integriranim zaštitnim jedinicama L,S,I,G,OV,UV,OF,UF,RV,RP, RC, OT,U, 
 In=800A 4p </t>
  </si>
  <si>
    <t>SET BATERIJA</t>
  </si>
  <si>
    <t>Kabelske tunel stezaljke za prihvat do 2xkabla 240mmq, set 4KOM</t>
  </si>
  <si>
    <t>Jednopolni minijaturni automatski prekidač C6A</t>
  </si>
  <si>
    <t>Jednofazni upravljački transformator 230/24VAC</t>
  </si>
  <si>
    <t>Četveropolni minijaturni automatski prekidač B80A</t>
  </si>
  <si>
    <t xml:space="preserve">Četveropolni niskonaponski strujni prekidač nazivne struje In=800A, prekidne moći 50kA, sa integriranim zaštitnim jedinicama L,S,I,G,OV,UV,OF,UF,RV,RP, RC, OT,U, In=800A 4p </t>
  </si>
  <si>
    <t>Isklopni okidač 230VAC, 220...240V AC/DC</t>
  </si>
  <si>
    <t>Jednopolni minijaturni automatski prekidač C6A, prekidne moći 10kA</t>
  </si>
  <si>
    <t>Jednopolni minijaturni automatski prekidač C6A prekidne moći 10kA</t>
  </si>
  <si>
    <t>Natpis '' nužni isklop ''</t>
  </si>
  <si>
    <t>Jednofazni upravljački transformator 230/24VAC, 63VA</t>
  </si>
  <si>
    <t>Četveropolni niskonaponski strujni prekidač nazivne struje In=800A, prekidne moći 50kA, sa integriranim zaštitnim jedinicama L,S,I,G,OV,UV,OF,UF,RV,RP, RC, OT,U, In=800A 4p</t>
  </si>
  <si>
    <t>Pomoćni kontakt prorade zaštite prekidač</t>
  </si>
  <si>
    <t xml:space="preserve">Stražnji kontakti za prekidač </t>
  </si>
  <si>
    <t>Natpis ''nužni isklop''</t>
  </si>
  <si>
    <t>Dvopolni minijaturni automatski prekidač C6A, prekidne moći 10kA</t>
  </si>
  <si>
    <t>Izrada i ispitivanje razdjelnika u skladu sa standardima</t>
  </si>
  <si>
    <t>Podnožje/krov ormara 800x400mm</t>
  </si>
  <si>
    <t>Bočna stranica 2000x400mm</t>
  </si>
  <si>
    <t xml:space="preserve">Mjerni modul </t>
  </si>
  <si>
    <t>Tipkalo gljiva za isključenje u slučaju nužde, 1NO+1NC</t>
  </si>
  <si>
    <t>Uložak visokoučinskih osigurača veličine 03 gG-gL, 400A</t>
  </si>
  <si>
    <t xml:space="preserve">Četveropolni minijaturni automatski prekidač B80A, prekidne moći 25kA </t>
  </si>
  <si>
    <t>Izrada i ispitivanje razdjelnika</t>
  </si>
  <si>
    <t>Uložak visokoučinskih osigurača veličine 02 gG-gL, 40A</t>
  </si>
  <si>
    <t>Četveropolni minijaturni automatski prekidač B40A, prekidne moći 25kA</t>
  </si>
  <si>
    <t>Četveropolna strujna zaštitna sklopka 40/300mA tip A</t>
  </si>
  <si>
    <t xml:space="preserve">Isporuka i dobava kučišta za ugradnju sabirnice. Stavka obuhvaća isporuku i dobavu kučišta za ugradnju sabirnice s poklopcem, kabelskih uvodnica i ostalog nespecificiranog spojnog i montažnog materijala za dovođenje stavke u potpunu funkcionalnost. </t>
  </si>
  <si>
    <t>Dobava i isporuka kabela 6mm2, UV otporan, izolacija . Stavka obuhvaća dobavu kabela i svog spojnog i montažnog pribora.</t>
  </si>
  <si>
    <t>Zidni nosač 8-10mm, komples s vijkom 50 mm</t>
  </si>
  <si>
    <t xml:space="preserve">Polaganje i označavanje kabela 6mm2, UV otporan, izolacija </t>
  </si>
  <si>
    <t>Polaganje, označavanje i spajanje kabela NA2XY 4×150mm2 za povezivanje razdjelnog ormara elektrane i glavnog razvodnog ormara</t>
  </si>
  <si>
    <t>Polaganje, označavanje i spajanje kabela NA2XY 4×120mm2 za povezivanje razdjelnog ormara elektrane i glavnog razvodnog ormara</t>
  </si>
  <si>
    <t>Polaganje, označavanje i spajanje kabela NA2XY 4×70mm2 za povezivanje  za povezivanje invertera i razvodnog ormara elektrane</t>
  </si>
  <si>
    <t>Polaganje, označavanje i spajanje kabela NA2XY 4×50mm2 za povezivanje  za povezivanje invertera i razvodnog ormara elektrane</t>
  </si>
  <si>
    <t>Polaganje, označavanje i spajanje kabela NA2XY 4×35mm2 za povezivanje  za povezivanje invertera i razvodnog ormara elektrane</t>
  </si>
  <si>
    <t>Polaganje, označavanje i spajanje kabela P/F 1×70mm2 za povezivanje  ormara i te sav spojni i montažni pribor</t>
  </si>
  <si>
    <t>Polaganje, označavanje i spajanje kabela P/F 1×50mm2 za povezivanje  ormara i te sav spojni i montažni pribor</t>
  </si>
  <si>
    <t>Polaganje, označavanje i spajanje kabela P/F 1×35mm2 za povezivanje  ormara i te sav spojni i montažni pribor</t>
  </si>
  <si>
    <t>Polaganje, označavanje i spajanje kabela P/F 1×16mm2 za povezivanje  ormara i te sav spojni i montažni pribor</t>
  </si>
  <si>
    <t>Izrada i/ili dogradnja uzemljenja i sustava zaštite od munje za fotonaponsko postrojenje na postojećim građevinama</t>
  </si>
  <si>
    <t>Montaža, izrada i spajanje kabelskih kanala Stavka obuhvaća sav montažni i pričvrsni pribor za stavljanje stavke u potpunu funkcionalnost.</t>
  </si>
  <si>
    <r>
      <rPr>
        <b/>
        <sz val="10"/>
        <rFont val="Arial"/>
        <family val="2"/>
        <charset val="238"/>
      </rPr>
      <t>Napomena:</t>
    </r>
    <r>
      <rPr>
        <sz val="10"/>
        <rFont val="Arial"/>
        <family val="2"/>
        <charset val="238"/>
      </rPr>
      <t xml:space="preserve">
Svaka stavka označena sa * može imati toleranciju +- 10%</t>
    </r>
  </si>
  <si>
    <t>ukupna snaga: max. 71 kW</t>
  </si>
  <si>
    <t>ukupna snaga: max. 2 kW</t>
  </si>
  <si>
    <t>usisini priključak od ø700 mm do ø1000 mm</t>
  </si>
  <si>
    <t>snaga: max. 55 kW</t>
  </si>
  <si>
    <t>snaga: max. 2.5 kW</t>
  </si>
  <si>
    <r>
      <t>N</t>
    </r>
    <r>
      <rPr>
        <vertAlign val="subscript"/>
        <sz val="10"/>
        <color theme="1"/>
        <rFont val="Arial"/>
        <family val="2"/>
        <charset val="238"/>
      </rPr>
      <t>EL.</t>
    </r>
    <r>
      <rPr>
        <sz val="10"/>
        <color theme="1"/>
        <rFont val="Arial"/>
        <family val="2"/>
        <charset val="238"/>
      </rPr>
      <t xml:space="preserve"> = max. 5 kW</t>
    </r>
  </si>
  <si>
    <t>ukupna snaga: max. 63 kW</t>
  </si>
  <si>
    <t xml:space="preserve">raspon širina profila: od min.20 do max. 260 mm </t>
  </si>
  <si>
    <t>ukupna snaga: max. 73kW</t>
  </si>
  <si>
    <t>ukupna snaga: max. 53 kW</t>
  </si>
  <si>
    <t>vrsta drva za obradu: tvrdo drvo</t>
  </si>
  <si>
    <t>* proizvodni kapacitet: 4-6 kom./ min</t>
  </si>
  <si>
    <r>
      <t>* potrošnja ljepila (pri temp. 20</t>
    </r>
    <r>
      <rPr>
        <sz val="9"/>
        <rFont val="Calibri Light"/>
        <family val="2"/>
        <charset val="238"/>
      </rPr>
      <t>°C, vlažnosti 10%) : 220 gr/m2</t>
    </r>
  </si>
  <si>
    <t>* proizvodni kapacitet linije za spajanje: 26,46 m3/ smjeni</t>
  </si>
  <si>
    <t>* maksimalni vertikalni promjer diametra alata: od min.93 do max. 200mm</t>
  </si>
  <si>
    <t>* maksimalni horizontalni promjer diametra alata: od min.93 do max. 200 mm</t>
  </si>
  <si>
    <t>* maksimalna snaga motora na horizontalnom vretenu: 3x11 kW ; 1x7,5kW</t>
  </si>
  <si>
    <t>* maksimalna snaga motora na vertikalnom vretenu: 2x11 kW</t>
  </si>
  <si>
    <t>* radne dimenzije: -dužina od 13000 mm do 15000 mm
                         -visina od 1400 mm  do 2200 mm
                         -debljina od 80 do 300 mm</t>
  </si>
  <si>
    <t>00</t>
  </si>
  <si>
    <t>* radna širina: 50 - 610 mm</t>
  </si>
  <si>
    <t>* radna visina: 20 - 310 mm</t>
  </si>
  <si>
    <t>* snaga motora vertikalne četke: 4x4kW</t>
  </si>
  <si>
    <t>* snaga motora horizontalne četke: 2x5,5 kW</t>
  </si>
  <si>
    <t>* snaga motora ulaznog konvektora: 6kW</t>
  </si>
  <si>
    <t>Linija za uzdužno spajanje drvenih elemenata</t>
  </si>
  <si>
    <t xml:space="preserve">Dobava razvodnog ormara oznake +RO-H, dimenzija [800x(2000+100)x400mm], Ormar je slobodnostojeći, metalni, s punim metalnim vratima, sa stupnjem zaštite min. IP65. 
Potrebno predvidjeti 25% rezervnog prostora u svrhu budućih nadogradnji.
Stavka uključuje sav potreban montažni materijal za potpunu funkcionalnost. </t>
  </si>
  <si>
    <t>Stražnja ploča 2000x800mm, stupanj zaštite min. IP65</t>
  </si>
  <si>
    <t>Bočna stranica 2000x400mm, stupanj zaštite min. IP65</t>
  </si>
  <si>
    <t>Prednja vrata 2000x800mm, stupanj zaštite min. IP65</t>
  </si>
  <si>
    <t>sa protupožarnim ATEX panelima ili jednakovrijedno</t>
  </si>
  <si>
    <t>Vrećasti filter za odvajanje piljevine</t>
  </si>
  <si>
    <t>Dobava i isporuka fotonaponskih modula sa monokristalnim ćelijama (120 polućelija) halfcut, efikasnosti min. 19.8%, snage 370Wp, s tolerancijom snage od 0 do +5W, sa min. 3 ˝Bypass˝ diode, dimenzija 1776x1052x35mm, ±1%</t>
  </si>
  <si>
    <t>Isporuka i dobava fotonaponskog izmjenjivača snage izlazne AC snage 60kW sa ugrađenom prenaponskom zaštitom , sa min. 6 MPPT trakera (A i B ulaz), zaštite min. IP65 ili jednakovrijedno za ugradnju na otvorenom, vlastite potrošnje (noćni režim) &lt;1W, predviđen za rad u temperaturnim uvjetima od 25°C do +60°C te ukupno 12 + i 12 – DC ulaznih konektora.</t>
  </si>
  <si>
    <t>Isporuka i dobava fotonaponskog izmjenjivača snage izlazne AC snage 50kW sa ugrađenom prenaponskom zaštitom, sa min. 6 MPPT trakera (A i B ulaz),  zaštite min. IP65 ili jednakovrijedno za ugradnju na otvorenom, vlastite potrošnje (noćni režim) &lt;1W, predviđen za rad u temperaturnim uvjetima od 25°C do +60°C te ukupno 12 + i 12 – DC ulaznih konektora.</t>
  </si>
  <si>
    <t xml:space="preserve">Isporuka i dobava fotonaponskog izmjenjivača snage izlazne AC snage 33kW sa ugrađenom prenaponskom zaštitom, sa min. 4 MPPT trakera (A i B ulaz), zaštite min. IP65 ili jednakovrijedno za ugradnju na otvorenom, vlastite potrošnje (noćni režim) &lt;1W, predviđen za rad u temperaturnim uvjetima od 25°C do +60°C te ukupno 4 + i 4 – DC ulaznih konektora.
</t>
  </si>
  <si>
    <t xml:space="preserve">Dobava razvodnog ormara oznake +RO-P1, dimenzija [800x(2000+100)x400mm], tipski testiran .Ormar je slobodnostojeći, metalni, s punim metalnim vratima, sa stupnjem zaštite min. IP65 ili jednakovrijedno
Potrebno predvidjeti 25% rezervnog prostora u svrhu budućih nadogradnji.
Stavka uključuje sav potreban montažni materijal za potpunu funkcionalnost. </t>
  </si>
  <si>
    <t>Podnožje/krov ormara 800x400mm, stupanj zaštite min. IP65 ili jednakovrijedno</t>
  </si>
  <si>
    <t>Stražnja ploča 2000x800mm, stupanj zaštite min. IP65 ili jednakovrijedno</t>
  </si>
  <si>
    <t>Bočna stranica 2000x400mm, stupanj zaštite min. IP65 ili jednakovrijedno</t>
  </si>
  <si>
    <t>Prednja vrata 2000x800mm, stupanj zaštite min. IP65 ili jednakovrijedno</t>
  </si>
  <si>
    <t xml:space="preserve">Bočna stranica 2000x400mm, stupanj zaštite min. IP65 ili jednakovrijedno </t>
  </si>
  <si>
    <t xml:space="preserve">Dobava razvodnog ormara oznake +RO-P4, dimenzija [800x(2000+100)x400mm], tipski testiran .Ormar je slobodnostojeći, metalni, s punim metalnim vratima, sa stupnjem zaštite min. IP65 ili jednakovrijedno
Potrebno predvidjeti 25% rezervnog prostora u svrhu budućih nadogradnji.
Stavka uključuje sav potreban montažni materijal za potpunu funkcionalnost. </t>
  </si>
  <si>
    <t xml:space="preserve">Dobava, razvodnog ormara oznake +RO-N, dimenzija [800x(2000+100)x400mm], tipski testiran .Ormar je slobodnostojeći, metalni, s punim metalnim vratima, sa stupnjem zaštite min. IP65 ili jednakovrijedno
Potrebno predvidjeti 25% rezervnog prostora u svrhu budućih nadogradnji.
Stavka uključuje sav potreban montažni materijal za potpunu funkcionalnost. </t>
  </si>
  <si>
    <t xml:space="preserve">Dobava razvodnog ormara oznake +RO-UZ, dimenzija [800x(2000+100)x400mm], tipski testiran .Ormar je slobodnostojeći, metalni, s punim metalnim vratima, sa stupnjem zaštite min. IP65 ili jednakovrijedno
Potrebno predvidjeti 25% rezervnog prostora u svrhu budućih nadogradnji.
Stavka uključuje sav potreban montažni materijal za potpunu funkcionalnost. </t>
  </si>
  <si>
    <t>Termostatska radijatorska glava standardne izvedbe, prema DIN EN 215 dio 1 ili jednakovrijedno, sa ugra-đenim tekućinskim osjetnikom, sa podesivim graničnicima za regulaciju krajnjih postavnih vrijednosti za dnevni i noćni režim rada.</t>
  </si>
  <si>
    <t>Koeficijent otpora difuzije vodene pare materijala, mi, minimalno 7000. Materijal je prema HRN DIN 4102, dio 1, klase B1, odnosno HRN.U.J1.060 klase 1, ili jednakovrijedno teško zapaljiv, samogasiv, nekapajući i negoruči</t>
  </si>
  <si>
    <t>za vanjsku jedinicu dizalice topline
Tip FG7OR 3x10mm2 ili jednakovrijedno</t>
  </si>
  <si>
    <r>
      <t>za unutarnju jedinicu dizalice topline
Tip FG7OR 3x4mm2</t>
    </r>
    <r>
      <rPr>
        <sz val="10"/>
        <color rgb="FFFF0000"/>
        <rFont val="Arial"/>
        <family val="2"/>
        <charset val="238"/>
      </rPr>
      <t xml:space="preserve"> </t>
    </r>
    <r>
      <rPr>
        <sz val="10"/>
        <rFont val="Arial"/>
        <family val="2"/>
      </rPr>
      <t>ili jednakovrijedno</t>
    </r>
  </si>
  <si>
    <t>za rekuperatora prosječne dužine
Tip FG7OR 3x1,5mm2 ili jednakovrijedno</t>
  </si>
  <si>
    <t>* COP (EN ili jednakovrijedno 14511:2018) =  3,65</t>
  </si>
  <si>
    <t>* ESEER (EN ili jednakovrijedno 14511:2018) =  7,41</t>
  </si>
  <si>
    <r>
      <t>Isporuka i dobava fotonaponskog izmjenjivača snage izlazne AC snage 12kW sa ugrađenom prenaponskom zaštitom, sa min. 2 MPPT trakera (A i B ulaz), zaštite min. IP65 ili jednakovrijedno</t>
    </r>
    <r>
      <rPr>
        <sz val="10"/>
        <rFont val="Arial"/>
        <family val="2"/>
        <charset val="238"/>
      </rPr>
      <t xml:space="preserve"> </t>
    </r>
    <r>
      <rPr>
        <sz val="10"/>
        <rFont val="Arial"/>
        <family val="2"/>
      </rPr>
      <t xml:space="preserve">za ugradnju na otvorenom, vlastite potrošnje (noćni režim) &lt;1W, predviđen za rad u temperaturnim uvjetima od 25°C do +60°C te ukupno 4 + i 4 – DC ulaznih konektora.
</t>
    </r>
  </si>
  <si>
    <r>
      <t>Podnožje/krov ormara 800x400mm, stupanj zaštite min. IP65</t>
    </r>
    <r>
      <rPr>
        <sz val="10"/>
        <rFont val="Arial"/>
        <family val="2"/>
        <charset val="238"/>
      </rPr>
      <t xml:space="preserve"> </t>
    </r>
    <r>
      <rPr>
        <sz val="10"/>
        <rFont val="Arial"/>
        <family val="2"/>
      </rPr>
      <t>ili jednakovrijedno</t>
    </r>
  </si>
  <si>
    <r>
      <t>Prednja vrata 2000x800mm, stupanj zaštite min. IP65</t>
    </r>
    <r>
      <rPr>
        <sz val="10"/>
        <rFont val="Arial"/>
        <family val="2"/>
        <charset val="238"/>
      </rPr>
      <t xml:space="preserve"> </t>
    </r>
    <r>
      <rPr>
        <sz val="10"/>
        <rFont val="Arial"/>
        <family val="2"/>
      </rPr>
      <t>ili jednakovrijedno</t>
    </r>
  </si>
  <si>
    <r>
      <t>Dobava razvodnog ormara oznake +RO-P2, dimenzija [800x(2000+100)x400mm], tipski testiran .Ormar je slobodnostojeći, metalni, s punim metalnim vratima, sa stupnjem zaštite min. IP65</t>
    </r>
    <r>
      <rPr>
        <sz val="10"/>
        <rFont val="Arial"/>
        <family val="2"/>
        <charset val="238"/>
      </rPr>
      <t xml:space="preserve"> ili jednakovrijedno</t>
    </r>
    <r>
      <rPr>
        <sz val="10"/>
        <rFont val="Arial"/>
        <family val="2"/>
      </rPr>
      <t xml:space="preserve">
Potrebno predvidjeti 25% rezervnog prostora u svrhu budućih nadogradnji.
Stavka uključuje sav potreban montažni materijal za potpunu funkcionalnost. </t>
    </r>
  </si>
  <si>
    <r>
      <t>Dvopolni minijaturni automatski prekidač C6A, prekidne moći 10kA - IEC60947-2</t>
    </r>
    <r>
      <rPr>
        <sz val="10"/>
        <rFont val="Arial"/>
        <family val="2"/>
        <charset val="238"/>
      </rPr>
      <t xml:space="preserve"> </t>
    </r>
    <r>
      <rPr>
        <sz val="10"/>
        <rFont val="Arial"/>
        <family val="2"/>
      </rPr>
      <t>ili jednakovrijedno</t>
    </r>
  </si>
  <si>
    <r>
      <t xml:space="preserve">Dobava razvodnog ormara oznake +RO-P3, dimenzija [800x(2000+100)x400mm], tipski testiran prema.Ormar je slobodnostojeći, metalni, s punim metalnim vratima, sa stupnjem zaštite min. </t>
    </r>
    <r>
      <rPr>
        <sz val="10"/>
        <rFont val="Arial"/>
        <family val="2"/>
        <charset val="238"/>
      </rPr>
      <t>IP65 ili jednakovrijedno</t>
    </r>
    <r>
      <rPr>
        <sz val="10"/>
        <rFont val="Arial"/>
        <family val="2"/>
      </rPr>
      <t xml:space="preserve">
Potrebno predvidjeti 25% rezervnog prostora u svrhu budućih nadogradnji.
Stavka uključuje sav potreban montažni materijal za potpunu funkcionalnost. </t>
    </r>
  </si>
  <si>
    <r>
      <t>Stražnja ploča 2000x800mm, stupanj zaštite min. IP65</t>
    </r>
    <r>
      <rPr>
        <sz val="10"/>
        <rFont val="Arial"/>
        <family val="2"/>
        <charset val="238"/>
      </rPr>
      <t xml:space="preserve"> </t>
    </r>
    <r>
      <rPr>
        <sz val="10"/>
        <rFont val="Arial"/>
        <family val="2"/>
      </rPr>
      <t>ili jednakovrijedno</t>
    </r>
  </si>
  <si>
    <r>
      <t>Bočna stranica 2000x400mm, stupanj zaštite min. IP65</t>
    </r>
    <r>
      <rPr>
        <sz val="10"/>
        <rFont val="Arial"/>
        <family val="2"/>
        <charset val="238"/>
      </rPr>
      <t xml:space="preserve"> </t>
    </r>
    <r>
      <rPr>
        <sz val="10"/>
        <rFont val="Arial"/>
        <family val="2"/>
      </rPr>
      <t>ili jednakovrijedno</t>
    </r>
  </si>
  <si>
    <t>Bakrena odmašćena predizolirana  cijev sa izolacijom debljine 6 mm otpornom na difuziju vodene pare i koeficijentom  µ 10000, otporne na temperaturu -80˚C/+115˚C. Izrađene prema ASTM B280/EN12735-1 ili jednakovrijedno       Slijedećih dimezija: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</si>
</sst>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kn&quot;;\-#,##0\ &quot;kn&quot;"/>
    <numFmt numFmtId="7" formatCode="#,##0.00\ &quot;kn&quot;;\-#,##0.00\ &quot;kn&quot;"/>
    <numFmt numFmtId="44" formatCode="_-* #,##0.00\ &quot;kn&quot;_-;\-* #,##0.00\ &quot;kn&quot;_-;_-* &quot;-&quot;??\ &quot;kn&quot;_-;_-@_-"/>
    <numFmt numFmtId="43" formatCode="_-* #,##0.00_-;\-* #,##0.00_-;_-* &quot;-&quot;??_-;_-@_-"/>
    <numFmt numFmtId="164" formatCode="_-* #,##0.00\ _k_n_-;\-* #,##0.00\ _k_n_-;_-* &quot;-&quot;??\ _k_n_-;_-@_-"/>
    <numFmt numFmtId="165" formatCode="#,##0.00\ &quot;kn&quot;"/>
    <numFmt numFmtId="166" formatCode="#,##0.00\ _k_n"/>
    <numFmt numFmtId="167" formatCode="0_)"/>
    <numFmt numFmtId="168" formatCode="#,##0.0"/>
    <numFmt numFmtId="169" formatCode="_-* #,##0.00\ [$kn-41A]_-;\-* #,##0.00\ [$kn-41A]_-;_-* &quot;-&quot;??\ [$kn-41A]_-;_-@_-"/>
    <numFmt numFmtId="170" formatCode="_-* #,##0.00\ _k_n_-;\-* #,##0.00\ _k_n_-;_-* \-??\ _k_n_-;_-@_-"/>
  </numFmts>
  <fonts count="70">
    <font>
      <sz val="11"/>
      <name val="Arial"/>
      <family val="1"/>
    </font>
    <font>
      <sz val="10"/>
      <color theme="1"/>
      <name val="Arial"/>
      <family val="2"/>
      <charset val="238"/>
    </font>
    <font>
      <sz val="10"/>
      <color theme="1"/>
      <name val="Arial"/>
      <family val="2"/>
      <charset val="238"/>
    </font>
    <font>
      <sz val="11"/>
      <color theme="1"/>
      <name val="Calibri"/>
      <family val="2"/>
      <charset val="238"/>
      <scheme val="minor"/>
    </font>
    <font>
      <sz val="11"/>
      <color theme="1"/>
      <name val="Calibri"/>
      <family val="2"/>
      <charset val="238"/>
      <scheme val="minor"/>
    </font>
    <font>
      <b/>
      <sz val="11"/>
      <name val="Arial"/>
      <family val="2"/>
      <charset val="238"/>
    </font>
    <font>
      <sz val="10"/>
      <name val="Arial"/>
      <family val="2"/>
      <charset val="238"/>
    </font>
    <font>
      <b/>
      <sz val="10"/>
      <name val="Arial"/>
      <family val="2"/>
      <charset val="238"/>
    </font>
    <font>
      <b/>
      <sz val="10"/>
      <color indexed="8"/>
      <name val="Arial"/>
      <family val="2"/>
      <charset val="238"/>
    </font>
    <font>
      <sz val="10"/>
      <name val="Arial"/>
      <family val="2"/>
    </font>
    <font>
      <sz val="10"/>
      <name val="Helv"/>
    </font>
    <font>
      <b/>
      <sz val="10"/>
      <name val="Arial"/>
      <family val="2"/>
    </font>
    <font>
      <i/>
      <sz val="10"/>
      <name val="Arial"/>
      <family val="2"/>
      <charset val="238"/>
    </font>
    <font>
      <sz val="11"/>
      <color theme="1"/>
      <name val="Calibri"/>
      <family val="2"/>
      <scheme val="minor"/>
    </font>
    <font>
      <b/>
      <i/>
      <sz val="10"/>
      <name val="Arial"/>
      <family val="2"/>
      <charset val="238"/>
    </font>
    <font>
      <sz val="10"/>
      <color theme="1"/>
      <name val="Arial"/>
      <family val="2"/>
      <charset val="238"/>
    </font>
    <font>
      <b/>
      <sz val="10"/>
      <name val="Arial"/>
      <family val="1"/>
    </font>
    <font>
      <sz val="10"/>
      <name val="Arial"/>
      <family val="1"/>
    </font>
    <font>
      <sz val="10"/>
      <color theme="1"/>
      <name val="Arial"/>
      <family val="1"/>
    </font>
    <font>
      <sz val="10"/>
      <color indexed="8"/>
      <name val="Arial"/>
      <family val="1"/>
    </font>
    <font>
      <sz val="10"/>
      <color rgb="FFFF0000"/>
      <name val="Arial"/>
      <family val="1"/>
    </font>
    <font>
      <sz val="10"/>
      <color rgb="FF0070C0"/>
      <name val="Arial"/>
      <family val="1"/>
    </font>
    <font>
      <b/>
      <sz val="10"/>
      <color rgb="FFFF0000"/>
      <name val="Arial"/>
      <family val="1"/>
    </font>
    <font>
      <sz val="10"/>
      <color rgb="FF000000"/>
      <name val="Arial"/>
      <family val="2"/>
      <charset val="238"/>
    </font>
    <font>
      <b/>
      <sz val="10"/>
      <color indexed="30"/>
      <name val="Arial"/>
      <family val="2"/>
      <charset val="238"/>
    </font>
    <font>
      <b/>
      <sz val="10"/>
      <color theme="1"/>
      <name val="Arial"/>
      <family val="2"/>
      <charset val="238"/>
    </font>
    <font>
      <b/>
      <i/>
      <sz val="10"/>
      <name val="Arial"/>
      <family val="1"/>
    </font>
    <font>
      <sz val="10"/>
      <color rgb="FFFF0000"/>
      <name val="Arial"/>
      <family val="2"/>
      <charset val="238"/>
    </font>
    <font>
      <b/>
      <i/>
      <sz val="10"/>
      <color theme="1"/>
      <name val="Arial"/>
      <family val="2"/>
      <charset val="238"/>
    </font>
    <font>
      <sz val="10"/>
      <color indexed="8"/>
      <name val="Arial"/>
      <family val="2"/>
      <charset val="238"/>
    </font>
    <font>
      <vertAlign val="subscript"/>
      <sz val="10"/>
      <color theme="1"/>
      <name val="Arial"/>
      <family val="2"/>
      <charset val="238"/>
    </font>
    <font>
      <sz val="10"/>
      <color rgb="FFFF0000"/>
      <name val="Arial"/>
      <family val="2"/>
    </font>
    <font>
      <sz val="10"/>
      <color theme="1"/>
      <name val="Calibri"/>
      <family val="2"/>
      <charset val="238"/>
      <scheme val="minor"/>
    </font>
    <font>
      <sz val="10"/>
      <name val="Arial"/>
      <family val="1"/>
      <charset val="238"/>
    </font>
    <font>
      <sz val="10"/>
      <name val="Arial"/>
      <family val="2"/>
      <charset val="238"/>
    </font>
    <font>
      <sz val="9"/>
      <name val="Arial"/>
      <family val="2"/>
    </font>
    <font>
      <b/>
      <sz val="11"/>
      <name val="Arial"/>
      <family val="2"/>
    </font>
    <font>
      <sz val="11"/>
      <name val="Arial"/>
      <family val="2"/>
    </font>
    <font>
      <sz val="12"/>
      <name val="Arial CE"/>
      <charset val="238"/>
    </font>
    <font>
      <sz val="10"/>
      <name val="Arial"/>
      <family val="2"/>
      <charset val="238"/>
    </font>
    <font>
      <b/>
      <u/>
      <sz val="10"/>
      <name val="Arial"/>
      <family val="2"/>
      <charset val="238"/>
    </font>
    <font>
      <sz val="11"/>
      <color indexed="8"/>
      <name val="Calibri"/>
      <family val="2"/>
      <charset val="238"/>
    </font>
    <font>
      <b/>
      <sz val="14"/>
      <color indexed="8"/>
      <name val="Calibri"/>
      <family val="2"/>
      <charset val="1"/>
      <scheme val="minor"/>
    </font>
    <font>
      <sz val="11"/>
      <color indexed="8"/>
      <name val="Calibri"/>
      <family val="2"/>
      <charset val="1"/>
      <scheme val="minor"/>
    </font>
    <font>
      <sz val="10"/>
      <name val="Calibri"/>
      <family val="2"/>
      <charset val="1"/>
      <scheme val="minor"/>
    </font>
    <font>
      <b/>
      <sz val="12"/>
      <color theme="1"/>
      <name val="Arial"/>
      <family val="2"/>
      <charset val="238"/>
    </font>
    <font>
      <sz val="11"/>
      <name val="Arial"/>
      <family val="1"/>
    </font>
    <font>
      <sz val="8"/>
      <name val="Arial"/>
      <family val="2"/>
      <charset val="238"/>
    </font>
    <font>
      <sz val="7"/>
      <name val="Arial"/>
      <family val="2"/>
      <charset val="238"/>
    </font>
    <font>
      <sz val="8"/>
      <color indexed="10"/>
      <name val="Arial"/>
      <family val="2"/>
      <charset val="238"/>
    </font>
    <font>
      <b/>
      <sz val="10"/>
      <color indexed="23"/>
      <name val="Arial"/>
      <family val="2"/>
      <charset val="238"/>
    </font>
    <font>
      <b/>
      <sz val="11"/>
      <color indexed="23"/>
      <name val="Arial"/>
      <family val="2"/>
      <charset val="238"/>
    </font>
    <font>
      <b/>
      <sz val="13"/>
      <name val="Arial"/>
      <family val="2"/>
      <charset val="238"/>
    </font>
    <font>
      <sz val="11"/>
      <name val="Arial"/>
      <family val="2"/>
      <charset val="238"/>
    </font>
    <font>
      <sz val="11"/>
      <name val="Arial Black"/>
      <family val="2"/>
      <charset val="238"/>
    </font>
    <font>
      <sz val="10"/>
      <color rgb="FF00B050"/>
      <name val="Arial"/>
      <family val="2"/>
    </font>
    <font>
      <b/>
      <sz val="10"/>
      <color rgb="FF000000"/>
      <name val="Arial"/>
      <family val="2"/>
      <charset val="238"/>
    </font>
    <font>
      <sz val="10"/>
      <color rgb="FF00B050"/>
      <name val="Arial"/>
      <family val="2"/>
      <charset val="238"/>
    </font>
    <font>
      <b/>
      <sz val="14"/>
      <name val="Calibri"/>
      <family val="2"/>
      <charset val="1"/>
      <scheme val="minor"/>
    </font>
    <font>
      <sz val="11"/>
      <name val="Calibri"/>
      <family val="2"/>
      <charset val="1"/>
      <scheme val="minor"/>
    </font>
    <font>
      <sz val="10"/>
      <color rgb="FF00B050"/>
      <name val="Calibri Light"/>
      <family val="2"/>
      <charset val="238"/>
    </font>
    <font>
      <strike/>
      <sz val="10"/>
      <color rgb="FFFF0000"/>
      <name val="Arial"/>
      <family val="2"/>
      <charset val="238"/>
    </font>
    <font>
      <b/>
      <strike/>
      <sz val="10"/>
      <color rgb="FFFF0000"/>
      <name val="Arial"/>
      <family val="2"/>
      <charset val="238"/>
    </font>
    <font>
      <sz val="11"/>
      <color rgb="FF00B050"/>
      <name val="Arial"/>
      <family val="2"/>
      <charset val="238"/>
    </font>
    <font>
      <b/>
      <sz val="10"/>
      <color rgb="FF00B050"/>
      <name val="Arial"/>
      <family val="2"/>
      <charset val="238"/>
    </font>
    <font>
      <b/>
      <strike/>
      <sz val="11"/>
      <color rgb="FFFF0000"/>
      <name val="Arial"/>
      <family val="2"/>
      <charset val="238"/>
    </font>
    <font>
      <b/>
      <sz val="11"/>
      <color rgb="FF00B050"/>
      <name val="Arial"/>
      <family val="2"/>
      <charset val="238"/>
    </font>
    <font>
      <sz val="10"/>
      <name val="Calibri Light"/>
      <family val="2"/>
      <charset val="238"/>
    </font>
    <font>
      <sz val="9"/>
      <name val="Calibri Light"/>
      <family val="2"/>
      <charset val="238"/>
    </font>
    <font>
      <b/>
      <sz val="8"/>
      <name val="Arial"/>
      <family val="2"/>
      <charset val="238"/>
    </font>
  </fonts>
  <fills count="7">
    <fill>
      <patternFill patternType="none"/>
    </fill>
    <fill>
      <patternFill patternType="gray125"/>
    </fill>
    <fill>
      <patternFill patternType="solid">
        <fgColor indexed="22"/>
        <bgColor indexed="64"/>
      </patternFill>
    </fill>
    <fill>
      <patternFill patternType="solid">
        <fgColor rgb="FFDDDDDD"/>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249977111117893"/>
        <bgColor indexed="64"/>
      </patternFill>
    </fill>
  </fills>
  <borders count="11">
    <border>
      <left/>
      <right/>
      <top/>
      <bottom/>
      <diagonal/>
    </border>
    <border>
      <left/>
      <right/>
      <top/>
      <bottom style="thin">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style="thin">
        <color indexed="64"/>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22"/>
      </top>
      <bottom/>
      <diagonal/>
    </border>
  </borders>
  <cellStyleXfs count="34">
    <xf numFmtId="0" fontId="0" fillId="0" borderId="0"/>
    <xf numFmtId="0" fontId="6" fillId="0" borderId="0"/>
    <xf numFmtId="0" fontId="6" fillId="0" borderId="0"/>
    <xf numFmtId="0" fontId="6" fillId="0" borderId="0"/>
    <xf numFmtId="0" fontId="6" fillId="0" borderId="0"/>
    <xf numFmtId="0" fontId="6" fillId="0" borderId="0"/>
    <xf numFmtId="0" fontId="10" fillId="0" borderId="0"/>
    <xf numFmtId="0" fontId="9" fillId="0" borderId="0"/>
    <xf numFmtId="0" fontId="6" fillId="0" borderId="0"/>
    <xf numFmtId="0" fontId="6" fillId="0" borderId="0"/>
    <xf numFmtId="0" fontId="6" fillId="0" borderId="0"/>
    <xf numFmtId="0" fontId="9" fillId="0" borderId="0"/>
    <xf numFmtId="0" fontId="13" fillId="0" borderId="0"/>
    <xf numFmtId="0" fontId="10" fillId="0" borderId="0"/>
    <xf numFmtId="0" fontId="6" fillId="0" borderId="0"/>
    <xf numFmtId="0" fontId="6" fillId="0" borderId="0"/>
    <xf numFmtId="0" fontId="4" fillId="0" borderId="0"/>
    <xf numFmtId="164" fontId="6" fillId="0" borderId="0" applyFont="0" applyFill="0" applyBorder="0" applyAlignment="0" applyProtection="0"/>
    <xf numFmtId="0" fontId="6" fillId="0" borderId="0"/>
    <xf numFmtId="0" fontId="3" fillId="0" borderId="0"/>
    <xf numFmtId="0" fontId="34" fillId="0" borderId="0"/>
    <xf numFmtId="0" fontId="6" fillId="0" borderId="0"/>
    <xf numFmtId="0" fontId="38" fillId="0" borderId="0"/>
    <xf numFmtId="0" fontId="39" fillId="0" borderId="0"/>
    <xf numFmtId="0" fontId="9" fillId="0" borderId="0"/>
    <xf numFmtId="0" fontId="9" fillId="0" borderId="0"/>
    <xf numFmtId="0" fontId="41" fillId="0" borderId="0"/>
    <xf numFmtId="0" fontId="13" fillId="0" borderId="0"/>
    <xf numFmtId="0" fontId="9" fillId="0" borderId="0"/>
    <xf numFmtId="0" fontId="13" fillId="0" borderId="0"/>
    <xf numFmtId="0" fontId="46" fillId="0" borderId="0"/>
    <xf numFmtId="0" fontId="6" fillId="0" borderId="0"/>
    <xf numFmtId="170" fontId="6" fillId="0" borderId="0" applyFill="0" applyBorder="0" applyAlignment="0" applyProtection="0"/>
    <xf numFmtId="43" fontId="46" fillId="0" borderId="0" applyFont="0" applyFill="0" applyBorder="0" applyAlignment="0" applyProtection="0"/>
  </cellStyleXfs>
  <cellXfs count="607">
    <xf numFmtId="0" fontId="0" fillId="0" borderId="0" xfId="0"/>
    <xf numFmtId="49" fontId="17" fillId="0" borderId="0" xfId="0" applyNumberFormat="1" applyFont="1" applyFill="1" applyAlignment="1" applyProtection="1">
      <alignment horizontal="center" vertical="top"/>
    </xf>
    <xf numFmtId="49" fontId="17" fillId="0" borderId="0" xfId="0" applyNumberFormat="1" applyFont="1" applyFill="1" applyAlignment="1" applyProtection="1">
      <alignment vertical="center"/>
    </xf>
    <xf numFmtId="4" fontId="17" fillId="0" borderId="0" xfId="0" applyNumberFormat="1" applyFont="1" applyFill="1" applyAlignment="1" applyProtection="1">
      <alignment horizontal="right" vertical="center"/>
      <protection locked="0"/>
    </xf>
    <xf numFmtId="49" fontId="17" fillId="0" borderId="0" xfId="0" applyNumberFormat="1" applyFont="1" applyFill="1" applyAlignment="1" applyProtection="1">
      <alignment horizontal="center" vertical="center"/>
    </xf>
    <xf numFmtId="4" fontId="17" fillId="0" borderId="0" xfId="0" applyNumberFormat="1" applyFont="1" applyFill="1" applyAlignment="1" applyProtection="1">
      <alignment horizontal="center" vertical="center"/>
    </xf>
    <xf numFmtId="49" fontId="17" fillId="0" borderId="0" xfId="0" applyNumberFormat="1" applyFont="1" applyFill="1" applyAlignment="1" applyProtection="1">
      <alignment horizontal="justify" vertical="center" wrapText="1"/>
    </xf>
    <xf numFmtId="49" fontId="17" fillId="0" borderId="0" xfId="0" applyNumberFormat="1" applyFont="1" applyFill="1" applyAlignment="1" applyProtection="1">
      <alignment horizontal="center"/>
    </xf>
    <xf numFmtId="0" fontId="17" fillId="0" borderId="5" xfId="5" applyFont="1" applyFill="1" applyBorder="1" applyAlignment="1" applyProtection="1">
      <alignment horizontal="justify" vertical="top" wrapText="1"/>
    </xf>
    <xf numFmtId="0" fontId="6" fillId="0" borderId="0" xfId="5" applyFont="1" applyFill="1" applyAlignment="1" applyProtection="1">
      <alignment horizontal="justify" vertical="top" wrapText="1"/>
    </xf>
    <xf numFmtId="0" fontId="7" fillId="0" borderId="0" xfId="5" applyFont="1" applyFill="1" applyAlignment="1" applyProtection="1">
      <alignment horizontal="center"/>
    </xf>
    <xf numFmtId="49" fontId="7" fillId="0" borderId="0" xfId="5" applyNumberFormat="1" applyFont="1" applyFill="1" applyAlignment="1" applyProtection="1">
      <alignment vertical="top"/>
    </xf>
    <xf numFmtId="0" fontId="16" fillId="0" borderId="0" xfId="5" applyFont="1" applyFill="1" applyAlignment="1" applyProtection="1">
      <alignment horizontal="center"/>
    </xf>
    <xf numFmtId="0" fontId="7" fillId="0" borderId="0" xfId="0" applyFont="1" applyFill="1" applyAlignment="1" applyProtection="1">
      <alignment horizontal="center"/>
    </xf>
    <xf numFmtId="0" fontId="6" fillId="0" borderId="0" xfId="5" applyFont="1" applyFill="1" applyAlignment="1" applyProtection="1">
      <alignment vertical="top" wrapText="1"/>
    </xf>
    <xf numFmtId="0" fontId="17" fillId="0" borderId="0" xfId="9" applyFont="1" applyFill="1" applyBorder="1" applyAlignment="1" applyProtection="1">
      <alignment horizontal="center"/>
    </xf>
    <xf numFmtId="0" fontId="17" fillId="0" borderId="0" xfId="5" applyNumberFormat="1" applyFont="1" applyFill="1" applyAlignment="1" applyProtection="1">
      <alignment horizontal="justify" vertical="top" wrapText="1"/>
    </xf>
    <xf numFmtId="49" fontId="20" fillId="0" borderId="0" xfId="0" applyNumberFormat="1" applyFont="1" applyFill="1" applyAlignment="1" applyProtection="1">
      <alignment horizontal="center" vertical="top"/>
    </xf>
    <xf numFmtId="4" fontId="20" fillId="0" borderId="0" xfId="0" applyNumberFormat="1" applyFont="1" applyFill="1" applyAlignment="1" applyProtection="1">
      <alignment horizontal="right" vertical="center"/>
      <protection locked="0"/>
    </xf>
    <xf numFmtId="0" fontId="22" fillId="0" borderId="0" xfId="5" applyFont="1" applyFill="1" applyAlignment="1" applyProtection="1">
      <alignment horizontal="center"/>
    </xf>
    <xf numFmtId="4" fontId="22" fillId="0" borderId="0" xfId="5" applyNumberFormat="1" applyFont="1" applyFill="1" applyBorder="1" applyAlignment="1" applyProtection="1">
      <alignment horizontal="center" vertical="center"/>
    </xf>
    <xf numFmtId="4" fontId="20" fillId="0" borderId="0" xfId="0" applyNumberFormat="1" applyFont="1" applyFill="1" applyAlignment="1" applyProtection="1">
      <alignment horizontal="center" vertical="center"/>
    </xf>
    <xf numFmtId="49" fontId="20" fillId="0" borderId="0" xfId="0" applyNumberFormat="1" applyFont="1" applyFill="1" applyAlignment="1" applyProtection="1">
      <alignment horizontal="center"/>
    </xf>
    <xf numFmtId="49" fontId="16" fillId="0" borderId="0" xfId="5" applyNumberFormat="1" applyFont="1" applyFill="1" applyAlignment="1" applyProtection="1">
      <alignment vertical="top"/>
    </xf>
    <xf numFmtId="4" fontId="17" fillId="0" borderId="0" xfId="0" applyNumberFormat="1" applyFont="1" applyFill="1" applyAlignment="1" applyProtection="1">
      <alignment horizontal="center"/>
    </xf>
    <xf numFmtId="4" fontId="6" fillId="0" borderId="0" xfId="0" applyNumberFormat="1" applyFont="1" applyFill="1" applyAlignment="1" applyProtection="1">
      <alignment horizontal="right"/>
      <protection locked="0"/>
    </xf>
    <xf numFmtId="4" fontId="24" fillId="0" borderId="0" xfId="0" applyNumberFormat="1" applyFont="1" applyFill="1" applyAlignment="1" applyProtection="1">
      <alignment horizontal="center"/>
    </xf>
    <xf numFmtId="165" fontId="17" fillId="0" borderId="0" xfId="0" applyNumberFormat="1" applyFont="1" applyAlignment="1" applyProtection="1">
      <alignment horizontal="right" vertical="center"/>
      <protection locked="0"/>
    </xf>
    <xf numFmtId="44" fontId="17" fillId="0" borderId="0" xfId="0" applyNumberFormat="1" applyFont="1" applyAlignment="1" applyProtection="1">
      <alignment horizontal="right" vertical="center"/>
    </xf>
    <xf numFmtId="0" fontId="9" fillId="0" borderId="0" xfId="20" applyFont="1" applyBorder="1" applyAlignment="1" applyProtection="1">
      <alignment horizontal="justify" vertical="top" wrapText="1"/>
    </xf>
    <xf numFmtId="0" fontId="6" fillId="0" borderId="0" xfId="20" applyFont="1" applyFill="1" applyBorder="1" applyAlignment="1" applyProtection="1">
      <alignment horizontal="right"/>
    </xf>
    <xf numFmtId="1" fontId="6" fillId="0" borderId="0" xfId="20" applyNumberFormat="1" applyFont="1" applyFill="1" applyBorder="1" applyAlignment="1" applyProtection="1">
      <alignment horizontal="right"/>
    </xf>
    <xf numFmtId="4" fontId="6" fillId="0" borderId="0" xfId="32" applyNumberFormat="1" applyFill="1" applyBorder="1" applyAlignment="1" applyProtection="1">
      <alignment horizontal="right"/>
    </xf>
    <xf numFmtId="4" fontId="11" fillId="0" borderId="0" xfId="32" applyNumberFormat="1" applyFont="1" applyFill="1" applyBorder="1" applyAlignment="1" applyProtection="1">
      <alignment horizontal="right"/>
    </xf>
    <xf numFmtId="4" fontId="17" fillId="0" borderId="0" xfId="0" applyNumberFormat="1" applyFont="1" applyFill="1" applyAlignment="1" applyProtection="1">
      <alignment horizontal="right" vertical="center"/>
    </xf>
    <xf numFmtId="4" fontId="20" fillId="0" borderId="0" xfId="0" applyNumberFormat="1" applyFont="1" applyFill="1" applyAlignment="1" applyProtection="1">
      <alignment horizontal="right" vertical="center"/>
    </xf>
    <xf numFmtId="165" fontId="9" fillId="0" borderId="0" xfId="20" applyNumberFormat="1" applyFont="1" applyFill="1" applyBorder="1" applyAlignment="1" applyProtection="1">
      <alignment horizontal="right" vertical="top"/>
    </xf>
    <xf numFmtId="4" fontId="60" fillId="0" borderId="0" xfId="32" applyNumberFormat="1" applyFont="1" applyFill="1" applyBorder="1" applyAlignment="1" applyProtection="1">
      <alignment horizontal="right"/>
    </xf>
    <xf numFmtId="4" fontId="61" fillId="0" borderId="0" xfId="32" applyNumberFormat="1" applyFont="1" applyFill="1" applyBorder="1" applyAlignment="1" applyProtection="1">
      <alignment horizontal="right"/>
    </xf>
    <xf numFmtId="4" fontId="6" fillId="0" borderId="0" xfId="32" applyNumberFormat="1" applyFont="1" applyFill="1" applyBorder="1" applyAlignment="1" applyProtection="1">
      <alignment horizontal="right"/>
    </xf>
    <xf numFmtId="4" fontId="57" fillId="0" borderId="0" xfId="32" applyNumberFormat="1" applyFont="1" applyFill="1" applyBorder="1" applyAlignment="1" applyProtection="1">
      <alignment horizontal="right"/>
    </xf>
    <xf numFmtId="4" fontId="63" fillId="0" borderId="0" xfId="33" applyNumberFormat="1" applyFont="1" applyFill="1" applyBorder="1" applyAlignment="1" applyProtection="1">
      <alignment horizontal="right"/>
    </xf>
    <xf numFmtId="4" fontId="67" fillId="0" borderId="0" xfId="32" applyNumberFormat="1" applyFont="1" applyFill="1" applyBorder="1" applyAlignment="1" applyProtection="1">
      <alignment horizontal="right"/>
      <protection locked="0"/>
    </xf>
    <xf numFmtId="4" fontId="67" fillId="0" borderId="0" xfId="32" applyNumberFormat="1" applyFont="1" applyFill="1" applyBorder="1" applyAlignment="1" applyProtection="1">
      <alignment horizontal="right"/>
    </xf>
    <xf numFmtId="4" fontId="53" fillId="0" borderId="0" xfId="33" applyNumberFormat="1" applyFont="1" applyFill="1" applyBorder="1" applyAlignment="1" applyProtection="1">
      <alignment horizontal="right"/>
    </xf>
    <xf numFmtId="4" fontId="6" fillId="0" borderId="0" xfId="32" applyNumberFormat="1" applyFill="1" applyBorder="1" applyAlignment="1" applyProtection="1">
      <alignment horizontal="right"/>
      <protection locked="0"/>
    </xf>
    <xf numFmtId="4" fontId="7" fillId="0" borderId="0" xfId="32" applyNumberFormat="1" applyFont="1" applyFill="1" applyBorder="1" applyAlignment="1" applyProtection="1">
      <alignment horizontal="right"/>
    </xf>
    <xf numFmtId="4" fontId="6" fillId="0" borderId="0" xfId="32" applyNumberFormat="1" applyFill="1" applyAlignment="1" applyProtection="1">
      <alignment horizontal="right"/>
      <protection locked="0"/>
    </xf>
    <xf numFmtId="0" fontId="9" fillId="0" borderId="0" xfId="28" applyProtection="1">
      <protection locked="0"/>
    </xf>
    <xf numFmtId="0" fontId="9" fillId="0" borderId="0" xfId="29" applyFont="1" applyProtection="1">
      <protection locked="0"/>
    </xf>
    <xf numFmtId="0" fontId="9" fillId="0" borderId="0" xfId="28" applyAlignment="1" applyProtection="1">
      <alignment vertical="top"/>
      <protection locked="0"/>
    </xf>
    <xf numFmtId="0" fontId="9" fillId="0" borderId="0" xfId="28" applyAlignment="1" applyProtection="1">
      <alignment horizontal="justify"/>
      <protection locked="0"/>
    </xf>
    <xf numFmtId="0" fontId="9" fillId="5" borderId="0" xfId="28" applyFill="1" applyAlignment="1" applyProtection="1">
      <alignment vertical="top" wrapText="1"/>
    </xf>
    <xf numFmtId="0" fontId="11" fillId="5" borderId="0" xfId="28" applyFont="1" applyFill="1" applyAlignment="1" applyProtection="1">
      <alignment horizontal="justify" wrapText="1"/>
    </xf>
    <xf numFmtId="0" fontId="9" fillId="5" borderId="0" xfId="28" applyFill="1" applyProtection="1"/>
    <xf numFmtId="0" fontId="9" fillId="0" borderId="0" xfId="28" applyAlignment="1" applyProtection="1">
      <alignment vertical="top" wrapText="1"/>
    </xf>
    <xf numFmtId="0" fontId="9" fillId="0" borderId="0" xfId="28" applyAlignment="1" applyProtection="1">
      <alignment horizontal="justify" wrapText="1"/>
    </xf>
    <xf numFmtId="0" fontId="9" fillId="0" borderId="0" xfId="28" applyProtection="1"/>
    <xf numFmtId="0" fontId="9" fillId="0" borderId="0" xfId="29" applyFont="1" applyAlignment="1" applyProtection="1">
      <alignment horizontal="left" vertical="top"/>
    </xf>
    <xf numFmtId="0" fontId="9" fillId="0" borderId="0" xfId="29" applyFont="1" applyProtection="1"/>
    <xf numFmtId="0" fontId="59" fillId="0" borderId="0" xfId="26" applyFont="1" applyBorder="1" applyProtection="1">
      <protection locked="0"/>
    </xf>
    <xf numFmtId="0" fontId="44" fillId="0" borderId="0" xfId="14" applyFont="1" applyBorder="1" applyProtection="1">
      <protection locked="0"/>
    </xf>
    <xf numFmtId="0" fontId="9" fillId="0" borderId="0" xfId="1" applyFont="1" applyBorder="1" applyAlignment="1" applyProtection="1">
      <alignment horizontal="left" vertical="top"/>
      <protection locked="0"/>
    </xf>
    <xf numFmtId="0" fontId="9" fillId="0" borderId="0" xfId="1" applyFont="1" applyBorder="1" applyAlignment="1" applyProtection="1">
      <alignment horizontal="justify" vertical="top" wrapText="1"/>
      <protection locked="0"/>
    </xf>
    <xf numFmtId="0" fontId="9" fillId="0" borderId="0" xfId="1" applyFont="1" applyBorder="1" applyAlignment="1" applyProtection="1">
      <alignment horizontal="right"/>
      <protection locked="0"/>
    </xf>
    <xf numFmtId="1" fontId="9" fillId="0" borderId="0" xfId="1" applyNumberFormat="1" applyFont="1" applyBorder="1" applyAlignment="1" applyProtection="1">
      <alignment horizontal="right"/>
      <protection locked="0"/>
    </xf>
    <xf numFmtId="166" fontId="9" fillId="0" borderId="0" xfId="1" applyNumberFormat="1" applyFont="1" applyBorder="1" applyAlignment="1" applyProtection="1">
      <alignment horizontal="right"/>
      <protection locked="0"/>
    </xf>
    <xf numFmtId="165" fontId="9" fillId="0" borderId="0" xfId="1" applyNumberFormat="1" applyFont="1" applyBorder="1" applyAlignment="1" applyProtection="1">
      <alignment vertical="top"/>
      <protection locked="0"/>
    </xf>
    <xf numFmtId="0" fontId="9" fillId="0" borderId="0" xfId="1" applyFont="1" applyBorder="1" applyAlignment="1" applyProtection="1">
      <alignment vertical="top"/>
      <protection locked="0"/>
    </xf>
    <xf numFmtId="0" fontId="6" fillId="0" borderId="0" xfId="0" applyFont="1" applyBorder="1" applyProtection="1">
      <protection locked="0"/>
    </xf>
    <xf numFmtId="0" fontId="10" fillId="0" borderId="0" xfId="23" applyFont="1" applyBorder="1" applyAlignment="1" applyProtection="1">
      <alignment horizontal="left"/>
      <protection locked="0"/>
    </xf>
    <xf numFmtId="0" fontId="7" fillId="0" borderId="0" xfId="23" applyFont="1" applyBorder="1" applyAlignment="1" applyProtection="1">
      <alignment vertical="top"/>
      <protection locked="0"/>
    </xf>
    <xf numFmtId="0" fontId="10" fillId="0" borderId="0" xfId="23" applyFont="1" applyBorder="1" applyAlignment="1" applyProtection="1">
      <alignment horizontal="right"/>
      <protection locked="0"/>
    </xf>
    <xf numFmtId="1" fontId="10" fillId="0" borderId="0" xfId="23" applyNumberFormat="1" applyFont="1" applyBorder="1" applyProtection="1">
      <protection locked="0"/>
    </xf>
    <xf numFmtId="166" fontId="10" fillId="0" borderId="0" xfId="23" applyNumberFormat="1" applyFont="1" applyBorder="1" applyAlignment="1" applyProtection="1">
      <alignment horizontal="right"/>
      <protection locked="0"/>
    </xf>
    <xf numFmtId="165" fontId="9" fillId="0" borderId="0" xfId="23" applyNumberFormat="1" applyFont="1" applyBorder="1" applyProtection="1">
      <protection locked="0"/>
    </xf>
    <xf numFmtId="0" fontId="9" fillId="0" borderId="0" xfId="23" applyFont="1" applyBorder="1" applyProtection="1">
      <protection locked="0"/>
    </xf>
    <xf numFmtId="0" fontId="10" fillId="0" borderId="0" xfId="23" applyFont="1" applyBorder="1" applyAlignment="1" applyProtection="1">
      <alignment vertical="top"/>
      <protection locked="0"/>
    </xf>
    <xf numFmtId="166" fontId="6" fillId="2" borderId="0" xfId="23" applyNumberFormat="1" applyFont="1" applyFill="1" applyBorder="1" applyAlignment="1" applyProtection="1">
      <alignment horizontal="right"/>
      <protection locked="0"/>
    </xf>
    <xf numFmtId="0" fontId="9" fillId="0" borderId="0" xfId="23" applyFont="1" applyBorder="1" applyAlignment="1" applyProtection="1">
      <alignment vertical="top"/>
      <protection locked="0"/>
    </xf>
    <xf numFmtId="0" fontId="9" fillId="0" borderId="0" xfId="23" applyFont="1" applyBorder="1" applyAlignment="1" applyProtection="1">
      <alignment horizontal="left" vertical="top"/>
      <protection locked="0"/>
    </xf>
    <xf numFmtId="1" fontId="9" fillId="0" borderId="0" xfId="23" applyNumberFormat="1" applyFont="1" applyBorder="1" applyAlignment="1" applyProtection="1">
      <alignment horizontal="right"/>
      <protection locked="0"/>
    </xf>
    <xf numFmtId="4" fontId="9" fillId="0" borderId="0" xfId="23" applyNumberFormat="1" applyFont="1" applyBorder="1" applyAlignment="1" applyProtection="1">
      <alignment horizontal="right" vertical="top"/>
      <protection locked="0"/>
    </xf>
    <xf numFmtId="165" fontId="9" fillId="0" borderId="0" xfId="23" applyNumberFormat="1" applyFont="1" applyBorder="1" applyAlignment="1" applyProtection="1">
      <alignment vertical="top"/>
      <protection locked="0"/>
    </xf>
    <xf numFmtId="0" fontId="9" fillId="0" borderId="0" xfId="23" applyFont="1" applyBorder="1" applyAlignment="1" applyProtection="1">
      <alignment horizontal="right"/>
      <protection locked="0"/>
    </xf>
    <xf numFmtId="0" fontId="6" fillId="0" borderId="0" xfId="23" applyFont="1" applyBorder="1" applyAlignment="1" applyProtection="1">
      <alignment horizontal="left" vertical="top"/>
      <protection locked="0"/>
    </xf>
    <xf numFmtId="0" fontId="9" fillId="0" borderId="0" xfId="23" applyFont="1" applyBorder="1" applyAlignment="1" applyProtection="1">
      <alignment horizontal="justify" vertical="top" wrapText="1"/>
      <protection locked="0"/>
    </xf>
    <xf numFmtId="166" fontId="9" fillId="0" borderId="0" xfId="23" applyNumberFormat="1" applyFont="1" applyBorder="1" applyAlignment="1" applyProtection="1">
      <alignment horizontal="right" wrapText="1"/>
      <protection locked="0"/>
    </xf>
    <xf numFmtId="4" fontId="9" fillId="0" borderId="0" xfId="23" applyNumberFormat="1" applyFont="1" applyBorder="1" applyAlignment="1" applyProtection="1">
      <alignment horizontal="right"/>
      <protection locked="0"/>
    </xf>
    <xf numFmtId="168" fontId="9" fillId="0" borderId="0" xfId="23" applyNumberFormat="1" applyFont="1" applyBorder="1" applyAlignment="1" applyProtection="1">
      <alignment vertical="top"/>
      <protection locked="0"/>
    </xf>
    <xf numFmtId="166" fontId="9" fillId="0" borderId="0" xfId="23" applyNumberFormat="1" applyFont="1" applyBorder="1" applyAlignment="1" applyProtection="1">
      <alignment horizontal="right"/>
      <protection locked="0"/>
    </xf>
    <xf numFmtId="0" fontId="11" fillId="0" borderId="0" xfId="23" applyFont="1" applyBorder="1" applyAlignment="1" applyProtection="1">
      <alignment horizontal="justify" vertical="top" wrapText="1"/>
      <protection locked="0"/>
    </xf>
    <xf numFmtId="0" fontId="11" fillId="0" borderId="0" xfId="23" applyFont="1" applyBorder="1" applyAlignment="1" applyProtection="1">
      <alignment horizontal="right"/>
      <protection locked="0"/>
    </xf>
    <xf numFmtId="4" fontId="9" fillId="0" borderId="0" xfId="25" applyNumberFormat="1" applyFont="1" applyBorder="1" applyAlignment="1" applyProtection="1">
      <alignment horizontal="right" vertical="top"/>
      <protection locked="0"/>
    </xf>
    <xf numFmtId="4" fontId="9" fillId="0" borderId="0" xfId="23" applyNumberFormat="1" applyFont="1" applyBorder="1" applyAlignment="1" applyProtection="1">
      <alignment vertical="top"/>
      <protection locked="0"/>
    </xf>
    <xf numFmtId="166" fontId="11" fillId="2" borderId="0" xfId="23" applyNumberFormat="1" applyFont="1" applyFill="1" applyBorder="1" applyAlignment="1" applyProtection="1">
      <alignment horizontal="right" vertical="top" wrapText="1"/>
      <protection locked="0"/>
    </xf>
    <xf numFmtId="166" fontId="9" fillId="2" borderId="0" xfId="23" applyNumberFormat="1" applyFont="1" applyFill="1" applyBorder="1" applyAlignment="1" applyProtection="1">
      <alignment horizontal="right"/>
      <protection locked="0"/>
    </xf>
    <xf numFmtId="0" fontId="11" fillId="0" borderId="0" xfId="23" applyFont="1" applyBorder="1" applyAlignment="1" applyProtection="1">
      <alignment horizontal="left" vertical="top" wrapText="1"/>
      <protection locked="0"/>
    </xf>
    <xf numFmtId="166" fontId="9" fillId="0" borderId="0" xfId="23" applyNumberFormat="1" applyFont="1" applyBorder="1" applyAlignment="1" applyProtection="1">
      <alignment horizontal="left"/>
      <protection locked="0"/>
    </xf>
    <xf numFmtId="4" fontId="9" fillId="0" borderId="0" xfId="23" applyNumberFormat="1" applyFont="1" applyBorder="1" applyAlignment="1" applyProtection="1">
      <alignment horizontal="left" vertical="top"/>
      <protection locked="0"/>
    </xf>
    <xf numFmtId="0" fontId="11" fillId="0" borderId="0" xfId="23" applyFont="1" applyBorder="1" applyAlignment="1" applyProtection="1">
      <alignment horizontal="center" vertical="top"/>
      <protection locked="0"/>
    </xf>
    <xf numFmtId="0" fontId="11" fillId="0" borderId="0" xfId="23" applyFont="1" applyBorder="1" applyAlignment="1" applyProtection="1">
      <alignment vertical="top"/>
      <protection locked="0"/>
    </xf>
    <xf numFmtId="4" fontId="9" fillId="0" borderId="0" xfId="23" applyNumberFormat="1" applyFont="1" applyBorder="1" applyAlignment="1" applyProtection="1">
      <alignment horizontal="center" vertical="top"/>
      <protection locked="0"/>
    </xf>
    <xf numFmtId="166" fontId="7" fillId="2" borderId="0" xfId="23" applyNumberFormat="1" applyFont="1" applyFill="1" applyBorder="1" applyAlignment="1" applyProtection="1">
      <alignment horizontal="right" vertical="top" wrapText="1"/>
      <protection locked="0"/>
    </xf>
    <xf numFmtId="0" fontId="7" fillId="0" borderId="0" xfId="23" applyFont="1" applyBorder="1" applyAlignment="1" applyProtection="1">
      <alignment horizontal="left" vertical="top" wrapText="1"/>
      <protection locked="0"/>
    </xf>
    <xf numFmtId="0" fontId="7" fillId="0" borderId="0" xfId="23" applyFont="1" applyBorder="1" applyAlignment="1" applyProtection="1">
      <alignment horizontal="justify" vertical="top" wrapText="1"/>
      <protection locked="0"/>
    </xf>
    <xf numFmtId="0" fontId="7" fillId="0" borderId="0" xfId="23" applyFont="1" applyBorder="1" applyAlignment="1" applyProtection="1">
      <alignment horizontal="right"/>
      <protection locked="0"/>
    </xf>
    <xf numFmtId="1" fontId="6" fillId="0" borderId="0" xfId="23" applyNumberFormat="1" applyFont="1" applyBorder="1" applyAlignment="1" applyProtection="1">
      <alignment horizontal="right"/>
      <protection locked="0"/>
    </xf>
    <xf numFmtId="166" fontId="6" fillId="0" borderId="0" xfId="23" applyNumberFormat="1" applyFont="1" applyBorder="1" applyAlignment="1" applyProtection="1">
      <alignment horizontal="right"/>
      <protection locked="0"/>
    </xf>
    <xf numFmtId="165" fontId="6" fillId="0" borderId="0" xfId="23" applyNumberFormat="1" applyFont="1" applyBorder="1" applyAlignment="1" applyProtection="1">
      <alignment vertical="top"/>
      <protection locked="0"/>
    </xf>
    <xf numFmtId="0" fontId="6" fillId="0" borderId="0" xfId="23" applyFont="1" applyBorder="1" applyAlignment="1" applyProtection="1">
      <alignment horizontal="justify" vertical="top" wrapText="1"/>
      <protection locked="0"/>
    </xf>
    <xf numFmtId="0" fontId="6" fillId="0" borderId="0" xfId="23" applyFont="1" applyBorder="1" applyAlignment="1" applyProtection="1">
      <alignment horizontal="right"/>
      <protection locked="0"/>
    </xf>
    <xf numFmtId="0" fontId="40" fillId="0" borderId="0" xfId="23" applyFont="1" applyBorder="1" applyAlignment="1" applyProtection="1">
      <alignment horizontal="justify" vertical="top" wrapText="1"/>
      <protection locked="0"/>
    </xf>
    <xf numFmtId="0" fontId="6" fillId="0" borderId="0" xfId="23" applyFont="1" applyBorder="1" applyAlignment="1" applyProtection="1">
      <alignment vertical="top"/>
      <protection locked="0"/>
    </xf>
    <xf numFmtId="0" fontId="6" fillId="0" borderId="0" xfId="23" applyFont="1" applyBorder="1" applyAlignment="1" applyProtection="1">
      <alignment horizontal="right" wrapText="1"/>
      <protection locked="0"/>
    </xf>
    <xf numFmtId="165" fontId="7" fillId="0" borderId="0" xfId="23" applyNumberFormat="1" applyFont="1" applyBorder="1" applyAlignment="1" applyProtection="1">
      <alignment horizontal="right" vertical="top"/>
      <protection locked="0"/>
    </xf>
    <xf numFmtId="0" fontId="9" fillId="0" borderId="0" xfId="23" applyFont="1" applyBorder="1" applyAlignment="1" applyProtection="1">
      <alignment horizontal="right" vertical="top"/>
      <protection locked="0"/>
    </xf>
    <xf numFmtId="0" fontId="6" fillId="0" borderId="0" xfId="0" applyFont="1" applyBorder="1" applyAlignment="1" applyProtection="1">
      <alignment horizontal="left" vertical="top"/>
    </xf>
    <xf numFmtId="0" fontId="6" fillId="0" borderId="0" xfId="0" applyFont="1" applyBorder="1" applyAlignment="1" applyProtection="1">
      <alignment horizontal="center" vertical="top"/>
    </xf>
    <xf numFmtId="0" fontId="6" fillId="0" borderId="0" xfId="0" applyFont="1" applyBorder="1" applyAlignment="1" applyProtection="1">
      <alignment horizontal="right" wrapText="1"/>
    </xf>
    <xf numFmtId="2" fontId="6" fillId="0" borderId="0" xfId="0" applyNumberFormat="1" applyFont="1" applyBorder="1" applyAlignment="1" applyProtection="1">
      <alignment horizontal="right" vertical="top"/>
    </xf>
    <xf numFmtId="4" fontId="6" fillId="0" borderId="0" xfId="0" applyNumberFormat="1" applyFont="1" applyBorder="1" applyAlignment="1" applyProtection="1">
      <alignment horizontal="right" vertical="top"/>
    </xf>
    <xf numFmtId="0" fontId="7" fillId="2" borderId="0" xfId="23" applyFont="1" applyFill="1" applyBorder="1" applyAlignment="1" applyProtection="1">
      <alignment horizontal="left" vertical="top"/>
    </xf>
    <xf numFmtId="0" fontId="7" fillId="2" borderId="0" xfId="23" applyFont="1" applyFill="1" applyBorder="1" applyAlignment="1" applyProtection="1">
      <alignment horizontal="justify" vertical="top" wrapText="1"/>
    </xf>
    <xf numFmtId="0" fontId="6" fillId="2" borderId="0" xfId="23" applyFont="1" applyFill="1" applyBorder="1" applyAlignment="1" applyProtection="1">
      <alignment horizontal="right"/>
    </xf>
    <xf numFmtId="1" fontId="6" fillId="2" borderId="0" xfId="23" applyNumberFormat="1" applyFont="1" applyFill="1" applyBorder="1" applyAlignment="1" applyProtection="1">
      <alignment horizontal="right"/>
    </xf>
    <xf numFmtId="0" fontId="10" fillId="0" borderId="0" xfId="23" applyFont="1" applyBorder="1" applyAlignment="1" applyProtection="1">
      <alignment horizontal="left"/>
    </xf>
    <xf numFmtId="0" fontId="10" fillId="0" borderId="0" xfId="23" applyFont="1" applyBorder="1" applyAlignment="1" applyProtection="1">
      <alignment vertical="top"/>
    </xf>
    <xf numFmtId="0" fontId="10" fillId="0" borderId="0" xfId="23" applyFont="1" applyBorder="1" applyAlignment="1" applyProtection="1">
      <alignment horizontal="right"/>
    </xf>
    <xf numFmtId="1" fontId="10" fillId="0" borderId="0" xfId="23" applyNumberFormat="1" applyFont="1" applyBorder="1" applyProtection="1"/>
    <xf numFmtId="0" fontId="9" fillId="0" borderId="0" xfId="23" applyFont="1" applyBorder="1" applyAlignment="1" applyProtection="1">
      <alignment horizontal="left" vertical="top"/>
    </xf>
    <xf numFmtId="165" fontId="9" fillId="0" borderId="0" xfId="23" applyNumberFormat="1" applyFont="1" applyBorder="1" applyAlignment="1" applyProtection="1">
      <alignment vertical="top" wrapText="1"/>
    </xf>
    <xf numFmtId="1" fontId="9" fillId="0" borderId="0" xfId="23" applyNumberFormat="1" applyFont="1" applyBorder="1" applyAlignment="1" applyProtection="1">
      <alignment horizontal="right"/>
    </xf>
    <xf numFmtId="0" fontId="9" fillId="0" borderId="0" xfId="23" applyFont="1" applyBorder="1" applyAlignment="1" applyProtection="1">
      <alignment horizontal="left" vertical="top" wrapText="1"/>
    </xf>
    <xf numFmtId="0" fontId="9" fillId="0" borderId="0" xfId="23" applyFont="1" applyBorder="1" applyAlignment="1" applyProtection="1">
      <alignment horizontal="right"/>
    </xf>
    <xf numFmtId="0" fontId="6" fillId="0" borderId="0" xfId="23" applyFont="1" applyBorder="1" applyAlignment="1" applyProtection="1">
      <alignment horizontal="left" vertical="top"/>
    </xf>
    <xf numFmtId="0" fontId="9" fillId="0" borderId="0" xfId="23" applyFont="1" applyBorder="1" applyAlignment="1" applyProtection="1">
      <alignment horizontal="justify" vertical="top" wrapText="1"/>
    </xf>
    <xf numFmtId="165" fontId="9" fillId="0" borderId="0" xfId="24" applyNumberFormat="1" applyFont="1" applyBorder="1" applyAlignment="1" applyProtection="1">
      <alignment vertical="top" wrapText="1"/>
    </xf>
    <xf numFmtId="165" fontId="9" fillId="0" borderId="0" xfId="23" applyNumberFormat="1" applyFont="1" applyFill="1" applyBorder="1" applyAlignment="1" applyProtection="1">
      <alignment vertical="top" wrapText="1"/>
    </xf>
    <xf numFmtId="165" fontId="9" fillId="0" borderId="0" xfId="23" applyNumberFormat="1" applyFont="1" applyBorder="1" applyAlignment="1" applyProtection="1">
      <alignment horizontal="right"/>
    </xf>
    <xf numFmtId="166" fontId="9" fillId="0" borderId="0" xfId="23" applyNumberFormat="1" applyFont="1" applyBorder="1" applyAlignment="1" applyProtection="1">
      <alignment horizontal="right"/>
    </xf>
    <xf numFmtId="165" fontId="9" fillId="0" borderId="0" xfId="23" applyNumberFormat="1" applyFont="1" applyBorder="1" applyAlignment="1" applyProtection="1">
      <alignment vertical="top"/>
    </xf>
    <xf numFmtId="0" fontId="11" fillId="0" borderId="0" xfId="23" applyFont="1" applyBorder="1" applyAlignment="1" applyProtection="1">
      <alignment horizontal="justify" vertical="top" wrapText="1"/>
    </xf>
    <xf numFmtId="166" fontId="9" fillId="0" borderId="0" xfId="23" applyNumberFormat="1" applyFont="1" applyBorder="1" applyAlignment="1" applyProtection="1">
      <alignment horizontal="left" vertical="top" wrapText="1"/>
    </xf>
    <xf numFmtId="0" fontId="11" fillId="0" borderId="0" xfId="23" applyFont="1" applyBorder="1" applyAlignment="1" applyProtection="1">
      <alignment horizontal="right"/>
    </xf>
    <xf numFmtId="0" fontId="9" fillId="0" borderId="0" xfId="25" applyFont="1" applyBorder="1" applyAlignment="1" applyProtection="1">
      <alignment horizontal="left" vertical="top"/>
    </xf>
    <xf numFmtId="0" fontId="9" fillId="0" borderId="0" xfId="25" applyFont="1" applyBorder="1" applyAlignment="1" applyProtection="1">
      <alignment horizontal="right"/>
    </xf>
    <xf numFmtId="1" fontId="9" fillId="0" borderId="0" xfId="25" applyNumberFormat="1" applyFont="1" applyBorder="1" applyAlignment="1" applyProtection="1">
      <alignment horizontal="right"/>
    </xf>
    <xf numFmtId="166" fontId="9" fillId="0" borderId="0" xfId="25" applyNumberFormat="1" applyFont="1" applyBorder="1" applyAlignment="1" applyProtection="1">
      <alignment horizontal="left" vertical="top" wrapText="1"/>
    </xf>
    <xf numFmtId="0" fontId="11" fillId="2" borderId="0" xfId="23" applyFont="1" applyFill="1" applyBorder="1" applyAlignment="1" applyProtection="1">
      <alignment horizontal="left" vertical="top" wrapText="1"/>
    </xf>
    <xf numFmtId="0" fontId="11" fillId="2" borderId="0" xfId="23" applyFont="1" applyFill="1" applyBorder="1" applyAlignment="1" applyProtection="1">
      <alignment horizontal="justify" vertical="top" wrapText="1"/>
    </xf>
    <xf numFmtId="0" fontId="11" fillId="2" borderId="0" xfId="23" applyFont="1" applyFill="1" applyBorder="1" applyAlignment="1" applyProtection="1">
      <alignment horizontal="right" vertical="top" wrapText="1"/>
    </xf>
    <xf numFmtId="1" fontId="11" fillId="2" borderId="0" xfId="23" applyNumberFormat="1" applyFont="1" applyFill="1" applyBorder="1" applyAlignment="1" applyProtection="1">
      <alignment horizontal="justify" vertical="top" wrapText="1"/>
    </xf>
    <xf numFmtId="0" fontId="11" fillId="2" borderId="0" xfId="23" applyFont="1" applyFill="1" applyBorder="1" applyAlignment="1" applyProtection="1">
      <alignment horizontal="left" vertical="top"/>
    </xf>
    <xf numFmtId="0" fontId="9" fillId="2" borderId="0" xfId="23" applyFont="1" applyFill="1" applyBorder="1" applyAlignment="1" applyProtection="1">
      <alignment horizontal="right"/>
    </xf>
    <xf numFmtId="1" fontId="9" fillId="2" borderId="0" xfId="23" applyNumberFormat="1" applyFont="1" applyFill="1" applyBorder="1" applyAlignment="1" applyProtection="1">
      <alignment horizontal="right"/>
    </xf>
    <xf numFmtId="165" fontId="9" fillId="0" borderId="0" xfId="23" applyNumberFormat="1" applyFont="1" applyBorder="1" applyAlignment="1" applyProtection="1">
      <alignment horizontal="right" vertical="top"/>
    </xf>
    <xf numFmtId="0" fontId="11" fillId="0" borderId="0" xfId="23" applyFont="1" applyBorder="1" applyAlignment="1" applyProtection="1">
      <alignment horizontal="left" vertical="top" wrapText="1"/>
    </xf>
    <xf numFmtId="0" fontId="11" fillId="0" borderId="0" xfId="23" applyFont="1" applyBorder="1" applyAlignment="1" applyProtection="1">
      <alignment horizontal="left"/>
    </xf>
    <xf numFmtId="1" fontId="9" fillId="0" borderId="0" xfId="23" applyNumberFormat="1" applyFont="1" applyBorder="1" applyAlignment="1" applyProtection="1">
      <alignment horizontal="left"/>
    </xf>
    <xf numFmtId="0" fontId="9" fillId="0" borderId="0" xfId="23" applyFont="1" applyBorder="1" applyAlignment="1" applyProtection="1">
      <alignment horizontal="left"/>
    </xf>
    <xf numFmtId="0" fontId="11" fillId="0" borderId="0" xfId="23" applyFont="1" applyBorder="1" applyAlignment="1" applyProtection="1">
      <alignment horizontal="center" vertical="top" wrapText="1"/>
    </xf>
    <xf numFmtId="0" fontId="9" fillId="0" borderId="0" xfId="23" applyFont="1" applyBorder="1" applyAlignment="1" applyProtection="1">
      <alignment horizontal="center"/>
    </xf>
    <xf numFmtId="1" fontId="9" fillId="0" borderId="0" xfId="23" applyNumberFormat="1" applyFont="1" applyBorder="1" applyAlignment="1" applyProtection="1">
      <alignment horizontal="center"/>
    </xf>
    <xf numFmtId="0" fontId="7" fillId="2" borderId="0" xfId="23" applyFont="1" applyFill="1" applyBorder="1" applyAlignment="1" applyProtection="1">
      <alignment horizontal="left" vertical="top" wrapText="1"/>
    </xf>
    <xf numFmtId="0" fontId="7" fillId="2" borderId="0" xfId="23" applyFont="1" applyFill="1" applyBorder="1" applyAlignment="1" applyProtection="1">
      <alignment horizontal="right" vertical="top" wrapText="1"/>
    </xf>
    <xf numFmtId="1" fontId="7" fillId="2" borderId="0" xfId="23" applyNumberFormat="1" applyFont="1" applyFill="1" applyBorder="1" applyAlignment="1" applyProtection="1">
      <alignment horizontal="justify" vertical="top" wrapText="1"/>
    </xf>
    <xf numFmtId="0" fontId="7" fillId="0" borderId="0" xfId="23" applyFont="1" applyBorder="1" applyAlignment="1" applyProtection="1">
      <alignment horizontal="justify" vertical="top" wrapText="1"/>
    </xf>
    <xf numFmtId="0" fontId="7" fillId="0" borderId="0" xfId="23" applyFont="1" applyBorder="1" applyAlignment="1" applyProtection="1">
      <alignment horizontal="right"/>
    </xf>
    <xf numFmtId="0" fontId="7" fillId="0" borderId="0" xfId="23" applyFont="1" applyBorder="1" applyAlignment="1" applyProtection="1">
      <alignment horizontal="justify" vertical="center" wrapText="1"/>
    </xf>
    <xf numFmtId="166" fontId="7" fillId="0" borderId="0" xfId="23" applyNumberFormat="1" applyFont="1" applyBorder="1" applyAlignment="1" applyProtection="1">
      <alignment horizontal="right"/>
    </xf>
    <xf numFmtId="1" fontId="7" fillId="0" borderId="0" xfId="23" applyNumberFormat="1" applyFont="1" applyBorder="1" applyAlignment="1" applyProtection="1">
      <alignment horizontal="right"/>
    </xf>
    <xf numFmtId="10" fontId="7" fillId="0" borderId="0" xfId="23" applyNumberFormat="1" applyFont="1" applyBorder="1" applyAlignment="1" applyProtection="1">
      <alignment horizontal="right"/>
    </xf>
    <xf numFmtId="1" fontId="6" fillId="0" borderId="0" xfId="23" applyNumberFormat="1" applyFont="1" applyBorder="1" applyAlignment="1" applyProtection="1">
      <alignment horizontal="right"/>
    </xf>
    <xf numFmtId="166" fontId="6" fillId="0" borderId="0" xfId="23" applyNumberFormat="1" applyFont="1" applyBorder="1" applyAlignment="1" applyProtection="1">
      <alignment horizontal="right"/>
    </xf>
    <xf numFmtId="165" fontId="7" fillId="0" borderId="0" xfId="23" applyNumberFormat="1" applyFont="1" applyBorder="1" applyAlignment="1" applyProtection="1">
      <alignment horizontal="right" vertical="top"/>
    </xf>
    <xf numFmtId="165" fontId="11" fillId="0" borderId="0" xfId="23" applyNumberFormat="1" applyFont="1" applyBorder="1" applyAlignment="1" applyProtection="1">
      <alignment vertical="top"/>
    </xf>
    <xf numFmtId="165" fontId="6" fillId="2" borderId="0" xfId="23" applyNumberFormat="1" applyFont="1" applyFill="1" applyBorder="1" applyAlignment="1" applyProtection="1">
      <alignment horizontal="right" vertical="top"/>
    </xf>
    <xf numFmtId="165" fontId="6" fillId="2" borderId="0" xfId="23" applyNumberFormat="1" applyFont="1" applyFill="1" applyBorder="1" applyAlignment="1" applyProtection="1">
      <alignment horizontal="right"/>
    </xf>
    <xf numFmtId="165" fontId="9" fillId="0" borderId="0" xfId="23" applyNumberFormat="1" applyFont="1" applyBorder="1" applyProtection="1"/>
    <xf numFmtId="165" fontId="9" fillId="0" borderId="0" xfId="25" applyNumberFormat="1" applyFont="1" applyBorder="1" applyAlignment="1" applyProtection="1">
      <alignment vertical="top"/>
    </xf>
    <xf numFmtId="165" fontId="9" fillId="2" borderId="0" xfId="23" applyNumberFormat="1" applyFont="1" applyFill="1" applyBorder="1" applyAlignment="1" applyProtection="1">
      <alignment horizontal="right" vertical="top"/>
    </xf>
    <xf numFmtId="165" fontId="9" fillId="2" borderId="0" xfId="23" applyNumberFormat="1" applyFont="1" applyFill="1" applyBorder="1" applyAlignment="1" applyProtection="1">
      <alignment horizontal="right"/>
    </xf>
    <xf numFmtId="165" fontId="9" fillId="0" borderId="0" xfId="23" applyNumberFormat="1" applyFont="1" applyBorder="1" applyAlignment="1" applyProtection="1">
      <alignment horizontal="left" vertical="top"/>
    </xf>
    <xf numFmtId="165" fontId="9" fillId="0" borderId="0" xfId="23" applyNumberFormat="1" applyFont="1" applyBorder="1" applyAlignment="1" applyProtection="1">
      <alignment horizontal="left"/>
    </xf>
    <xf numFmtId="165" fontId="9" fillId="0" borderId="0" xfId="23" applyNumberFormat="1" applyFont="1" applyBorder="1" applyAlignment="1" applyProtection="1">
      <alignment horizontal="center"/>
    </xf>
    <xf numFmtId="0" fontId="9" fillId="0" borderId="0" xfId="29" applyFont="1" applyAlignment="1" applyProtection="1">
      <alignment horizontal="left" vertical="top" wrapText="1"/>
    </xf>
    <xf numFmtId="0" fontId="6" fillId="0" borderId="0" xfId="23" applyFont="1" applyBorder="1" applyAlignment="1" applyProtection="1">
      <alignment horizontal="left" vertical="top" wrapText="1"/>
    </xf>
    <xf numFmtId="0" fontId="58" fillId="0" borderId="0" xfId="26" applyFont="1" applyBorder="1" applyAlignment="1" applyProtection="1">
      <alignment horizontal="center"/>
    </xf>
    <xf numFmtId="0" fontId="17" fillId="0" borderId="0" xfId="0" applyFont="1" applyFill="1" applyProtection="1">
      <protection locked="0"/>
    </xf>
    <xf numFmtId="0" fontId="17" fillId="0" borderId="0" xfId="0" applyFont="1" applyFill="1" applyAlignment="1" applyProtection="1">
      <alignment horizontal="left" vertical="top"/>
      <protection locked="0"/>
    </xf>
    <xf numFmtId="0" fontId="17" fillId="0" borderId="0" xfId="0" applyFont="1" applyFill="1" applyAlignment="1" applyProtection="1">
      <alignment horizontal="center"/>
      <protection locked="0"/>
    </xf>
    <xf numFmtId="4" fontId="17" fillId="0" borderId="0" xfId="0" applyNumberFormat="1" applyFont="1" applyFill="1" applyAlignment="1" applyProtection="1">
      <alignment horizontal="center"/>
      <protection locked="0"/>
    </xf>
    <xf numFmtId="4" fontId="17" fillId="0" borderId="0" xfId="0" applyNumberFormat="1" applyFont="1" applyFill="1" applyAlignment="1" applyProtection="1">
      <alignment horizontal="right"/>
      <protection locked="0"/>
    </xf>
    <xf numFmtId="0" fontId="6" fillId="0" borderId="0" xfId="0" applyFont="1" applyFill="1" applyProtection="1">
      <protection locked="0"/>
    </xf>
    <xf numFmtId="4" fontId="6" fillId="0" borderId="0" xfId="0" applyNumberFormat="1" applyFont="1" applyFill="1" applyBorder="1" applyAlignment="1" applyProtection="1">
      <alignment horizontal="right" vertical="top"/>
      <protection locked="0"/>
    </xf>
    <xf numFmtId="4" fontId="15" fillId="0" borderId="0" xfId="0" applyNumberFormat="1" applyFont="1" applyAlignment="1" applyProtection="1">
      <alignment horizontal="center" wrapText="1"/>
      <protection locked="0"/>
    </xf>
    <xf numFmtId="0" fontId="17" fillId="0" borderId="0" xfId="0" applyFont="1" applyAlignment="1" applyProtection="1">
      <alignment wrapText="1"/>
      <protection locked="0"/>
    </xf>
    <xf numFmtId="49" fontId="6" fillId="0" borderId="0" xfId="0" applyNumberFormat="1" applyFont="1" applyFill="1" applyAlignment="1" applyProtection="1">
      <alignment vertical="center"/>
      <protection locked="0"/>
    </xf>
    <xf numFmtId="4" fontId="6" fillId="0" borderId="0" xfId="0" applyNumberFormat="1" applyFont="1" applyAlignment="1" applyProtection="1">
      <alignment horizontal="right"/>
      <protection locked="0"/>
    </xf>
    <xf numFmtId="4" fontId="6" fillId="0" borderId="0" xfId="0" applyNumberFormat="1" applyFont="1" applyFill="1" applyBorder="1" applyAlignment="1" applyProtection="1">
      <alignment horizontal="right"/>
      <protection locked="0"/>
    </xf>
    <xf numFmtId="4" fontId="7" fillId="0" borderId="0" xfId="0" applyNumberFormat="1" applyFont="1" applyFill="1" applyBorder="1" applyAlignment="1" applyProtection="1">
      <alignment horizontal="right"/>
      <protection locked="0"/>
    </xf>
    <xf numFmtId="166" fontId="6" fillId="0" borderId="0" xfId="0" applyNumberFormat="1" applyFont="1" applyAlignment="1" applyProtection="1">
      <alignment horizontal="right" wrapText="1"/>
      <protection locked="0"/>
    </xf>
    <xf numFmtId="0" fontId="6" fillId="0" borderId="0" xfId="0" applyFont="1" applyAlignment="1" applyProtection="1">
      <alignment wrapText="1"/>
      <protection locked="0"/>
    </xf>
    <xf numFmtId="166" fontId="15" fillId="0" borderId="0" xfId="0" applyNumberFormat="1" applyFont="1" applyAlignment="1" applyProtection="1">
      <alignment horizontal="right" wrapText="1"/>
      <protection locked="0"/>
    </xf>
    <xf numFmtId="166" fontId="6" fillId="0" borderId="0" xfId="0" applyNumberFormat="1" applyFont="1" applyAlignment="1" applyProtection="1">
      <alignment horizontal="right"/>
      <protection locked="0"/>
    </xf>
    <xf numFmtId="0" fontId="6" fillId="0" borderId="0" xfId="0" applyFont="1" applyProtection="1">
      <protection locked="0"/>
    </xf>
    <xf numFmtId="166" fontId="15" fillId="0" borderId="0" xfId="0" applyNumberFormat="1" applyFont="1" applyAlignment="1" applyProtection="1">
      <alignment horizontal="right"/>
      <protection locked="0"/>
    </xf>
    <xf numFmtId="166" fontId="15" fillId="0" borderId="0" xfId="0" applyNumberFormat="1" applyFont="1" applyAlignment="1" applyProtection="1">
      <alignment horizontal="center" vertical="center"/>
      <protection locked="0"/>
    </xf>
    <xf numFmtId="165" fontId="6" fillId="0" borderId="0" xfId="0" applyNumberFormat="1" applyFont="1" applyAlignment="1" applyProtection="1">
      <alignment horizontal="center" vertical="center"/>
      <protection locked="0"/>
    </xf>
    <xf numFmtId="4" fontId="16" fillId="0" borderId="0" xfId="5" applyNumberFormat="1" applyFont="1" applyFill="1" applyAlignment="1" applyProtection="1">
      <alignment horizontal="right" wrapText="1"/>
      <protection locked="0"/>
    </xf>
    <xf numFmtId="49" fontId="17" fillId="0" borderId="0" xfId="5" applyNumberFormat="1" applyFont="1" applyFill="1" applyAlignment="1" applyProtection="1">
      <alignment vertical="center"/>
      <protection locked="0"/>
    </xf>
    <xf numFmtId="0" fontId="20" fillId="0" borderId="0" xfId="0" applyFont="1" applyFill="1" applyProtection="1">
      <protection locked="0"/>
    </xf>
    <xf numFmtId="4" fontId="22" fillId="0" borderId="0" xfId="5" applyNumberFormat="1" applyFont="1" applyFill="1" applyAlignment="1" applyProtection="1">
      <alignment horizontal="right" wrapText="1"/>
      <protection locked="0"/>
    </xf>
    <xf numFmtId="49" fontId="17" fillId="0" borderId="0" xfId="0" applyNumberFormat="1" applyFont="1" applyFill="1" applyAlignment="1" applyProtection="1">
      <alignment vertical="center"/>
      <protection locked="0"/>
    </xf>
    <xf numFmtId="49" fontId="17" fillId="0" borderId="0" xfId="0" applyNumberFormat="1" applyFont="1" applyAlignment="1" applyProtection="1">
      <alignment vertical="center"/>
      <protection locked="0"/>
    </xf>
    <xf numFmtId="4" fontId="17" fillId="0" borderId="0" xfId="0" applyNumberFormat="1" applyFont="1" applyAlignment="1" applyProtection="1">
      <alignment horizontal="right"/>
      <protection locked="0"/>
    </xf>
    <xf numFmtId="4" fontId="7" fillId="0" borderId="0" xfId="5" applyNumberFormat="1" applyFont="1" applyFill="1" applyAlignment="1" applyProtection="1">
      <alignment horizontal="right" wrapText="1"/>
      <protection locked="0"/>
    </xf>
    <xf numFmtId="49" fontId="6" fillId="0" borderId="0" xfId="5" applyNumberFormat="1" applyFont="1" applyFill="1" applyAlignment="1" applyProtection="1">
      <alignment vertical="center"/>
      <protection locked="0"/>
    </xf>
    <xf numFmtId="4" fontId="6" fillId="0" borderId="0" xfId="5" applyNumberFormat="1" applyFont="1" applyFill="1" applyAlignment="1" applyProtection="1">
      <alignment horizontal="right" wrapText="1"/>
      <protection locked="0"/>
    </xf>
    <xf numFmtId="4" fontId="17" fillId="0" borderId="0" xfId="0" applyNumberFormat="1" applyFont="1" applyFill="1" applyBorder="1" applyAlignment="1" applyProtection="1">
      <alignment horizontal="right"/>
      <protection locked="0"/>
    </xf>
    <xf numFmtId="0" fontId="17" fillId="0" borderId="0" xfId="0" applyNumberFormat="1" applyFont="1" applyFill="1" applyBorder="1" applyAlignment="1" applyProtection="1">
      <alignment horizontal="right"/>
      <protection locked="0"/>
    </xf>
    <xf numFmtId="0" fontId="17" fillId="0" borderId="0" xfId="0" applyNumberFormat="1" applyFont="1" applyFill="1" applyBorder="1" applyAlignment="1" applyProtection="1">
      <alignment horizontal="left" vertical="center"/>
      <protection locked="0"/>
    </xf>
    <xf numFmtId="0" fontId="21" fillId="0" borderId="0" xfId="6" applyFont="1" applyFill="1" applyProtection="1">
      <protection locked="0"/>
    </xf>
    <xf numFmtId="4" fontId="17" fillId="0" borderId="0" xfId="0" applyNumberFormat="1" applyFont="1" applyFill="1" applyAlignment="1" applyProtection="1">
      <alignment horizontal="right" wrapText="1"/>
      <protection locked="0"/>
    </xf>
    <xf numFmtId="0" fontId="17" fillId="0" borderId="0" xfId="6" applyFont="1" applyFill="1" applyAlignment="1" applyProtection="1">
      <alignment vertical="center" wrapText="1"/>
      <protection locked="0"/>
    </xf>
    <xf numFmtId="49" fontId="20" fillId="0" borderId="0" xfId="0" applyNumberFormat="1" applyFont="1" applyFill="1" applyAlignment="1" applyProtection="1">
      <alignment vertical="center"/>
      <protection locked="0"/>
    </xf>
    <xf numFmtId="4" fontId="20" fillId="0" borderId="0" xfId="0" applyNumberFormat="1" applyFont="1" applyFill="1" applyAlignment="1" applyProtection="1">
      <alignment horizontal="right"/>
      <protection locked="0"/>
    </xf>
    <xf numFmtId="0" fontId="31" fillId="0" borderId="0" xfId="0" applyFont="1" applyProtection="1">
      <protection locked="0"/>
    </xf>
    <xf numFmtId="4" fontId="17" fillId="0" borderId="0" xfId="0" applyNumberFormat="1" applyFont="1" applyProtection="1">
      <protection locked="0"/>
    </xf>
    <xf numFmtId="0" fontId="17" fillId="0" borderId="0" xfId="0" applyFont="1" applyProtection="1">
      <protection locked="0"/>
    </xf>
    <xf numFmtId="4" fontId="17" fillId="0" borderId="2" xfId="0" applyNumberFormat="1" applyFont="1" applyFill="1" applyBorder="1" applyAlignment="1" applyProtection="1">
      <alignment horizontal="center" vertical="top"/>
      <protection locked="0"/>
    </xf>
    <xf numFmtId="0" fontId="0" fillId="0" borderId="0" xfId="0" applyProtection="1">
      <protection locked="0"/>
    </xf>
    <xf numFmtId="4" fontId="16" fillId="0" borderId="0" xfId="0" applyNumberFormat="1" applyFont="1" applyFill="1" applyBorder="1" applyAlignment="1" applyProtection="1">
      <alignment horizontal="right"/>
      <protection locked="0"/>
    </xf>
    <xf numFmtId="166" fontId="6" fillId="2" borderId="0" xfId="20" applyNumberFormat="1" applyFont="1" applyFill="1" applyBorder="1" applyAlignment="1" applyProtection="1">
      <alignment horizontal="right"/>
      <protection locked="0"/>
    </xf>
    <xf numFmtId="166" fontId="6" fillId="0" borderId="0" xfId="20" applyNumberFormat="1" applyFont="1" applyBorder="1" applyAlignment="1" applyProtection="1">
      <alignment horizontal="right" wrapText="1"/>
      <protection locked="0"/>
    </xf>
    <xf numFmtId="1" fontId="9" fillId="0" borderId="0" xfId="20" applyNumberFormat="1" applyFont="1" applyBorder="1" applyAlignment="1" applyProtection="1">
      <alignment horizontal="right"/>
      <protection locked="0"/>
    </xf>
    <xf numFmtId="4" fontId="31" fillId="0" borderId="0" xfId="20" applyNumberFormat="1" applyFont="1" applyBorder="1" applyAlignment="1" applyProtection="1">
      <alignment horizontal="right" vertical="top"/>
      <protection locked="0"/>
    </xf>
    <xf numFmtId="0" fontId="35" fillId="0" borderId="0" xfId="20" applyFont="1" applyBorder="1" applyAlignment="1" applyProtection="1">
      <alignment vertical="center"/>
      <protection locked="0"/>
    </xf>
    <xf numFmtId="4" fontId="9" fillId="0" borderId="0" xfId="20" applyNumberFormat="1" applyFont="1" applyBorder="1" applyAlignment="1" applyProtection="1">
      <alignment horizontal="right" vertical="top"/>
      <protection locked="0"/>
    </xf>
    <xf numFmtId="165" fontId="9" fillId="0" borderId="0" xfId="20" applyNumberFormat="1" applyFont="1" applyBorder="1" applyAlignment="1" applyProtection="1">
      <alignment horizontal="right" vertical="top"/>
      <protection locked="0"/>
    </xf>
    <xf numFmtId="0" fontId="31" fillId="0" borderId="0" xfId="20" applyFont="1" applyBorder="1" applyAlignment="1" applyProtection="1">
      <alignment vertical="top"/>
      <protection locked="0"/>
    </xf>
    <xf numFmtId="4" fontId="9" fillId="0" borderId="0" xfId="20" applyNumberFormat="1" applyFont="1" applyBorder="1" applyAlignment="1" applyProtection="1">
      <alignment horizontal="right"/>
      <protection locked="0"/>
    </xf>
    <xf numFmtId="4" fontId="6" fillId="0" borderId="0" xfId="21" applyNumberFormat="1" applyFont="1" applyFill="1" applyBorder="1" applyAlignment="1" applyProtection="1">
      <alignment horizontal="right" vertical="top"/>
      <protection locked="0"/>
    </xf>
    <xf numFmtId="166" fontId="9" fillId="0" borderId="0" xfId="20" applyNumberFormat="1" applyFont="1" applyFill="1" applyBorder="1" applyAlignment="1" applyProtection="1">
      <alignment horizontal="right"/>
      <protection locked="0"/>
    </xf>
    <xf numFmtId="166" fontId="9" fillId="0" borderId="0" xfId="20" applyNumberFormat="1" applyFont="1" applyBorder="1" applyAlignment="1" applyProtection="1">
      <alignment horizontal="right"/>
      <protection locked="0"/>
    </xf>
    <xf numFmtId="166" fontId="11" fillId="2" borderId="0" xfId="20" applyNumberFormat="1" applyFont="1" applyFill="1" applyBorder="1" applyAlignment="1" applyProtection="1">
      <alignment horizontal="right" vertical="top" wrapText="1"/>
      <protection locked="0"/>
    </xf>
    <xf numFmtId="0" fontId="7" fillId="0" borderId="0" xfId="20" applyFont="1" applyBorder="1" applyAlignment="1" applyProtection="1">
      <alignment horizontal="left" vertical="top" wrapText="1"/>
      <protection locked="0"/>
    </xf>
    <xf numFmtId="0" fontId="7" fillId="0" borderId="0" xfId="20" applyFont="1" applyBorder="1" applyAlignment="1" applyProtection="1">
      <alignment horizontal="justify" vertical="top" wrapText="1"/>
      <protection locked="0"/>
    </xf>
    <xf numFmtId="0" fontId="7" fillId="0" borderId="0" xfId="20" applyFont="1" applyBorder="1" applyAlignment="1" applyProtection="1">
      <alignment horizontal="right"/>
      <protection locked="0"/>
    </xf>
    <xf numFmtId="1" fontId="6" fillId="0" borderId="0" xfId="20" applyNumberFormat="1" applyFont="1" applyBorder="1" applyAlignment="1" applyProtection="1">
      <alignment horizontal="right"/>
      <protection locked="0"/>
    </xf>
    <xf numFmtId="166" fontId="6" fillId="0" borderId="0" xfId="20" applyNumberFormat="1" applyFont="1" applyBorder="1" applyAlignment="1" applyProtection="1">
      <alignment horizontal="right"/>
      <protection locked="0"/>
    </xf>
    <xf numFmtId="165" fontId="7" fillId="0" borderId="0" xfId="20" applyNumberFormat="1" applyFont="1" applyBorder="1" applyAlignment="1" applyProtection="1">
      <alignment horizontal="right" vertical="top"/>
      <protection locked="0"/>
    </xf>
    <xf numFmtId="167" fontId="11" fillId="3" borderId="0" xfId="15" quotePrefix="1" applyNumberFormat="1" applyFont="1" applyFill="1" applyAlignment="1" applyProtection="1">
      <alignment horizontal="left" vertical="top"/>
      <protection locked="0"/>
    </xf>
    <xf numFmtId="0" fontId="11" fillId="3" borderId="0" xfId="15" applyFont="1" applyFill="1" applyAlignment="1" applyProtection="1">
      <alignment horizontal="left" vertical="top"/>
      <protection locked="0"/>
    </xf>
    <xf numFmtId="1" fontId="11" fillId="3" borderId="0" xfId="15" applyNumberFormat="1" applyFont="1" applyFill="1" applyAlignment="1" applyProtection="1">
      <alignment horizontal="center"/>
      <protection locked="0"/>
    </xf>
    <xf numFmtId="4" fontId="11" fillId="3" borderId="0" xfId="15" applyNumberFormat="1" applyFont="1" applyFill="1" applyAlignment="1" applyProtection="1">
      <alignment horizontal="right"/>
      <protection locked="0"/>
    </xf>
    <xf numFmtId="0" fontId="11" fillId="4" borderId="0" xfId="15" applyFont="1" applyFill="1" applyAlignment="1" applyProtection="1">
      <alignment horizontal="right"/>
      <protection locked="0"/>
    </xf>
    <xf numFmtId="0" fontId="11" fillId="4" borderId="0" xfId="15" applyFont="1" applyFill="1" applyProtection="1">
      <protection locked="0"/>
    </xf>
    <xf numFmtId="0" fontId="11" fillId="0" borderId="0" xfId="15" applyFont="1" applyAlignment="1" applyProtection="1">
      <alignment horizontal="left" vertical="top"/>
      <protection locked="0"/>
    </xf>
    <xf numFmtId="1" fontId="11" fillId="0" borderId="0" xfId="15" applyNumberFormat="1" applyFont="1" applyAlignment="1" applyProtection="1">
      <alignment horizontal="center"/>
      <protection locked="0"/>
    </xf>
    <xf numFmtId="4" fontId="11" fillId="0" borderId="0" xfId="15" applyNumberFormat="1" applyFont="1" applyAlignment="1" applyProtection="1">
      <alignment horizontal="right"/>
      <protection locked="0"/>
    </xf>
    <xf numFmtId="0" fontId="9" fillId="0" borderId="0" xfId="15" applyFont="1" applyProtection="1">
      <protection locked="0"/>
    </xf>
    <xf numFmtId="0" fontId="9" fillId="0" borderId="0" xfId="15" applyFont="1" applyAlignment="1" applyProtection="1">
      <alignment horizontal="right"/>
      <protection locked="0"/>
    </xf>
    <xf numFmtId="0" fontId="37" fillId="0" borderId="0" xfId="15" applyFont="1" applyProtection="1">
      <protection locked="0"/>
    </xf>
    <xf numFmtId="5" fontId="11" fillId="0" borderId="0" xfId="15" applyNumberFormat="1" applyFont="1" applyAlignment="1" applyProtection="1">
      <alignment horizontal="right"/>
      <protection locked="0"/>
    </xf>
    <xf numFmtId="5" fontId="9" fillId="0" borderId="0" xfId="15" applyNumberFormat="1" applyFont="1" applyProtection="1">
      <protection locked="0"/>
    </xf>
    <xf numFmtId="5" fontId="9" fillId="0" borderId="0" xfId="15" applyNumberFormat="1" applyFont="1" applyAlignment="1" applyProtection="1">
      <alignment horizontal="right"/>
      <protection locked="0"/>
    </xf>
    <xf numFmtId="0" fontId="36" fillId="0" borderId="0" xfId="15" applyFont="1" applyAlignment="1" applyProtection="1">
      <alignment horizontal="left" vertical="top"/>
      <protection locked="0"/>
    </xf>
    <xf numFmtId="1" fontId="36" fillId="0" borderId="0" xfId="15" applyNumberFormat="1" applyFont="1" applyAlignment="1" applyProtection="1">
      <alignment horizontal="center"/>
      <protection locked="0"/>
    </xf>
    <xf numFmtId="5" fontId="36" fillId="0" borderId="0" xfId="15" applyNumberFormat="1" applyFont="1" applyAlignment="1" applyProtection="1">
      <alignment horizontal="right"/>
      <protection locked="0"/>
    </xf>
    <xf numFmtId="5" fontId="37" fillId="0" borderId="0" xfId="15" applyNumberFormat="1" applyFont="1" applyProtection="1">
      <protection locked="0"/>
    </xf>
    <xf numFmtId="5" fontId="37" fillId="0" borderId="0" xfId="15" applyNumberFormat="1" applyFont="1" applyAlignment="1" applyProtection="1">
      <alignment horizontal="right"/>
      <protection locked="0"/>
    </xf>
    <xf numFmtId="167" fontId="36" fillId="0" borderId="0" xfId="15" quotePrefix="1" applyNumberFormat="1" applyFont="1" applyAlignment="1" applyProtection="1">
      <alignment horizontal="left" vertical="top"/>
      <protection locked="0"/>
    </xf>
    <xf numFmtId="0" fontId="37" fillId="0" borderId="0" xfId="0" applyFont="1" applyProtection="1">
      <protection locked="0"/>
    </xf>
    <xf numFmtId="4" fontId="36" fillId="0" borderId="0" xfId="22" applyNumberFormat="1" applyFont="1" applyAlignment="1" applyProtection="1">
      <alignment horizontal="left" vertical="top" wrapText="1"/>
      <protection locked="0"/>
    </xf>
    <xf numFmtId="1" fontId="36" fillId="0" borderId="0" xfId="22" applyNumberFormat="1" applyFont="1" applyAlignment="1" applyProtection="1">
      <alignment horizontal="center"/>
      <protection locked="0"/>
    </xf>
    <xf numFmtId="5" fontId="36" fillId="0" borderId="0" xfId="22" applyNumberFormat="1" applyFont="1" applyAlignment="1" applyProtection="1">
      <alignment horizontal="right"/>
      <protection locked="0"/>
    </xf>
    <xf numFmtId="5" fontId="37" fillId="0" borderId="0" xfId="0" applyNumberFormat="1" applyFont="1" applyProtection="1">
      <protection locked="0"/>
    </xf>
    <xf numFmtId="5" fontId="37" fillId="0" borderId="0" xfId="0" applyNumberFormat="1" applyFont="1" applyAlignment="1" applyProtection="1">
      <alignment horizontal="right"/>
      <protection locked="0"/>
    </xf>
    <xf numFmtId="0" fontId="11" fillId="0" borderId="0" xfId="20" applyFont="1" applyBorder="1" applyAlignment="1" applyProtection="1">
      <alignment horizontal="left" vertical="top" wrapText="1"/>
      <protection locked="0"/>
    </xf>
    <xf numFmtId="0" fontId="11" fillId="0" borderId="0" xfId="20" applyFont="1" applyBorder="1" applyAlignment="1" applyProtection="1">
      <alignment horizontal="justify" vertical="top" wrapText="1"/>
      <protection locked="0"/>
    </xf>
    <xf numFmtId="0" fontId="11" fillId="0" borderId="0" xfId="20" applyFont="1" applyBorder="1" applyAlignment="1" applyProtection="1">
      <alignment horizontal="right"/>
      <protection locked="0"/>
    </xf>
    <xf numFmtId="0" fontId="6" fillId="0" borderId="1" xfId="0" applyFont="1" applyFill="1" applyBorder="1" applyAlignment="1" applyProtection="1">
      <alignment horizontal="left" vertical="top"/>
    </xf>
    <xf numFmtId="0" fontId="6" fillId="0" borderId="1" xfId="0" applyFont="1" applyFill="1" applyBorder="1" applyAlignment="1" applyProtection="1">
      <alignment horizontal="center" vertical="top"/>
    </xf>
    <xf numFmtId="4" fontId="6" fillId="0" borderId="1" xfId="0" applyNumberFormat="1" applyFont="1" applyFill="1" applyBorder="1" applyAlignment="1" applyProtection="1">
      <alignment horizontal="center" vertical="top"/>
    </xf>
    <xf numFmtId="0" fontId="6" fillId="0" borderId="0"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6" fillId="0" borderId="0" xfId="0" applyFont="1" applyFill="1" applyBorder="1" applyAlignment="1" applyProtection="1">
      <alignment horizontal="center" vertical="top"/>
    </xf>
    <xf numFmtId="4" fontId="6" fillId="0" borderId="0" xfId="0" applyNumberFormat="1" applyFont="1" applyFill="1" applyBorder="1" applyAlignment="1" applyProtection="1">
      <alignment horizontal="center" vertical="top"/>
    </xf>
    <xf numFmtId="0" fontId="16" fillId="0" borderId="0" xfId="0" applyFont="1" applyFill="1" applyAlignment="1" applyProtection="1">
      <alignment horizontal="left" vertical="top"/>
    </xf>
    <xf numFmtId="0" fontId="16" fillId="0" borderId="0" xfId="0" applyFont="1" applyFill="1" applyAlignment="1" applyProtection="1">
      <alignment horizontal="justify" vertical="center"/>
    </xf>
    <xf numFmtId="0" fontId="17" fillId="0" borderId="0" xfId="0" applyFont="1" applyFill="1" applyAlignment="1" applyProtection="1">
      <alignment horizontal="center"/>
    </xf>
    <xf numFmtId="0" fontId="25" fillId="0" borderId="0" xfId="0" applyFont="1" applyAlignment="1" applyProtection="1">
      <alignment horizontal="left" vertical="top"/>
    </xf>
    <xf numFmtId="0" fontId="15" fillId="0" borderId="0" xfId="0" applyFont="1" applyAlignment="1" applyProtection="1">
      <alignment vertical="top" wrapText="1"/>
    </xf>
    <xf numFmtId="0" fontId="15" fillId="0" borderId="0" xfId="0" applyFont="1" applyAlignment="1" applyProtection="1">
      <alignment wrapText="1"/>
    </xf>
    <xf numFmtId="4" fontId="15" fillId="0" borderId="0" xfId="0" applyNumberFormat="1" applyFont="1" applyAlignment="1" applyProtection="1">
      <alignment horizontal="center" wrapText="1"/>
    </xf>
    <xf numFmtId="0" fontId="6" fillId="0" borderId="0" xfId="0" applyFont="1" applyAlignment="1" applyProtection="1">
      <alignment horizontal="justify" vertical="top" wrapText="1"/>
    </xf>
    <xf numFmtId="0" fontId="25" fillId="0" borderId="0" xfId="0" applyFont="1" applyAlignment="1" applyProtection="1">
      <alignment horizontal="justify" vertical="top" wrapText="1"/>
    </xf>
    <xf numFmtId="0" fontId="29" fillId="0" borderId="0" xfId="0" applyFont="1" applyAlignment="1" applyProtection="1">
      <alignment horizontal="justify" vertical="center" wrapText="1"/>
    </xf>
    <xf numFmtId="4" fontId="29" fillId="0" borderId="0" xfId="0" applyNumberFormat="1" applyFont="1" applyAlignment="1" applyProtection="1">
      <alignment horizontal="center" vertical="center" wrapText="1"/>
    </xf>
    <xf numFmtId="0" fontId="15" fillId="0" borderId="0" xfId="0" applyFont="1" applyAlignment="1" applyProtection="1">
      <alignment horizontal="justify" vertical="top" wrapText="1"/>
    </xf>
    <xf numFmtId="0" fontId="1" fillId="0" borderId="0" xfId="0" applyFont="1" applyAlignment="1" applyProtection="1">
      <alignment horizontal="justify" vertical="top" wrapText="1"/>
    </xf>
    <xf numFmtId="49" fontId="6" fillId="0" borderId="0" xfId="0" applyNumberFormat="1" applyFont="1" applyAlignment="1" applyProtection="1">
      <alignment horizontal="justify" vertical="top" wrapText="1"/>
    </xf>
    <xf numFmtId="0" fontId="29" fillId="0" borderId="0" xfId="0" applyFont="1" applyAlignment="1" applyProtection="1">
      <alignment horizontal="justify" vertical="top" wrapText="1"/>
    </xf>
    <xf numFmtId="0" fontId="8" fillId="0" borderId="0" xfId="0" quotePrefix="1" applyFont="1" applyAlignment="1" applyProtection="1">
      <alignment horizontal="justify" vertical="top" wrapText="1"/>
    </xf>
    <xf numFmtId="0" fontId="29" fillId="0" borderId="0" xfId="0" quotePrefix="1" applyFont="1" applyAlignment="1" applyProtection="1">
      <alignment horizontal="justify" vertical="top" wrapText="1"/>
    </xf>
    <xf numFmtId="0" fontId="32" fillId="0" borderId="0" xfId="0" applyFont="1" applyAlignment="1" applyProtection="1">
      <alignment vertical="top" wrapText="1"/>
    </xf>
    <xf numFmtId="0" fontId="18" fillId="0" borderId="0" xfId="0" applyFont="1" applyFill="1" applyProtection="1"/>
    <xf numFmtId="0" fontId="19" fillId="0" borderId="0" xfId="0" applyFont="1" applyFill="1" applyAlignment="1" applyProtection="1">
      <alignment horizontal="justify"/>
    </xf>
    <xf numFmtId="0" fontId="16" fillId="0" borderId="0" xfId="0" applyFont="1" applyFill="1" applyBorder="1" applyAlignment="1" applyProtection="1">
      <alignment horizontal="left" vertical="top"/>
    </xf>
    <xf numFmtId="3" fontId="6" fillId="0" borderId="0" xfId="1" applyNumberFormat="1" applyFont="1" applyFill="1" applyBorder="1" applyAlignment="1" applyProtection="1">
      <alignment horizontal="left" vertical="top" wrapText="1"/>
    </xf>
    <xf numFmtId="0" fontId="6" fillId="0" borderId="0" xfId="0" applyFont="1" applyFill="1" applyAlignment="1" applyProtection="1">
      <alignment horizontal="center"/>
    </xf>
    <xf numFmtId="4" fontId="6" fillId="0" borderId="0" xfId="0" applyNumberFormat="1" applyFont="1" applyFill="1" applyAlignment="1" applyProtection="1">
      <alignment horizontal="center"/>
    </xf>
    <xf numFmtId="0" fontId="6" fillId="0" borderId="0" xfId="0" applyFont="1" applyFill="1" applyAlignment="1" applyProtection="1">
      <alignment horizontal="left" vertical="top"/>
    </xf>
    <xf numFmtId="0" fontId="6" fillId="0" borderId="0" xfId="0" applyFont="1" applyFill="1" applyAlignment="1" applyProtection="1">
      <alignment horizontal="justify" vertical="top"/>
    </xf>
    <xf numFmtId="0" fontId="6" fillId="0" borderId="0" xfId="1" applyFont="1" applyFill="1" applyBorder="1" applyAlignment="1" applyProtection="1">
      <alignment horizontal="left" vertical="top" wrapText="1"/>
    </xf>
    <xf numFmtId="0" fontId="6" fillId="0" borderId="0" xfId="11" applyFont="1" applyFill="1" applyAlignment="1" applyProtection="1">
      <alignment horizontal="center" vertical="top"/>
    </xf>
    <xf numFmtId="4" fontId="6" fillId="0" borderId="0" xfId="11" applyNumberFormat="1" applyFont="1" applyFill="1" applyBorder="1" applyAlignment="1" applyProtection="1">
      <alignment horizontal="center"/>
    </xf>
    <xf numFmtId="0" fontId="6" fillId="0" borderId="0" xfId="1" applyFont="1" applyFill="1" applyAlignment="1" applyProtection="1">
      <alignment horizontal="left" vertical="top" wrapText="1"/>
    </xf>
    <xf numFmtId="0" fontId="23" fillId="0" borderId="0" xfId="0" applyFont="1" applyFill="1" applyAlignment="1" applyProtection="1">
      <alignment horizontal="center"/>
    </xf>
    <xf numFmtId="0" fontId="7" fillId="0" borderId="0" xfId="5" applyFont="1" applyFill="1" applyBorder="1" applyAlignment="1" applyProtection="1">
      <alignment vertical="top" wrapText="1"/>
    </xf>
    <xf numFmtId="0" fontId="7" fillId="0" borderId="0" xfId="11" applyFont="1" applyFill="1" applyAlignment="1" applyProtection="1">
      <alignment horizontal="center"/>
    </xf>
    <xf numFmtId="4" fontId="7" fillId="0" borderId="0" xfId="11" applyNumberFormat="1" applyFont="1" applyFill="1" applyBorder="1" applyAlignment="1" applyProtection="1">
      <alignment horizontal="center"/>
    </xf>
    <xf numFmtId="0" fontId="17" fillId="0" borderId="0" xfId="0" applyFont="1" applyFill="1" applyAlignment="1" applyProtection="1">
      <alignment horizontal="left" vertical="top"/>
    </xf>
    <xf numFmtId="0" fontId="17" fillId="0" borderId="0" xfId="0" applyFont="1" applyFill="1" applyProtection="1"/>
    <xf numFmtId="0" fontId="6" fillId="0" borderId="0" xfId="19" applyFont="1" applyAlignment="1" applyProtection="1">
      <alignment horizontal="right" wrapText="1"/>
    </xf>
    <xf numFmtId="0" fontId="15" fillId="0" borderId="0" xfId="0" applyFont="1" applyAlignment="1" applyProtection="1">
      <alignment horizontal="right" vertical="top" wrapText="1"/>
    </xf>
    <xf numFmtId="0" fontId="25" fillId="0" borderId="0" xfId="0" applyFont="1" applyAlignment="1" applyProtection="1">
      <alignment vertical="top" wrapText="1"/>
    </xf>
    <xf numFmtId="0" fontId="6" fillId="0" borderId="0" xfId="3" applyFont="1" applyAlignment="1" applyProtection="1">
      <alignment horizontal="justify" vertical="top" wrapText="1"/>
    </xf>
    <xf numFmtId="0" fontId="6" fillId="0" borderId="0" xfId="0" applyFont="1" applyAlignment="1" applyProtection="1">
      <alignment horizontal="right" wrapText="1"/>
    </xf>
    <xf numFmtId="2" fontId="6" fillId="0" borderId="0" xfId="0" applyNumberFormat="1" applyFont="1" applyAlignment="1" applyProtection="1">
      <alignment horizontal="right" wrapText="1"/>
    </xf>
    <xf numFmtId="0" fontId="25" fillId="0" borderId="0" xfId="0" applyFont="1" applyAlignment="1" applyProtection="1">
      <alignment vertical="top"/>
    </xf>
    <xf numFmtId="0" fontId="15" fillId="0" borderId="0" xfId="0" applyFont="1" applyProtection="1"/>
    <xf numFmtId="0" fontId="15" fillId="0" borderId="0" xfId="0" applyFont="1" applyAlignment="1" applyProtection="1">
      <alignment vertical="top"/>
    </xf>
    <xf numFmtId="0" fontId="1" fillId="0" borderId="0" xfId="0" applyFont="1" applyAlignment="1" applyProtection="1">
      <alignment vertical="top"/>
    </xf>
    <xf numFmtId="0" fontId="15" fillId="0" borderId="0" xfId="0" applyFont="1" applyAlignment="1" applyProtection="1">
      <alignment horizontal="justify" vertical="top"/>
    </xf>
    <xf numFmtId="0" fontId="6" fillId="0" borderId="0" xfId="3" applyFont="1" applyAlignment="1" applyProtection="1">
      <alignment horizontal="justify" vertical="top"/>
    </xf>
    <xf numFmtId="0" fontId="6" fillId="0" borderId="0" xfId="0" applyFont="1" applyAlignment="1" applyProtection="1">
      <alignment horizontal="right"/>
    </xf>
    <xf numFmtId="2" fontId="6" fillId="0" borderId="0" xfId="0" applyNumberFormat="1" applyFont="1" applyAlignment="1" applyProtection="1">
      <alignment horizontal="right"/>
    </xf>
    <xf numFmtId="0" fontId="23" fillId="0" borderId="0" xfId="0" applyFont="1" applyAlignment="1" applyProtection="1">
      <alignment horizontal="justify" vertical="center" wrapText="1"/>
    </xf>
    <xf numFmtId="0" fontId="15" fillId="0" borderId="0" xfId="0" applyFont="1" applyAlignment="1" applyProtection="1">
      <alignment horizontal="center" vertical="center"/>
    </xf>
    <xf numFmtId="2" fontId="15" fillId="0" borderId="0" xfId="0" applyNumberFormat="1" applyFont="1" applyAlignment="1" applyProtection="1">
      <alignment horizontal="center" vertical="center"/>
    </xf>
    <xf numFmtId="0" fontId="6" fillId="0" borderId="0" xfId="3" applyFont="1" applyAlignment="1" applyProtection="1">
      <alignment horizontal="justify" vertical="center"/>
    </xf>
    <xf numFmtId="0" fontId="6" fillId="0" borderId="0" xfId="0" applyFont="1" applyAlignment="1" applyProtection="1">
      <alignment horizontal="center" vertical="center"/>
    </xf>
    <xf numFmtId="2" fontId="6" fillId="0" borderId="0" xfId="0" applyNumberFormat="1" applyFont="1" applyAlignment="1" applyProtection="1">
      <alignment horizontal="right" vertical="center"/>
    </xf>
    <xf numFmtId="4" fontId="16" fillId="0" borderId="0" xfId="5" applyNumberFormat="1" applyFont="1" applyFill="1" applyAlignment="1" applyProtection="1">
      <alignment horizontal="center"/>
    </xf>
    <xf numFmtId="0" fontId="17" fillId="0" borderId="0" xfId="3" applyFont="1" applyFill="1" applyBorder="1" applyAlignment="1" applyProtection="1">
      <alignment horizontal="justify" vertical="top" wrapText="1"/>
    </xf>
    <xf numFmtId="0" fontId="20" fillId="0" borderId="0" xfId="0" applyFont="1" applyFill="1" applyProtection="1"/>
    <xf numFmtId="0" fontId="20" fillId="0" borderId="0" xfId="3" applyFont="1" applyFill="1" applyBorder="1" applyAlignment="1" applyProtection="1">
      <alignment horizontal="justify" vertical="top" wrapText="1"/>
    </xf>
    <xf numFmtId="49" fontId="17" fillId="0" borderId="0" xfId="0" applyNumberFormat="1" applyFont="1" applyFill="1" applyAlignment="1" applyProtection="1">
      <alignment horizontal="left" vertical="top" wrapText="1"/>
    </xf>
    <xf numFmtId="2" fontId="17" fillId="0" borderId="0" xfId="0" applyNumberFormat="1" applyFont="1" applyFill="1" applyAlignment="1" applyProtection="1">
      <alignment horizontal="left" vertical="top" wrapText="1"/>
    </xf>
    <xf numFmtId="49" fontId="17" fillId="0" borderId="0" xfId="0" applyNumberFormat="1" applyFont="1" applyFill="1" applyAlignment="1" applyProtection="1">
      <alignment vertical="top" wrapText="1"/>
    </xf>
    <xf numFmtId="0" fontId="18" fillId="0" borderId="0" xfId="0" applyFont="1" applyFill="1" applyAlignment="1" applyProtection="1">
      <alignment horizontal="center"/>
    </xf>
    <xf numFmtId="4" fontId="18" fillId="0" borderId="0" xfId="0" applyNumberFormat="1" applyFont="1" applyFill="1" applyAlignment="1" applyProtection="1">
      <alignment horizontal="center"/>
    </xf>
    <xf numFmtId="0" fontId="6" fillId="0" borderId="0" xfId="14" applyFont="1" applyAlignment="1" applyProtection="1">
      <alignment horizontal="left" vertical="top" wrapText="1"/>
    </xf>
    <xf numFmtId="0" fontId="27" fillId="0" borderId="0" xfId="6" applyFont="1" applyAlignment="1" applyProtection="1">
      <alignment horizontal="center"/>
    </xf>
    <xf numFmtId="3" fontId="27" fillId="0" borderId="0" xfId="6" applyNumberFormat="1" applyFont="1" applyAlignment="1" applyProtection="1">
      <alignment horizontal="center"/>
    </xf>
    <xf numFmtId="0" fontId="33" fillId="0" borderId="0" xfId="0" applyFont="1" applyAlignment="1" applyProtection="1">
      <alignment horizontal="center" wrapText="1"/>
    </xf>
    <xf numFmtId="3" fontId="33" fillId="0" borderId="0" xfId="0" applyNumberFormat="1" applyFont="1" applyAlignment="1" applyProtection="1">
      <alignment horizontal="center" wrapText="1"/>
    </xf>
    <xf numFmtId="0" fontId="17" fillId="0" borderId="0" xfId="5" applyFont="1" applyFill="1" applyBorder="1" applyAlignment="1" applyProtection="1">
      <alignment horizontal="left" vertical="top" wrapText="1"/>
    </xf>
    <xf numFmtId="0" fontId="17" fillId="0" borderId="0" xfId="0" applyFont="1" applyFill="1" applyBorder="1" applyAlignment="1" applyProtection="1">
      <alignment vertical="top" wrapText="1"/>
    </xf>
    <xf numFmtId="4" fontId="7" fillId="0" borderId="0" xfId="5" applyNumberFormat="1" applyFont="1" applyFill="1" applyAlignment="1" applyProtection="1">
      <alignment horizontal="center"/>
    </xf>
    <xf numFmtId="0" fontId="6" fillId="0" borderId="0" xfId="0" applyFont="1" applyFill="1" applyAlignment="1" applyProtection="1">
      <alignment horizontal="justify" vertical="top" wrapText="1"/>
    </xf>
    <xf numFmtId="0" fontId="17" fillId="0" borderId="0" xfId="0" applyFont="1" applyFill="1" applyAlignment="1" applyProtection="1">
      <alignment horizontal="justify" vertical="top" wrapText="1"/>
    </xf>
    <xf numFmtId="16" fontId="23" fillId="0" borderId="0" xfId="0" applyNumberFormat="1" applyFont="1" applyFill="1" applyAlignment="1" applyProtection="1">
      <alignment vertical="top"/>
    </xf>
    <xf numFmtId="0" fontId="17" fillId="0" borderId="0" xfId="5" applyFont="1" applyFill="1" applyAlignment="1" applyProtection="1">
      <alignment horizontal="justify" vertical="top" wrapText="1"/>
    </xf>
    <xf numFmtId="49" fontId="16" fillId="0" borderId="0" xfId="0" applyNumberFormat="1" applyFont="1" applyFill="1" applyBorder="1" applyAlignment="1" applyProtection="1">
      <alignment horizontal="center" vertical="center"/>
    </xf>
    <xf numFmtId="4" fontId="17" fillId="0" borderId="0" xfId="0" applyNumberFormat="1" applyFont="1" applyFill="1" applyBorder="1" applyAlignment="1" applyProtection="1">
      <alignment horizontal="center"/>
    </xf>
    <xf numFmtId="49" fontId="17" fillId="0" borderId="0"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xf>
    <xf numFmtId="4" fontId="17" fillId="0" borderId="0" xfId="0" applyNumberFormat="1" applyFont="1" applyFill="1" applyBorder="1" applyAlignment="1" applyProtection="1">
      <alignment horizontal="center" vertical="center"/>
    </xf>
    <xf numFmtId="0" fontId="18" fillId="0" borderId="0" xfId="0" applyFont="1" applyFill="1" applyAlignment="1" applyProtection="1">
      <alignment horizontal="left" vertical="top" wrapText="1"/>
    </xf>
    <xf numFmtId="0" fontId="17" fillId="0" borderId="0" xfId="0" applyFont="1" applyFill="1" applyAlignment="1" applyProtection="1">
      <alignment vertical="top" wrapText="1"/>
    </xf>
    <xf numFmtId="0" fontId="17" fillId="0" borderId="0" xfId="8" applyFont="1" applyFill="1" applyAlignment="1" applyProtection="1">
      <alignment horizontal="left" wrapText="1"/>
    </xf>
    <xf numFmtId="4" fontId="17" fillId="0" borderId="0" xfId="9" applyNumberFormat="1" applyFont="1" applyFill="1" applyBorder="1" applyAlignment="1" applyProtection="1">
      <alignment horizontal="center"/>
    </xf>
    <xf numFmtId="0" fontId="20" fillId="0" borderId="0" xfId="0" applyFont="1" applyFill="1" applyAlignment="1" applyProtection="1">
      <alignment horizontal="center"/>
    </xf>
    <xf numFmtId="4" fontId="20" fillId="0" borderId="0" xfId="0" applyNumberFormat="1" applyFont="1" applyFill="1" applyAlignment="1" applyProtection="1">
      <alignment horizontal="center"/>
    </xf>
    <xf numFmtId="49" fontId="20" fillId="0" borderId="0" xfId="0" applyNumberFormat="1" applyFont="1" applyFill="1" applyAlignment="1" applyProtection="1">
      <alignment horizontal="left" vertical="top" wrapText="1"/>
    </xf>
    <xf numFmtId="0" fontId="6" fillId="0" borderId="0" xfId="0" applyFont="1" applyFill="1" applyAlignment="1" applyProtection="1">
      <alignment horizontal="left" vertical="top" wrapText="1"/>
    </xf>
    <xf numFmtId="4" fontId="6" fillId="0" borderId="0" xfId="0" applyNumberFormat="1" applyFont="1" applyFill="1" applyAlignment="1" applyProtection="1">
      <alignment horizontal="right"/>
    </xf>
    <xf numFmtId="0" fontId="20" fillId="0" borderId="0" xfId="0" applyFont="1" applyFill="1" applyAlignment="1" applyProtection="1">
      <alignment horizontal="left" vertical="top"/>
    </xf>
    <xf numFmtId="0" fontId="17" fillId="0" borderId="0" xfId="18" quotePrefix="1" applyFont="1" applyAlignment="1" applyProtection="1">
      <alignment horizontal="left" vertical="top" wrapText="1"/>
    </xf>
    <xf numFmtId="0" fontId="6" fillId="0" borderId="0" xfId="0" applyFont="1" applyAlignment="1" applyProtection="1">
      <alignment horizontal="center"/>
    </xf>
    <xf numFmtId="4" fontId="6" fillId="0" borderId="0" xfId="0" applyNumberFormat="1" applyFont="1" applyAlignment="1" applyProtection="1">
      <alignment horizontal="right"/>
    </xf>
    <xf numFmtId="0" fontId="6" fillId="0" borderId="0" xfId="0" applyFont="1" applyAlignment="1" applyProtection="1">
      <alignment horizontal="left" vertical="top" wrapText="1"/>
    </xf>
    <xf numFmtId="0" fontId="6" fillId="0" borderId="0" xfId="18" quotePrefix="1" applyFont="1" applyAlignment="1" applyProtection="1">
      <alignment horizontal="left" vertical="top" wrapText="1"/>
    </xf>
    <xf numFmtId="49" fontId="9" fillId="0" borderId="0" xfId="0" applyNumberFormat="1" applyFont="1" applyAlignment="1" applyProtection="1">
      <alignment horizontal="left" vertical="top" wrapText="1" shrinkToFit="1"/>
    </xf>
    <xf numFmtId="0" fontId="17" fillId="0" borderId="0" xfId="0" applyFont="1" applyAlignment="1" applyProtection="1">
      <alignment horizontal="right"/>
    </xf>
    <xf numFmtId="4" fontId="17" fillId="0" borderId="0" xfId="0" applyNumberFormat="1" applyFont="1" applyAlignment="1" applyProtection="1">
      <alignment horizontal="right"/>
    </xf>
    <xf numFmtId="0" fontId="16" fillId="0" borderId="0" xfId="0" applyFont="1" applyAlignment="1" applyProtection="1">
      <alignment horizontal="left"/>
    </xf>
    <xf numFmtId="0" fontId="16" fillId="0" borderId="0" xfId="0" applyFont="1" applyAlignment="1" applyProtection="1">
      <alignment horizontal="justify"/>
    </xf>
    <xf numFmtId="4" fontId="16" fillId="0" borderId="3" xfId="0" applyNumberFormat="1" applyFont="1" applyFill="1" applyBorder="1" applyAlignment="1" applyProtection="1">
      <alignment horizontal="right"/>
    </xf>
    <xf numFmtId="0" fontId="7" fillId="0" borderId="0" xfId="0" applyFont="1" applyAlignment="1" applyProtection="1">
      <alignment horizontal="right"/>
    </xf>
    <xf numFmtId="0" fontId="17" fillId="0" borderId="2" xfId="0" applyFont="1" applyFill="1" applyBorder="1" applyAlignment="1" applyProtection="1">
      <alignment horizontal="center" vertical="top"/>
    </xf>
    <xf numFmtId="0" fontId="17" fillId="0" borderId="2" xfId="0" applyFont="1" applyFill="1" applyBorder="1" applyAlignment="1" applyProtection="1">
      <alignment horizontal="left" vertical="top"/>
    </xf>
    <xf numFmtId="0" fontId="0" fillId="0" borderId="0" xfId="0" applyProtection="1"/>
    <xf numFmtId="0" fontId="7" fillId="2" borderId="0" xfId="20" applyFont="1" applyFill="1" applyBorder="1" applyAlignment="1" applyProtection="1">
      <alignment horizontal="left" vertical="top"/>
    </xf>
    <xf numFmtId="0" fontId="7" fillId="2" borderId="0" xfId="20" applyFont="1" applyFill="1" applyBorder="1" applyAlignment="1" applyProtection="1">
      <alignment horizontal="justify" vertical="top" wrapText="1"/>
    </xf>
    <xf numFmtId="165" fontId="9" fillId="0" borderId="0" xfId="20" applyNumberFormat="1" applyFont="1" applyBorder="1" applyAlignment="1" applyProtection="1">
      <alignment vertical="top" wrapText="1"/>
    </xf>
    <xf numFmtId="1" fontId="9" fillId="0" borderId="0" xfId="20" applyNumberFormat="1" applyFont="1" applyBorder="1" applyAlignment="1" applyProtection="1">
      <alignment horizontal="right"/>
    </xf>
    <xf numFmtId="0" fontId="9" fillId="0" borderId="0" xfId="20" applyFont="1" applyBorder="1" applyAlignment="1" applyProtection="1">
      <alignment horizontal="left" vertical="top"/>
    </xf>
    <xf numFmtId="165" fontId="11" fillId="0" borderId="0" xfId="20" applyNumberFormat="1" applyFont="1" applyBorder="1" applyAlignment="1" applyProtection="1">
      <alignment vertical="top" wrapText="1"/>
    </xf>
    <xf numFmtId="165" fontId="9" fillId="0" borderId="0" xfId="20" applyNumberFormat="1" applyFont="1" applyBorder="1" applyAlignment="1" applyProtection="1">
      <alignment horizontal="right"/>
    </xf>
    <xf numFmtId="0" fontId="31" fillId="0" borderId="0" xfId="20" applyFont="1" applyBorder="1" applyAlignment="1" applyProtection="1">
      <alignment horizontal="left" vertical="top"/>
    </xf>
    <xf numFmtId="0" fontId="9" fillId="0" borderId="0" xfId="20" applyFont="1" applyBorder="1" applyAlignment="1" applyProtection="1">
      <alignment horizontal="left" vertical="top" wrapText="1"/>
    </xf>
    <xf numFmtId="4" fontId="9" fillId="0" borderId="0" xfId="20" applyNumberFormat="1" applyFont="1" applyBorder="1" applyAlignment="1" applyProtection="1">
      <alignment horizontal="right" vertical="top"/>
    </xf>
    <xf numFmtId="166" fontId="9" fillId="0" borderId="0" xfId="20" applyNumberFormat="1" applyFont="1" applyBorder="1" applyAlignment="1" applyProtection="1">
      <alignment horizontal="left" vertical="top" wrapText="1"/>
    </xf>
    <xf numFmtId="0" fontId="31" fillId="0" borderId="0" xfId="20" applyFont="1" applyBorder="1" applyAlignment="1" applyProtection="1">
      <alignment vertical="top"/>
    </xf>
    <xf numFmtId="0" fontId="9" fillId="0" borderId="0" xfId="20" applyFont="1" applyBorder="1" applyAlignment="1" applyProtection="1">
      <alignment horizontal="right" wrapText="1"/>
    </xf>
    <xf numFmtId="4" fontId="6" fillId="0" borderId="0" xfId="21" applyNumberFormat="1" applyFont="1" applyFill="1" applyBorder="1" applyAlignment="1" applyProtection="1">
      <alignment horizontal="right"/>
    </xf>
    <xf numFmtId="0" fontId="9" fillId="0" borderId="0" xfId="20" applyFont="1" applyBorder="1" applyAlignment="1" applyProtection="1">
      <alignment horizontal="right"/>
    </xf>
    <xf numFmtId="0" fontId="6" fillId="0" borderId="0" xfId="21" applyFont="1" applyFill="1" applyBorder="1" applyAlignment="1" applyProtection="1">
      <alignment horizontal="left" vertical="top" wrapText="1"/>
    </xf>
    <xf numFmtId="0" fontId="11" fillId="2" borderId="0" xfId="20" applyFont="1" applyFill="1" applyBorder="1" applyAlignment="1" applyProtection="1">
      <alignment horizontal="left" vertical="top" wrapText="1"/>
    </xf>
    <xf numFmtId="0" fontId="11" fillId="2" borderId="0" xfId="20" applyFont="1" applyFill="1" applyBorder="1" applyAlignment="1" applyProtection="1">
      <alignment horizontal="justify" vertical="top" wrapText="1"/>
    </xf>
    <xf numFmtId="0" fontId="11" fillId="2" borderId="0" xfId="20" applyFont="1" applyFill="1" applyBorder="1" applyAlignment="1" applyProtection="1">
      <alignment horizontal="right" vertical="top" wrapText="1"/>
    </xf>
    <xf numFmtId="1" fontId="11" fillId="2" borderId="0" xfId="20" applyNumberFormat="1" applyFont="1" applyFill="1" applyBorder="1" applyAlignment="1" applyProtection="1">
      <alignment horizontal="justify" vertical="top" wrapText="1"/>
    </xf>
    <xf numFmtId="0" fontId="6" fillId="2" borderId="0" xfId="20" applyFont="1" applyFill="1" applyBorder="1" applyAlignment="1" applyProtection="1">
      <alignment horizontal="right"/>
    </xf>
    <xf numFmtId="1" fontId="6" fillId="2" borderId="0" xfId="20" applyNumberFormat="1" applyFont="1" applyFill="1" applyBorder="1" applyAlignment="1" applyProtection="1">
      <alignment horizontal="right"/>
    </xf>
    <xf numFmtId="0" fontId="6" fillId="0" borderId="0" xfId="20" applyFont="1" applyBorder="1" applyAlignment="1" applyProtection="1">
      <alignment horizontal="left" vertical="top"/>
    </xf>
    <xf numFmtId="0" fontId="6" fillId="0" borderId="0" xfId="20" applyFont="1" applyBorder="1" applyAlignment="1" applyProtection="1">
      <alignment horizontal="justify" vertical="top" wrapText="1"/>
    </xf>
    <xf numFmtId="0" fontId="6" fillId="0" borderId="0" xfId="20" applyFont="1" applyBorder="1" applyAlignment="1" applyProtection="1">
      <alignment horizontal="right"/>
    </xf>
    <xf numFmtId="0" fontId="6" fillId="0" borderId="0" xfId="20" applyFont="1" applyBorder="1" applyAlignment="1" applyProtection="1">
      <alignment horizontal="right" vertical="top" wrapText="1"/>
    </xf>
    <xf numFmtId="167" fontId="11" fillId="3" borderId="0" xfId="15" quotePrefix="1" applyNumberFormat="1" applyFont="1" applyFill="1" applyAlignment="1" applyProtection="1">
      <alignment horizontal="left" vertical="top"/>
    </xf>
    <xf numFmtId="0" fontId="11" fillId="3" borderId="0" xfId="15" applyFont="1" applyFill="1" applyAlignment="1" applyProtection="1">
      <alignment horizontal="left" vertical="top"/>
    </xf>
    <xf numFmtId="0" fontId="36" fillId="5" borderId="6" xfId="15" applyFont="1" applyFill="1" applyBorder="1" applyAlignment="1" applyProtection="1">
      <alignment horizontal="left" vertical="top"/>
    </xf>
    <xf numFmtId="0" fontId="36" fillId="5" borderId="7" xfId="15" applyFont="1" applyFill="1" applyBorder="1" applyAlignment="1" applyProtection="1">
      <alignment horizontal="left" vertical="top"/>
    </xf>
    <xf numFmtId="1" fontId="36" fillId="5" borderId="7" xfId="15" applyNumberFormat="1" applyFont="1" applyFill="1" applyBorder="1" applyAlignment="1" applyProtection="1">
      <alignment horizontal="center"/>
    </xf>
    <xf numFmtId="5" fontId="36" fillId="5" borderId="8" xfId="15" applyNumberFormat="1" applyFont="1" applyFill="1" applyBorder="1" applyAlignment="1" applyProtection="1">
      <alignment horizontal="right"/>
    </xf>
    <xf numFmtId="5" fontId="36" fillId="5" borderId="7" xfId="15" applyNumberFormat="1" applyFont="1" applyFill="1" applyBorder="1" applyAlignment="1" applyProtection="1">
      <alignment horizontal="right"/>
    </xf>
    <xf numFmtId="5" fontId="36" fillId="5" borderId="9" xfId="15" applyNumberFormat="1" applyFont="1" applyFill="1" applyBorder="1" applyAlignment="1" applyProtection="1">
      <alignment horizontal="right"/>
    </xf>
    <xf numFmtId="0" fontId="36" fillId="5" borderId="8" xfId="15" applyFont="1" applyFill="1" applyBorder="1" applyAlignment="1" applyProtection="1">
      <alignment horizontal="left" vertical="top"/>
    </xf>
    <xf numFmtId="4" fontId="36" fillId="5" borderId="8" xfId="22" applyNumberFormat="1" applyFont="1" applyFill="1" applyBorder="1" applyAlignment="1" applyProtection="1">
      <alignment horizontal="left" vertical="top" wrapText="1"/>
    </xf>
    <xf numFmtId="1" fontId="36" fillId="5" borderId="7" xfId="22" applyNumberFormat="1" applyFont="1" applyFill="1" applyBorder="1" applyAlignment="1" applyProtection="1">
      <alignment horizontal="center"/>
    </xf>
    <xf numFmtId="165" fontId="6" fillId="2" borderId="0" xfId="20" applyNumberFormat="1" applyFont="1" applyFill="1" applyBorder="1" applyAlignment="1" applyProtection="1">
      <alignment horizontal="right"/>
    </xf>
    <xf numFmtId="165" fontId="6" fillId="0" borderId="0" xfId="20" applyNumberFormat="1" applyFont="1" applyBorder="1" applyAlignment="1" applyProtection="1">
      <alignment horizontal="right" vertical="top"/>
    </xf>
    <xf numFmtId="165" fontId="31" fillId="0" borderId="0" xfId="20" applyNumberFormat="1" applyFont="1" applyBorder="1" applyAlignment="1" applyProtection="1">
      <alignment horizontal="right" vertical="top"/>
    </xf>
    <xf numFmtId="0" fontId="35" fillId="0" borderId="0" xfId="20" applyFont="1" applyBorder="1" applyAlignment="1" applyProtection="1">
      <alignment horizontal="right"/>
    </xf>
    <xf numFmtId="165" fontId="9" fillId="0" borderId="0" xfId="20" applyNumberFormat="1" applyFont="1" applyBorder="1" applyAlignment="1" applyProtection="1">
      <alignment horizontal="right" vertical="top"/>
    </xf>
    <xf numFmtId="0" fontId="31" fillId="0" borderId="0" xfId="20" applyFont="1" applyBorder="1" applyAlignment="1" applyProtection="1">
      <alignment horizontal="right" vertical="top"/>
    </xf>
    <xf numFmtId="165" fontId="9" fillId="2" borderId="0" xfId="20" applyNumberFormat="1" applyFont="1" applyFill="1" applyBorder="1" applyAlignment="1" applyProtection="1">
      <alignment horizontal="right" vertical="top"/>
    </xf>
    <xf numFmtId="4" fontId="16" fillId="0" borderId="4" xfId="0" applyNumberFormat="1" applyFont="1" applyFill="1" applyBorder="1" applyAlignment="1" applyProtection="1">
      <alignment horizontal="right"/>
    </xf>
    <xf numFmtId="4" fontId="7" fillId="0" borderId="0" xfId="0" applyNumberFormat="1" applyFont="1" applyAlignment="1" applyProtection="1">
      <alignment horizontal="right"/>
    </xf>
    <xf numFmtId="4" fontId="6" fillId="0" borderId="1" xfId="0" applyNumberFormat="1" applyFont="1" applyFill="1" applyBorder="1" applyAlignment="1" applyProtection="1">
      <alignment horizontal="right" vertical="top"/>
    </xf>
    <xf numFmtId="4" fontId="6" fillId="0" borderId="0" xfId="0" applyNumberFormat="1" applyFont="1" applyFill="1" applyBorder="1" applyAlignment="1" applyProtection="1">
      <alignment horizontal="right" vertical="top"/>
    </xf>
    <xf numFmtId="4" fontId="17" fillId="0" borderId="0" xfId="0" applyNumberFormat="1" applyFont="1" applyFill="1" applyAlignment="1" applyProtection="1">
      <alignment horizontal="right"/>
    </xf>
    <xf numFmtId="4" fontId="15" fillId="0" borderId="0" xfId="0" applyNumberFormat="1" applyFont="1" applyAlignment="1" applyProtection="1">
      <alignment horizontal="right" wrapText="1"/>
    </xf>
    <xf numFmtId="4" fontId="7" fillId="0" borderId="0" xfId="0" applyNumberFormat="1" applyFont="1" applyFill="1" applyAlignment="1" applyProtection="1">
      <alignment horizontal="right" wrapText="1"/>
    </xf>
    <xf numFmtId="4" fontId="15" fillId="0" borderId="0" xfId="0" applyNumberFormat="1" applyFont="1" applyAlignment="1" applyProtection="1">
      <alignment horizontal="right"/>
    </xf>
    <xf numFmtId="0" fontId="15" fillId="0" borderId="0" xfId="0" applyFont="1" applyAlignment="1" applyProtection="1">
      <alignment horizontal="right" wrapText="1"/>
    </xf>
    <xf numFmtId="166" fontId="15" fillId="0" borderId="0" xfId="0" applyNumberFormat="1" applyFont="1" applyAlignment="1" applyProtection="1">
      <alignment horizontal="right" wrapText="1"/>
    </xf>
    <xf numFmtId="0" fontId="15" fillId="0" borderId="0" xfId="0" applyFont="1" applyAlignment="1" applyProtection="1">
      <alignment horizontal="right"/>
    </xf>
    <xf numFmtId="166" fontId="15" fillId="0" borderId="0" xfId="0" applyNumberFormat="1" applyFont="1" applyAlignment="1" applyProtection="1">
      <alignment horizontal="right"/>
    </xf>
    <xf numFmtId="166" fontId="15" fillId="0" borderId="0" xfId="0" applyNumberFormat="1" applyFont="1" applyAlignment="1" applyProtection="1">
      <alignment horizontal="right" vertical="center"/>
    </xf>
    <xf numFmtId="165" fontId="15" fillId="0" borderId="0" xfId="0" applyNumberFormat="1" applyFont="1" applyAlignment="1" applyProtection="1">
      <alignment horizontal="right" vertical="center"/>
    </xf>
    <xf numFmtId="4" fontId="16" fillId="0" borderId="0" xfId="0" applyNumberFormat="1" applyFont="1" applyFill="1" applyAlignment="1" applyProtection="1">
      <alignment horizontal="right" wrapText="1"/>
    </xf>
    <xf numFmtId="4" fontId="22" fillId="0" borderId="0" xfId="0" applyNumberFormat="1" applyFont="1" applyFill="1" applyAlignment="1" applyProtection="1">
      <alignment horizontal="right" wrapText="1"/>
    </xf>
    <xf numFmtId="7" fontId="6" fillId="0" borderId="0" xfId="0" applyNumberFormat="1" applyFont="1" applyAlignment="1" applyProtection="1">
      <alignment horizontal="right"/>
    </xf>
    <xf numFmtId="4" fontId="17" fillId="0" borderId="0" xfId="0" applyNumberFormat="1" applyFont="1" applyFill="1" applyBorder="1" applyAlignment="1" applyProtection="1">
      <alignment horizontal="right"/>
    </xf>
    <xf numFmtId="4" fontId="20" fillId="0" borderId="0" xfId="0" applyNumberFormat="1" applyFont="1" applyFill="1" applyAlignment="1" applyProtection="1">
      <alignment horizontal="right"/>
    </xf>
    <xf numFmtId="0" fontId="42" fillId="0" borderId="0" xfId="26" applyFont="1" applyAlignment="1" applyProtection="1">
      <alignment horizontal="center"/>
    </xf>
    <xf numFmtId="49" fontId="47" fillId="0" borderId="10" xfId="31" applyNumberFormat="1" applyFont="1" applyFill="1" applyBorder="1" applyAlignment="1" applyProtection="1">
      <alignment horizontal="center" vertical="center" wrapText="1"/>
      <protection locked="0"/>
    </xf>
    <xf numFmtId="49" fontId="48" fillId="0" borderId="0" xfId="31" applyNumberFormat="1" applyFont="1" applyFill="1" applyAlignment="1" applyProtection="1">
      <alignment horizontal="center" vertical="center" wrapText="1"/>
      <protection locked="0"/>
    </xf>
    <xf numFmtId="49" fontId="48" fillId="0" borderId="0" xfId="31" applyNumberFormat="1" applyFont="1" applyFill="1" applyAlignment="1" applyProtection="1">
      <alignment horizontal="center" vertical="top" wrapText="1"/>
      <protection locked="0"/>
    </xf>
    <xf numFmtId="0" fontId="6" fillId="0" borderId="0" xfId="31" applyFill="1" applyAlignment="1" applyProtection="1">
      <alignment horizontal="left" wrapText="1"/>
      <protection locked="0"/>
    </xf>
    <xf numFmtId="49" fontId="47" fillId="0" borderId="0" xfId="31" applyNumberFormat="1" applyFont="1" applyFill="1" applyAlignment="1" applyProtection="1">
      <alignment horizontal="center" wrapText="1"/>
      <protection locked="0"/>
    </xf>
    <xf numFmtId="4" fontId="6" fillId="0" borderId="0" xfId="32" applyNumberFormat="1" applyFill="1" applyBorder="1" applyAlignment="1" applyProtection="1">
      <alignment horizontal="right" wrapText="1"/>
      <protection locked="0"/>
    </xf>
    <xf numFmtId="49" fontId="47" fillId="0" borderId="0" xfId="31" applyNumberFormat="1" applyFont="1" applyFill="1" applyAlignment="1" applyProtection="1">
      <alignment horizontal="center" vertical="center" wrapText="1"/>
      <protection locked="0"/>
    </xf>
    <xf numFmtId="0" fontId="6" fillId="0" borderId="0" xfId="31" applyFill="1" applyProtection="1">
      <protection locked="0"/>
    </xf>
    <xf numFmtId="49" fontId="47" fillId="0" borderId="0" xfId="31" applyNumberFormat="1" applyFont="1" applyFill="1" applyAlignment="1" applyProtection="1">
      <alignment horizontal="right" wrapText="1"/>
      <protection locked="0"/>
    </xf>
    <xf numFmtId="49" fontId="49" fillId="0" borderId="0" xfId="31" applyNumberFormat="1" applyFont="1" applyFill="1" applyAlignment="1" applyProtection="1">
      <alignment horizontal="right" wrapText="1"/>
      <protection locked="0"/>
    </xf>
    <xf numFmtId="49" fontId="50" fillId="0" borderId="0" xfId="31" applyNumberFormat="1" applyFont="1" applyFill="1" applyAlignment="1" applyProtection="1">
      <alignment vertical="center"/>
      <protection locked="0"/>
    </xf>
    <xf numFmtId="4" fontId="6" fillId="0" borderId="0" xfId="31" applyNumberFormat="1" applyFill="1" applyAlignment="1" applyProtection="1">
      <alignment horizontal="right"/>
      <protection locked="0"/>
    </xf>
    <xf numFmtId="49" fontId="7" fillId="0" borderId="0" xfId="31" applyNumberFormat="1" applyFont="1" applyFill="1" applyAlignment="1" applyProtection="1">
      <alignment vertical="center"/>
      <protection locked="0"/>
    </xf>
    <xf numFmtId="49" fontId="67" fillId="0" borderId="0" xfId="31" applyNumberFormat="1" applyFont="1" applyFill="1" applyAlignment="1" applyProtection="1">
      <alignment vertical="center"/>
      <protection locked="0"/>
    </xf>
    <xf numFmtId="4" fontId="60" fillId="0" borderId="0" xfId="31" applyNumberFormat="1" applyFont="1" applyFill="1" applyAlignment="1" applyProtection="1">
      <alignment horizontal="right"/>
      <protection locked="0"/>
    </xf>
    <xf numFmtId="4" fontId="18" fillId="0" borderId="0" xfId="31" applyNumberFormat="1" applyFont="1" applyFill="1" applyAlignment="1" applyProtection="1">
      <alignment horizontal="right"/>
      <protection locked="0"/>
    </xf>
    <xf numFmtId="4" fontId="17" fillId="0" borderId="0" xfId="31" applyNumberFormat="1" applyFont="1" applyFill="1" applyAlignment="1" applyProtection="1">
      <alignment horizontal="right"/>
      <protection locked="0"/>
    </xf>
    <xf numFmtId="49" fontId="17" fillId="0" borderId="0" xfId="31" applyNumberFormat="1" applyFont="1" applyFill="1" applyAlignment="1" applyProtection="1">
      <alignment vertical="center"/>
      <protection locked="0"/>
    </xf>
    <xf numFmtId="4" fontId="6" fillId="0" borderId="0" xfId="31" applyNumberFormat="1" applyFont="1" applyFill="1" applyAlignment="1" applyProtection="1">
      <alignment horizontal="right"/>
      <protection locked="0"/>
    </xf>
    <xf numFmtId="4" fontId="20" fillId="0" borderId="0" xfId="31" applyNumberFormat="1" applyFont="1" applyFill="1" applyAlignment="1" applyProtection="1">
      <alignment horizontal="left" wrapText="1"/>
      <protection locked="0"/>
    </xf>
    <xf numFmtId="49" fontId="6" fillId="0" borderId="0" xfId="31" applyNumberFormat="1" applyFill="1" applyAlignment="1" applyProtection="1">
      <alignment horizontal="right"/>
      <protection locked="0"/>
    </xf>
    <xf numFmtId="49" fontId="6" fillId="0" borderId="0" xfId="31" applyNumberFormat="1" applyFont="1" applyFill="1" applyAlignment="1" applyProtection="1">
      <alignment vertical="center"/>
      <protection locked="0"/>
    </xf>
    <xf numFmtId="4" fontId="61" fillId="0" borderId="0" xfId="31" applyNumberFormat="1" applyFont="1" applyFill="1" applyAlignment="1" applyProtection="1">
      <alignment horizontal="right"/>
      <protection locked="0"/>
    </xf>
    <xf numFmtId="4" fontId="57" fillId="0" borderId="0" xfId="31" applyNumberFormat="1" applyFont="1" applyFill="1" applyAlignment="1" applyProtection="1">
      <alignment horizontal="right"/>
      <protection locked="0"/>
    </xf>
    <xf numFmtId="49" fontId="57" fillId="0" borderId="0" xfId="31" applyNumberFormat="1" applyFont="1" applyFill="1" applyAlignment="1" applyProtection="1">
      <alignment vertical="center"/>
      <protection locked="0"/>
    </xf>
    <xf numFmtId="4" fontId="57" fillId="0" borderId="0" xfId="31" applyNumberFormat="1" applyFont="1" applyFill="1" applyAlignment="1" applyProtection="1">
      <alignment horizontal="left" wrapText="1"/>
      <protection locked="0"/>
    </xf>
    <xf numFmtId="49" fontId="6" fillId="0" borderId="0" xfId="0" applyNumberFormat="1" applyFont="1" applyFill="1" applyBorder="1" applyAlignment="1" applyProtection="1">
      <alignment vertical="center"/>
      <protection locked="0"/>
    </xf>
    <xf numFmtId="4" fontId="18" fillId="0" borderId="0" xfId="0" applyNumberFormat="1" applyFont="1" applyFill="1" applyAlignment="1" applyProtection="1">
      <alignment horizontal="right"/>
      <protection locked="0"/>
    </xf>
    <xf numFmtId="4" fontId="17" fillId="0" borderId="0" xfId="31" applyNumberFormat="1" applyFont="1" applyFill="1" applyBorder="1" applyAlignment="1" applyProtection="1">
      <alignment horizontal="right"/>
      <protection locked="0"/>
    </xf>
    <xf numFmtId="49" fontId="61" fillId="0" borderId="0" xfId="31" applyNumberFormat="1" applyFont="1" applyFill="1" applyAlignment="1" applyProtection="1">
      <alignment vertical="center"/>
      <protection locked="0"/>
    </xf>
    <xf numFmtId="4" fontId="57" fillId="0" borderId="0" xfId="0" applyNumberFormat="1" applyFont="1" applyFill="1" applyAlignment="1" applyProtection="1">
      <alignment horizontal="right"/>
      <protection locked="0"/>
    </xf>
    <xf numFmtId="49" fontId="57" fillId="0" borderId="0" xfId="0" applyNumberFormat="1" applyFont="1" applyFill="1" applyAlignment="1" applyProtection="1">
      <alignment vertical="center"/>
      <protection locked="0"/>
    </xf>
    <xf numFmtId="4" fontId="61" fillId="0" borderId="0" xfId="31" applyNumberFormat="1" applyFont="1" applyFill="1" applyAlignment="1" applyProtection="1">
      <alignment horizontal="left" wrapText="1"/>
      <protection locked="0"/>
    </xf>
    <xf numFmtId="49" fontId="61" fillId="0" borderId="0" xfId="0" applyNumberFormat="1" applyFont="1" applyFill="1" applyAlignment="1" applyProtection="1">
      <alignment vertical="center"/>
      <protection locked="0"/>
    </xf>
    <xf numFmtId="49" fontId="6" fillId="0" borderId="0" xfId="31" applyNumberFormat="1" applyFill="1" applyAlignment="1" applyProtection="1">
      <alignment horizontal="center" vertical="top"/>
      <protection locked="0"/>
    </xf>
    <xf numFmtId="49" fontId="6" fillId="0" borderId="0" xfId="31" applyNumberFormat="1" applyFill="1" applyAlignment="1" applyProtection="1">
      <alignment vertical="center"/>
      <protection locked="0"/>
    </xf>
    <xf numFmtId="49" fontId="6" fillId="0" borderId="0" xfId="0" applyNumberFormat="1" applyFont="1" applyFill="1" applyAlignment="1" applyProtection="1">
      <alignment vertical="top" wrapText="1"/>
      <protection locked="0"/>
    </xf>
    <xf numFmtId="49" fontId="6" fillId="0" borderId="0" xfId="31" applyNumberFormat="1" applyFill="1" applyAlignment="1" applyProtection="1">
      <alignment horizontal="justify" vertical="center" wrapText="1"/>
      <protection locked="0"/>
    </xf>
    <xf numFmtId="49" fontId="54" fillId="0" borderId="0" xfId="31" applyNumberFormat="1" applyFont="1" applyFill="1" applyAlignment="1" applyProtection="1">
      <alignment horizontal="center" vertical="top" wrapText="1"/>
    </xf>
    <xf numFmtId="49" fontId="54" fillId="0" borderId="0" xfId="31" applyNumberFormat="1" applyFont="1" applyFill="1" applyAlignment="1" applyProtection="1">
      <alignment horizontal="center" vertical="top"/>
    </xf>
    <xf numFmtId="49" fontId="47" fillId="0" borderId="0" xfId="31" applyNumberFormat="1" applyFont="1" applyFill="1" applyAlignment="1" applyProtection="1">
      <alignment horizontal="right" wrapText="1"/>
    </xf>
    <xf numFmtId="49" fontId="47" fillId="0" borderId="0" xfId="31" applyNumberFormat="1" applyFont="1" applyFill="1" applyAlignment="1" applyProtection="1">
      <alignment horizontal="center" wrapText="1"/>
    </xf>
    <xf numFmtId="4" fontId="47" fillId="0" borderId="0" xfId="31" applyNumberFormat="1" applyFont="1" applyFill="1" applyAlignment="1" applyProtection="1">
      <alignment horizontal="right" wrapText="1"/>
    </xf>
    <xf numFmtId="49" fontId="50" fillId="0" borderId="0" xfId="31" applyNumberFormat="1" applyFont="1" applyFill="1" applyAlignment="1" applyProtection="1">
      <alignment vertical="center"/>
    </xf>
    <xf numFmtId="49" fontId="51" fillId="0" borderId="0" xfId="31" applyNumberFormat="1" applyFont="1" applyFill="1" applyAlignment="1" applyProtection="1">
      <alignment horizontal="right" vertical="center" wrapText="1"/>
    </xf>
    <xf numFmtId="49" fontId="50" fillId="0" borderId="0" xfId="31" applyNumberFormat="1" applyFont="1" applyFill="1" applyAlignment="1" applyProtection="1">
      <alignment horizontal="right"/>
    </xf>
    <xf numFmtId="4" fontId="50" fillId="0" borderId="0" xfId="31" applyNumberFormat="1" applyFont="1" applyFill="1" applyAlignment="1" applyProtection="1">
      <alignment horizontal="right"/>
    </xf>
    <xf numFmtId="49" fontId="52" fillId="0" borderId="0" xfId="31" applyNumberFormat="1" applyFont="1" applyFill="1" applyAlignment="1" applyProtection="1">
      <alignment horizontal="left" vertical="top"/>
    </xf>
    <xf numFmtId="0" fontId="52" fillId="0" borderId="0" xfId="31" applyFont="1" applyFill="1" applyAlignment="1" applyProtection="1">
      <alignment horizontal="left" vertical="top"/>
    </xf>
    <xf numFmtId="49" fontId="53" fillId="0" borderId="0" xfId="31" applyNumberFormat="1" applyFont="1" applyFill="1" applyAlignment="1" applyProtection="1">
      <alignment horizontal="right"/>
    </xf>
    <xf numFmtId="4" fontId="6" fillId="0" borderId="0" xfId="31" applyNumberFormat="1" applyFill="1" applyAlignment="1" applyProtection="1">
      <alignment horizontal="right"/>
    </xf>
    <xf numFmtId="49" fontId="5" fillId="0" borderId="0" xfId="31" applyNumberFormat="1" applyFont="1" applyFill="1" applyAlignment="1" applyProtection="1">
      <alignment horizontal="left" vertical="top"/>
    </xf>
    <xf numFmtId="0" fontId="5" fillId="0" borderId="0" xfId="31" applyFont="1" applyFill="1" applyAlignment="1" applyProtection="1">
      <alignment horizontal="left" vertical="top"/>
    </xf>
    <xf numFmtId="49" fontId="67" fillId="0" borderId="0" xfId="31" applyNumberFormat="1" applyFont="1" applyFill="1" applyAlignment="1" applyProtection="1">
      <alignment horizontal="center" vertical="top"/>
    </xf>
    <xf numFmtId="49" fontId="67" fillId="0" borderId="0" xfId="31" quotePrefix="1" applyNumberFormat="1" applyFont="1" applyFill="1" applyAlignment="1" applyProtection="1">
      <alignment horizontal="left" vertical="top" wrapText="1"/>
    </xf>
    <xf numFmtId="49" fontId="67" fillId="0" borderId="0" xfId="31" applyNumberFormat="1" applyFont="1" applyFill="1" applyAlignment="1" applyProtection="1">
      <alignment horizontal="right"/>
    </xf>
    <xf numFmtId="4" fontId="67" fillId="0" borderId="0" xfId="31" applyNumberFormat="1" applyFont="1" applyFill="1" applyAlignment="1" applyProtection="1">
      <alignment horizontal="right"/>
    </xf>
    <xf numFmtId="49" fontId="17" fillId="0" borderId="0" xfId="31" applyNumberFormat="1" applyFont="1" applyFill="1" applyAlignment="1" applyProtection="1">
      <alignment horizontal="center" vertical="top"/>
    </xf>
    <xf numFmtId="49" fontId="6" fillId="0" borderId="0" xfId="31" quotePrefix="1" applyNumberFormat="1" applyFont="1" applyFill="1" applyAlignment="1" applyProtection="1">
      <alignment horizontal="left" vertical="top" wrapText="1"/>
    </xf>
    <xf numFmtId="49" fontId="60" fillId="0" borderId="0" xfId="31" applyNumberFormat="1" applyFont="1" applyFill="1" applyAlignment="1" applyProtection="1">
      <alignment horizontal="right"/>
    </xf>
    <xf numFmtId="4" fontId="60" fillId="0" borderId="0" xfId="31" applyNumberFormat="1" applyFont="1" applyFill="1" applyAlignment="1" applyProtection="1">
      <alignment horizontal="right"/>
    </xf>
    <xf numFmtId="0" fontId="16" fillId="0" borderId="0" xfId="31" applyFont="1" applyFill="1" applyAlignment="1" applyProtection="1">
      <alignment horizontal="left" vertical="top"/>
    </xf>
    <xf numFmtId="49" fontId="6" fillId="0" borderId="0" xfId="31" applyNumberFormat="1" applyFont="1" applyFill="1" applyAlignment="1" applyProtection="1">
      <alignment horizontal="left" vertical="top" wrapText="1"/>
    </xf>
    <xf numFmtId="49" fontId="7" fillId="0" borderId="0" xfId="31" applyNumberFormat="1" applyFont="1" applyFill="1" applyAlignment="1" applyProtection="1">
      <alignment horizontal="left" vertical="top" wrapText="1"/>
    </xf>
    <xf numFmtId="49" fontId="6" fillId="0" borderId="0" xfId="31" applyNumberFormat="1" applyFont="1" applyFill="1" applyAlignment="1" applyProtection="1">
      <alignment horizontal="right"/>
    </xf>
    <xf numFmtId="4" fontId="6" fillId="0" borderId="0" xfId="31" applyNumberFormat="1" applyFont="1" applyFill="1" applyAlignment="1" applyProtection="1">
      <alignment horizontal="right"/>
    </xf>
    <xf numFmtId="49" fontId="9" fillId="0" borderId="0" xfId="31" applyNumberFormat="1" applyFont="1" applyFill="1" applyAlignment="1" applyProtection="1">
      <alignment horizontal="left" vertical="top" wrapText="1"/>
    </xf>
    <xf numFmtId="49" fontId="6" fillId="0" borderId="0" xfId="31" applyNumberFormat="1" applyFill="1" applyAlignment="1" applyProtection="1">
      <alignment horizontal="right"/>
    </xf>
    <xf numFmtId="4" fontId="18" fillId="0" borderId="0" xfId="31" applyNumberFormat="1" applyFont="1" applyFill="1" applyAlignment="1" applyProtection="1">
      <alignment horizontal="right"/>
    </xf>
    <xf numFmtId="49" fontId="5" fillId="0" borderId="0" xfId="31" quotePrefix="1" applyNumberFormat="1" applyFont="1" applyFill="1" applyAlignment="1" applyProtection="1">
      <alignment horizontal="left" vertical="top" wrapText="1"/>
    </xf>
    <xf numFmtId="49" fontId="6" fillId="0" borderId="0" xfId="31" applyNumberFormat="1" applyFont="1" applyFill="1" applyAlignment="1" applyProtection="1">
      <alignment vertical="center"/>
    </xf>
    <xf numFmtId="49" fontId="53" fillId="0" borderId="0" xfId="31" applyNumberFormat="1" applyFont="1" applyFill="1" applyAlignment="1" applyProtection="1">
      <alignment horizontal="left" vertical="top" wrapText="1"/>
    </xf>
    <xf numFmtId="49" fontId="6" fillId="0" borderId="0" xfId="31" applyNumberFormat="1" applyFont="1" applyFill="1" applyAlignment="1" applyProtection="1">
      <alignment horizontal="center" vertical="top"/>
    </xf>
    <xf numFmtId="0" fontId="7" fillId="0" borderId="0" xfId="31" applyFont="1" applyFill="1" applyAlignment="1" applyProtection="1">
      <alignment horizontal="left" vertical="top"/>
    </xf>
    <xf numFmtId="0" fontId="62" fillId="0" borderId="0" xfId="31" applyFont="1" applyFill="1" applyAlignment="1" applyProtection="1">
      <alignment horizontal="left" vertical="top"/>
    </xf>
    <xf numFmtId="49" fontId="57" fillId="0" borderId="0" xfId="31" quotePrefix="1" applyNumberFormat="1" applyFont="1" applyFill="1" applyAlignment="1" applyProtection="1">
      <alignment horizontal="right" vertical="top" wrapText="1"/>
    </xf>
    <xf numFmtId="4" fontId="61" fillId="0" borderId="0" xfId="31" applyNumberFormat="1" applyFont="1" applyFill="1" applyAlignment="1" applyProtection="1">
      <alignment horizontal="right"/>
    </xf>
    <xf numFmtId="0" fontId="64" fillId="0" borderId="0" xfId="31" applyFont="1" applyFill="1" applyAlignment="1" applyProtection="1">
      <alignment horizontal="left" vertical="top"/>
    </xf>
    <xf numFmtId="49" fontId="57" fillId="0" borderId="0" xfId="31" applyNumberFormat="1" applyFont="1" applyFill="1" applyAlignment="1" applyProtection="1">
      <alignment horizontal="right"/>
    </xf>
    <xf numFmtId="4" fontId="57" fillId="0" borderId="0" xfId="31" applyNumberFormat="1" applyFont="1" applyFill="1" applyAlignment="1" applyProtection="1">
      <alignment horizontal="right"/>
    </xf>
    <xf numFmtId="49" fontId="9" fillId="0" borderId="0" xfId="31" quotePrefix="1" applyNumberFormat="1" applyFont="1" applyFill="1" applyAlignment="1" applyProtection="1">
      <alignment horizontal="left" vertical="top" wrapText="1"/>
    </xf>
    <xf numFmtId="49" fontId="53" fillId="0" borderId="0" xfId="31" applyNumberFormat="1" applyFont="1" applyFill="1" applyAlignment="1" applyProtection="1">
      <alignment horizontal="left" vertical="top"/>
    </xf>
    <xf numFmtId="0" fontId="6" fillId="0" borderId="0" xfId="31" applyFont="1" applyFill="1" applyAlignment="1" applyProtection="1">
      <alignment horizontal="left" vertical="top"/>
    </xf>
    <xf numFmtId="49" fontId="57" fillId="0" borderId="0" xfId="31" applyNumberFormat="1" applyFont="1" applyFill="1" applyAlignment="1" applyProtection="1">
      <alignment horizontal="center" vertical="top"/>
    </xf>
    <xf numFmtId="49" fontId="57" fillId="0" borderId="0" xfId="31" applyNumberFormat="1" applyFont="1" applyFill="1" applyAlignment="1" applyProtection="1">
      <alignment horizontal="left" vertical="top" wrapText="1"/>
    </xf>
    <xf numFmtId="49" fontId="64" fillId="0" borderId="0" xfId="31" applyNumberFormat="1" applyFont="1" applyFill="1" applyAlignment="1" applyProtection="1">
      <alignment horizontal="left" vertical="top" wrapText="1"/>
    </xf>
    <xf numFmtId="49" fontId="5" fillId="0" borderId="0" xfId="31" applyNumberFormat="1" applyFont="1" applyFill="1" applyAlignment="1" applyProtection="1">
      <alignment horizontal="left" vertical="top" wrapText="1"/>
    </xf>
    <xf numFmtId="0" fontId="7" fillId="0" borderId="0" xfId="0" applyFont="1" applyFill="1" applyAlignment="1" applyProtection="1">
      <alignment horizontal="left" vertical="top"/>
    </xf>
    <xf numFmtId="49" fontId="6" fillId="0" borderId="0"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vertical="center"/>
    </xf>
    <xf numFmtId="49" fontId="6" fillId="0" borderId="0" xfId="0" applyNumberFormat="1" applyFont="1" applyFill="1" applyAlignment="1" applyProtection="1">
      <alignment horizontal="center" vertical="top"/>
    </xf>
    <xf numFmtId="49" fontId="53" fillId="0" borderId="0" xfId="0" applyNumberFormat="1" applyFont="1" applyFill="1" applyBorder="1" applyAlignment="1" applyProtection="1">
      <alignment horizontal="right"/>
    </xf>
    <xf numFmtId="4" fontId="6" fillId="0" borderId="0" xfId="0" applyNumberFormat="1" applyFont="1" applyFill="1" applyBorder="1" applyAlignment="1" applyProtection="1">
      <alignment horizontal="right"/>
    </xf>
    <xf numFmtId="49" fontId="9" fillId="0" borderId="0" xfId="0" applyNumberFormat="1" applyFont="1" applyFill="1" applyBorder="1" applyAlignment="1" applyProtection="1">
      <alignment horizontal="left" vertical="top" wrapText="1"/>
    </xf>
    <xf numFmtId="49" fontId="0" fillId="0" borderId="0" xfId="0" applyNumberFormat="1" applyFill="1" applyBorder="1" applyAlignment="1" applyProtection="1">
      <alignment horizontal="right"/>
    </xf>
    <xf numFmtId="4" fontId="18" fillId="0" borderId="0" xfId="0" applyNumberFormat="1" applyFont="1" applyFill="1" applyBorder="1" applyAlignment="1" applyProtection="1">
      <alignment horizontal="right"/>
    </xf>
    <xf numFmtId="49" fontId="7" fillId="0" borderId="0" xfId="31" applyNumberFormat="1" applyFont="1" applyFill="1" applyBorder="1" applyAlignment="1" applyProtection="1">
      <alignment horizontal="left" vertical="top" wrapText="1"/>
    </xf>
    <xf numFmtId="49" fontId="6" fillId="0" borderId="0" xfId="31" applyNumberFormat="1" applyFill="1" applyBorder="1" applyAlignment="1" applyProtection="1">
      <alignment horizontal="right"/>
    </xf>
    <xf numFmtId="4" fontId="18" fillId="0" borderId="0" xfId="31" applyNumberFormat="1" applyFont="1" applyFill="1" applyBorder="1" applyAlignment="1" applyProtection="1">
      <alignment horizontal="right"/>
    </xf>
    <xf numFmtId="49" fontId="65" fillId="0" borderId="0" xfId="31" applyNumberFormat="1" applyFont="1" applyFill="1" applyAlignment="1" applyProtection="1">
      <alignment horizontal="left" vertical="top"/>
    </xf>
    <xf numFmtId="49" fontId="65" fillId="0" borderId="0" xfId="31" applyNumberFormat="1" applyFont="1" applyFill="1" applyAlignment="1" applyProtection="1">
      <alignment horizontal="left" vertical="top" wrapText="1"/>
    </xf>
    <xf numFmtId="49" fontId="61" fillId="0" borderId="0" xfId="31" applyNumberFormat="1" applyFont="1" applyFill="1" applyAlignment="1" applyProtection="1">
      <alignment horizontal="right"/>
    </xf>
    <xf numFmtId="49" fontId="57" fillId="0" borderId="0" xfId="0" applyNumberFormat="1" applyFont="1" applyFill="1" applyAlignment="1" applyProtection="1">
      <alignment horizontal="center" vertical="top"/>
    </xf>
    <xf numFmtId="49" fontId="6" fillId="0" borderId="0" xfId="0" applyNumberFormat="1" applyFont="1" applyFill="1" applyAlignment="1" applyProtection="1">
      <alignment horizontal="left" vertical="top" wrapText="1"/>
    </xf>
    <xf numFmtId="49" fontId="63" fillId="0" borderId="0" xfId="0" applyNumberFormat="1" applyFont="1" applyFill="1" applyAlignment="1" applyProtection="1">
      <alignment horizontal="right"/>
    </xf>
    <xf numFmtId="4" fontId="57" fillId="0" borderId="0" xfId="0" applyNumberFormat="1" applyFont="1" applyFill="1" applyAlignment="1" applyProtection="1">
      <alignment horizontal="right"/>
    </xf>
    <xf numFmtId="49" fontId="53" fillId="0" borderId="0" xfId="0" applyNumberFormat="1" applyFont="1" applyFill="1" applyAlignment="1" applyProtection="1">
      <alignment horizontal="right"/>
    </xf>
    <xf numFmtId="0" fontId="53" fillId="0" borderId="0" xfId="31" applyFont="1" applyFill="1" applyAlignment="1" applyProtection="1">
      <alignment horizontal="left" vertical="top"/>
    </xf>
    <xf numFmtId="49" fontId="66" fillId="0" borderId="0" xfId="31" applyNumberFormat="1" applyFont="1" applyFill="1" applyAlignment="1" applyProtection="1">
      <alignment horizontal="left" vertical="top"/>
    </xf>
    <xf numFmtId="49" fontId="61" fillId="0" borderId="0" xfId="31" applyNumberFormat="1" applyFont="1" applyFill="1" applyAlignment="1" applyProtection="1">
      <alignment horizontal="center" vertical="top"/>
    </xf>
    <xf numFmtId="49" fontId="62" fillId="0" borderId="0" xfId="31" applyNumberFormat="1" applyFont="1" applyFill="1" applyAlignment="1" applyProtection="1">
      <alignment horizontal="left" vertical="top" wrapText="1"/>
    </xf>
    <xf numFmtId="49" fontId="57" fillId="0" borderId="0" xfId="31" applyNumberFormat="1" applyFont="1" applyFill="1" applyAlignment="1" applyProtection="1">
      <alignment vertical="center"/>
    </xf>
    <xf numFmtId="0" fontId="53" fillId="0" borderId="0" xfId="0" applyFont="1" applyFill="1" applyAlignment="1" applyProtection="1">
      <alignment horizontal="left" vertical="top"/>
    </xf>
    <xf numFmtId="49" fontId="53" fillId="0" borderId="0" xfId="0" applyNumberFormat="1" applyFont="1" applyFill="1" applyAlignment="1" applyProtection="1">
      <alignment horizontal="center" vertical="top"/>
    </xf>
    <xf numFmtId="49" fontId="6" fillId="0" borderId="0" xfId="31" applyNumberFormat="1" applyFill="1" applyAlignment="1" applyProtection="1">
      <alignment horizontal="center" vertical="top"/>
    </xf>
    <xf numFmtId="49" fontId="63" fillId="0" borderId="0" xfId="0" applyNumberFormat="1" applyFont="1" applyFill="1" applyAlignment="1" applyProtection="1">
      <alignment horizontal="center" vertical="top"/>
    </xf>
    <xf numFmtId="49" fontId="57" fillId="0" borderId="0" xfId="0" applyNumberFormat="1" applyFont="1" applyFill="1" applyAlignment="1" applyProtection="1">
      <alignment horizontal="left" vertical="top" wrapText="1"/>
    </xf>
    <xf numFmtId="49" fontId="69" fillId="0" borderId="0" xfId="31" applyNumberFormat="1" applyFont="1" applyFill="1" applyAlignment="1" applyProtection="1">
      <alignment horizontal="right"/>
    </xf>
    <xf numFmtId="49" fontId="6" fillId="0" borderId="0" xfId="0" applyNumberFormat="1" applyFont="1" applyFill="1" applyAlignment="1" applyProtection="1">
      <alignment vertical="top" wrapText="1"/>
    </xf>
    <xf numFmtId="0" fontId="5" fillId="0" borderId="0" xfId="31" applyFont="1" applyFill="1" applyAlignment="1" applyProtection="1">
      <alignment horizontal="left" vertical="top" wrapText="1"/>
    </xf>
    <xf numFmtId="4" fontId="7" fillId="0" borderId="0" xfId="32" applyNumberFormat="1" applyFont="1" applyFill="1" applyBorder="1" applyAlignment="1" applyProtection="1">
      <alignment horizontal="right"/>
    </xf>
    <xf numFmtId="4" fontId="47" fillId="0" borderId="0" xfId="32" applyNumberFormat="1" applyFont="1" applyFill="1" applyBorder="1" applyAlignment="1" applyProtection="1">
      <alignment horizontal="right" wrapText="1"/>
    </xf>
    <xf numFmtId="0" fontId="42" fillId="0" borderId="0" xfId="26" applyFont="1" applyProtection="1">
      <protection locked="0"/>
    </xf>
    <xf numFmtId="0" fontId="43" fillId="0" borderId="0" xfId="26" applyFont="1" applyProtection="1">
      <protection locked="0"/>
    </xf>
    <xf numFmtId="0" fontId="44" fillId="0" borderId="0" xfId="14" applyFont="1" applyProtection="1">
      <protection locked="0"/>
    </xf>
    <xf numFmtId="0" fontId="15" fillId="0" borderId="0" xfId="27" applyFont="1" applyProtection="1">
      <protection locked="0"/>
    </xf>
    <xf numFmtId="4" fontId="15" fillId="0" borderId="0" xfId="27" applyNumberFormat="1" applyFont="1" applyProtection="1">
      <protection locked="0"/>
    </xf>
    <xf numFmtId="0" fontId="61" fillId="0" borderId="0" xfId="27" applyFont="1" applyAlignment="1" applyProtection="1">
      <alignment vertical="top"/>
      <protection locked="0"/>
    </xf>
    <xf numFmtId="0" fontId="61" fillId="0" borderId="0" xfId="27" applyFont="1" applyAlignment="1" applyProtection="1">
      <alignment vertical="top" wrapText="1"/>
      <protection locked="0"/>
    </xf>
    <xf numFmtId="4" fontId="61" fillId="0" borderId="0" xfId="27" applyNumberFormat="1" applyFont="1" applyProtection="1">
      <protection locked="0"/>
    </xf>
    <xf numFmtId="0" fontId="1" fillId="0" borderId="0" xfId="27" applyFont="1" applyProtection="1">
      <protection locked="0"/>
    </xf>
    <xf numFmtId="0" fontId="1" fillId="0" borderId="0" xfId="27" applyFont="1" applyAlignment="1" applyProtection="1">
      <alignment vertical="top"/>
      <protection locked="0"/>
    </xf>
    <xf numFmtId="0" fontId="1" fillId="0" borderId="0" xfId="27" applyFont="1" applyAlignment="1" applyProtection="1">
      <alignment vertical="top" wrapText="1"/>
      <protection locked="0"/>
    </xf>
    <xf numFmtId="0" fontId="2" fillId="0" borderId="0" xfId="27" applyFont="1" applyAlignment="1" applyProtection="1">
      <alignment wrapText="1"/>
      <protection locked="0"/>
    </xf>
    <xf numFmtId="0" fontId="45" fillId="0" borderId="0" xfId="27" applyFont="1" applyProtection="1">
      <protection locked="0"/>
    </xf>
    <xf numFmtId="4" fontId="45" fillId="0" borderId="0" xfId="27" applyNumberFormat="1" applyFont="1" applyProtection="1">
      <protection locked="0"/>
    </xf>
    <xf numFmtId="0" fontId="25" fillId="4" borderId="0" xfId="27" applyFont="1" applyFill="1" applyAlignment="1" applyProtection="1">
      <alignment vertical="center" wrapText="1"/>
    </xf>
    <xf numFmtId="0" fontId="25" fillId="4" borderId="0" xfId="27" applyFont="1" applyFill="1" applyAlignment="1" applyProtection="1">
      <alignment vertical="center"/>
    </xf>
    <xf numFmtId="0" fontId="15" fillId="0" borderId="0" xfId="27" applyFont="1" applyAlignment="1" applyProtection="1">
      <alignment vertical="top"/>
    </xf>
    <xf numFmtId="0" fontId="2" fillId="0" borderId="0" xfId="27" applyFont="1" applyAlignment="1" applyProtection="1">
      <alignment vertical="top" wrapText="1"/>
    </xf>
    <xf numFmtId="0" fontId="25" fillId="4" borderId="0" xfId="27" applyFont="1" applyFill="1" applyAlignment="1" applyProtection="1">
      <alignment wrapText="1"/>
    </xf>
    <xf numFmtId="4" fontId="15" fillId="0" borderId="0" xfId="27" applyNumberFormat="1" applyFont="1" applyProtection="1"/>
    <xf numFmtId="0" fontId="45" fillId="6" borderId="0" xfId="27" applyFont="1" applyFill="1" applyProtection="1"/>
    <xf numFmtId="169" fontId="45" fillId="6" borderId="0" xfId="27" applyNumberFormat="1" applyFont="1" applyFill="1" applyProtection="1"/>
    <xf numFmtId="0" fontId="45" fillId="0" borderId="0" xfId="27" applyFont="1" applyProtection="1"/>
    <xf numFmtId="169" fontId="45" fillId="0" borderId="0" xfId="27" applyNumberFormat="1" applyFont="1" applyProtection="1"/>
  </cellXfs>
  <cellStyles count="34">
    <cellStyle name="Comma" xfId="33" builtinId="3"/>
    <cellStyle name="Excel Built-in Normal" xfId="9" xr:uid="{00000000-0005-0000-0000-000001000000}"/>
    <cellStyle name="Excel Built-in Normal 2" xfId="26" xr:uid="{00000000-0005-0000-0000-000002000000}"/>
    <cellStyle name="Normal" xfId="0" builtinId="0"/>
    <cellStyle name="Normal 10 2" xfId="14" xr:uid="{00000000-0005-0000-0000-000004000000}"/>
    <cellStyle name="Normal 11" xfId="10" xr:uid="{00000000-0005-0000-0000-000005000000}"/>
    <cellStyle name="Normal 14" xfId="15" xr:uid="{00000000-0005-0000-0000-000006000000}"/>
    <cellStyle name="Normal 2" xfId="12" xr:uid="{00000000-0005-0000-0000-000007000000}"/>
    <cellStyle name="Normal 2 10" xfId="1" xr:uid="{00000000-0005-0000-0000-000008000000}"/>
    <cellStyle name="Normal 2 2" xfId="24" xr:uid="{00000000-0005-0000-0000-000009000000}"/>
    <cellStyle name="Normal 2 2 2 2 2" xfId="8" xr:uid="{00000000-0005-0000-0000-00000A000000}"/>
    <cellStyle name="Normal 2 2 3" xfId="4" xr:uid="{00000000-0005-0000-0000-00000B000000}"/>
    <cellStyle name="Normal 2 2 4" xfId="29" xr:uid="{00000000-0005-0000-0000-00000C000000}"/>
    <cellStyle name="Normal 2 5" xfId="28" xr:uid="{00000000-0005-0000-0000-00000D000000}"/>
    <cellStyle name="Normal 20" xfId="30" xr:uid="{00000000-0005-0000-0000-00000E000000}"/>
    <cellStyle name="Normal 22 2" xfId="2" xr:uid="{00000000-0005-0000-0000-00000F000000}"/>
    <cellStyle name="Normal 24" xfId="25" xr:uid="{00000000-0005-0000-0000-000010000000}"/>
    <cellStyle name="Normal 27" xfId="18" xr:uid="{00000000-0005-0000-0000-000011000000}"/>
    <cellStyle name="Normal 3" xfId="7" xr:uid="{00000000-0005-0000-0000-000012000000}"/>
    <cellStyle name="Normal 3 2" xfId="27" xr:uid="{00000000-0005-0000-0000-000013000000}"/>
    <cellStyle name="Normal 4" xfId="20" xr:uid="{00000000-0005-0000-0000-000014000000}"/>
    <cellStyle name="Normal 5" xfId="23" xr:uid="{00000000-0005-0000-0000-000015000000}"/>
    <cellStyle name="Normal 6" xfId="19" xr:uid="{00000000-0005-0000-0000-000016000000}"/>
    <cellStyle name="Normal 9" xfId="21" xr:uid="{00000000-0005-0000-0000-000017000000}"/>
    <cellStyle name="Normal_8-si-XXX_BILLA_BC_gl_izv" xfId="6" xr:uid="{00000000-0005-0000-0000-000018000000}"/>
    <cellStyle name="Normal_HR7-Z214" xfId="22" xr:uid="{00000000-0005-0000-0000-000019000000}"/>
    <cellStyle name="Normal_TROSKOVNIK-revizija2" xfId="3" xr:uid="{00000000-0005-0000-0000-00001A000000}"/>
    <cellStyle name="Normal_TROSKOVNIK-revizija2 2" xfId="11" xr:uid="{00000000-0005-0000-0000-00001B000000}"/>
    <cellStyle name="Normalno 2" xfId="16" xr:uid="{00000000-0005-0000-0000-00001C000000}"/>
    <cellStyle name="Normalno 3" xfId="31" xr:uid="{00000000-0005-0000-0000-00001D000000}"/>
    <cellStyle name="Obično 2" xfId="5" xr:uid="{00000000-0005-0000-0000-00001E000000}"/>
    <cellStyle name="Stil 1" xfId="13" xr:uid="{00000000-0005-0000-0000-00001F000000}"/>
    <cellStyle name="Zarez 2" xfId="17" xr:uid="{00000000-0005-0000-0000-000020000000}"/>
    <cellStyle name="Zarez 3" xfId="32" xr:uid="{00000000-0005-0000-0000-000021000000}"/>
  </cellStyles>
  <dxfs count="14">
    <dxf>
      <font>
        <b val="0"/>
        <condense val="0"/>
        <extend val="0"/>
        <color indexed="10"/>
      </font>
    </dxf>
    <dxf>
      <font>
        <condense val="0"/>
        <extend val="0"/>
        <color indexed="10"/>
      </font>
    </dxf>
    <dxf>
      <font>
        <b val="0"/>
        <condense val="0"/>
        <extend val="0"/>
        <color indexed="10"/>
      </font>
    </dxf>
    <dxf>
      <font>
        <condense val="0"/>
        <extend val="0"/>
        <color indexed="10"/>
      </font>
    </dxf>
    <dxf>
      <font>
        <b val="0"/>
        <condense val="0"/>
        <extend val="0"/>
        <color indexed="10"/>
      </font>
    </dxf>
    <dxf>
      <font>
        <condense val="0"/>
        <extend val="0"/>
        <color indexed="10"/>
      </font>
    </dxf>
    <dxf>
      <font>
        <b val="0"/>
        <condense val="0"/>
        <extend val="0"/>
        <color indexed="10"/>
      </font>
    </dxf>
    <dxf>
      <font>
        <condense val="0"/>
        <extend val="0"/>
        <color indexed="10"/>
      </font>
    </dxf>
    <dxf>
      <font>
        <b val="0"/>
        <condense val="0"/>
        <extend val="0"/>
        <color indexed="10"/>
      </font>
    </dxf>
    <dxf>
      <font>
        <condense val="0"/>
        <extend val="0"/>
        <color indexed="10"/>
      </font>
    </dxf>
    <dxf>
      <font>
        <b val="0"/>
        <condense val="0"/>
        <extend val="0"/>
        <color indexed="10"/>
      </font>
    </dxf>
    <dxf>
      <font>
        <condense val="0"/>
        <extend val="0"/>
        <color indexed="10"/>
      </font>
    </dxf>
    <dxf>
      <font>
        <b val="0"/>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563</xdr:row>
      <xdr:rowOff>165652</xdr:rowOff>
    </xdr:from>
    <xdr:to>
      <xdr:col>1</xdr:col>
      <xdr:colOff>1095375</xdr:colOff>
      <xdr:row>564</xdr:row>
      <xdr:rowOff>1</xdr:rowOff>
    </xdr:to>
    <xdr:pic>
      <xdr:nvPicPr>
        <xdr:cNvPr id="2" name="Picture 1">
          <a:extLst>
            <a:ext uri="{FF2B5EF4-FFF2-40B4-BE49-F238E27FC236}">
              <a16:creationId xmlns:a16="http://schemas.microsoft.com/office/drawing/2014/main" id="{F85E374F-47D8-4EC4-BB86-2D9F1C127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 name="Picture 2">
          <a:extLst>
            <a:ext uri="{FF2B5EF4-FFF2-40B4-BE49-F238E27FC236}">
              <a16:creationId xmlns:a16="http://schemas.microsoft.com/office/drawing/2014/main" id="{A49CFA2F-4465-44F3-9EC7-658BB0D5D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 name="Picture 3">
          <a:extLst>
            <a:ext uri="{FF2B5EF4-FFF2-40B4-BE49-F238E27FC236}">
              <a16:creationId xmlns:a16="http://schemas.microsoft.com/office/drawing/2014/main" id="{E7A0B771-6DB8-475F-86FF-69143FE41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 name="Picture 4">
          <a:extLst>
            <a:ext uri="{FF2B5EF4-FFF2-40B4-BE49-F238E27FC236}">
              <a16:creationId xmlns:a16="http://schemas.microsoft.com/office/drawing/2014/main" id="{ED17A927-D38D-4D25-8252-EC6F67B30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 name="Picture 5">
          <a:extLst>
            <a:ext uri="{FF2B5EF4-FFF2-40B4-BE49-F238E27FC236}">
              <a16:creationId xmlns:a16="http://schemas.microsoft.com/office/drawing/2014/main" id="{79FA13D1-3F0E-45A3-B756-59DCE088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 name="Picture 6">
          <a:extLst>
            <a:ext uri="{FF2B5EF4-FFF2-40B4-BE49-F238E27FC236}">
              <a16:creationId xmlns:a16="http://schemas.microsoft.com/office/drawing/2014/main" id="{57DC107F-C2E2-4CDA-B435-969F7254A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 name="Picture 7">
          <a:extLst>
            <a:ext uri="{FF2B5EF4-FFF2-40B4-BE49-F238E27FC236}">
              <a16:creationId xmlns:a16="http://schemas.microsoft.com/office/drawing/2014/main" id="{2FFE8572-FBB9-4830-9084-40030ED7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 name="Picture 8">
          <a:extLst>
            <a:ext uri="{FF2B5EF4-FFF2-40B4-BE49-F238E27FC236}">
              <a16:creationId xmlns:a16="http://schemas.microsoft.com/office/drawing/2014/main" id="{EF417182-A1F6-4BB9-930E-16B18EFD0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 name="Picture 9">
          <a:extLst>
            <a:ext uri="{FF2B5EF4-FFF2-40B4-BE49-F238E27FC236}">
              <a16:creationId xmlns:a16="http://schemas.microsoft.com/office/drawing/2014/main" id="{8B5C79FC-9A65-4B27-AEB4-0F62B130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 name="Picture 10">
          <a:extLst>
            <a:ext uri="{FF2B5EF4-FFF2-40B4-BE49-F238E27FC236}">
              <a16:creationId xmlns:a16="http://schemas.microsoft.com/office/drawing/2014/main" id="{BF6A790B-4165-4BFD-9FBF-D1E2BDD96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 name="Picture 11">
          <a:extLst>
            <a:ext uri="{FF2B5EF4-FFF2-40B4-BE49-F238E27FC236}">
              <a16:creationId xmlns:a16="http://schemas.microsoft.com/office/drawing/2014/main" id="{7A7270A1-A474-447F-A880-D76394661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 name="Picture 12">
          <a:extLst>
            <a:ext uri="{FF2B5EF4-FFF2-40B4-BE49-F238E27FC236}">
              <a16:creationId xmlns:a16="http://schemas.microsoft.com/office/drawing/2014/main" id="{C7700C46-C264-4592-90D1-5BD6A65E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 name="Picture 13">
          <a:extLst>
            <a:ext uri="{FF2B5EF4-FFF2-40B4-BE49-F238E27FC236}">
              <a16:creationId xmlns:a16="http://schemas.microsoft.com/office/drawing/2014/main" id="{754187D7-9A60-4652-BE6B-0AA1B2F9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 name="Picture 14">
          <a:extLst>
            <a:ext uri="{FF2B5EF4-FFF2-40B4-BE49-F238E27FC236}">
              <a16:creationId xmlns:a16="http://schemas.microsoft.com/office/drawing/2014/main" id="{563B0776-08CA-4D69-A306-03360A9C2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 name="Picture 15">
          <a:extLst>
            <a:ext uri="{FF2B5EF4-FFF2-40B4-BE49-F238E27FC236}">
              <a16:creationId xmlns:a16="http://schemas.microsoft.com/office/drawing/2014/main" id="{9293510E-CC6A-4A61-8B1A-00C503AA9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 name="Picture 16">
          <a:extLst>
            <a:ext uri="{FF2B5EF4-FFF2-40B4-BE49-F238E27FC236}">
              <a16:creationId xmlns:a16="http://schemas.microsoft.com/office/drawing/2014/main" id="{68139589-5DC5-417E-8C24-E0B0810B5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 name="Picture 17">
          <a:extLst>
            <a:ext uri="{FF2B5EF4-FFF2-40B4-BE49-F238E27FC236}">
              <a16:creationId xmlns:a16="http://schemas.microsoft.com/office/drawing/2014/main" id="{9F83A262-026A-4242-833E-ED140F97B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 name="Picture 18">
          <a:extLst>
            <a:ext uri="{FF2B5EF4-FFF2-40B4-BE49-F238E27FC236}">
              <a16:creationId xmlns:a16="http://schemas.microsoft.com/office/drawing/2014/main" id="{4055CDD4-222A-45E7-809C-0D8F2996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 name="Picture 19">
          <a:extLst>
            <a:ext uri="{FF2B5EF4-FFF2-40B4-BE49-F238E27FC236}">
              <a16:creationId xmlns:a16="http://schemas.microsoft.com/office/drawing/2014/main" id="{66B47777-4299-4FB8-BC73-77B9A8D67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 name="Picture 20">
          <a:extLst>
            <a:ext uri="{FF2B5EF4-FFF2-40B4-BE49-F238E27FC236}">
              <a16:creationId xmlns:a16="http://schemas.microsoft.com/office/drawing/2014/main" id="{C0A3FBE2-8C53-4491-9C36-C0CCEF787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 name="Picture 21">
          <a:extLst>
            <a:ext uri="{FF2B5EF4-FFF2-40B4-BE49-F238E27FC236}">
              <a16:creationId xmlns:a16="http://schemas.microsoft.com/office/drawing/2014/main" id="{47FA42A5-404A-4BD4-89D7-CFAF051DE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 name="Picture 22">
          <a:extLst>
            <a:ext uri="{FF2B5EF4-FFF2-40B4-BE49-F238E27FC236}">
              <a16:creationId xmlns:a16="http://schemas.microsoft.com/office/drawing/2014/main" id="{8300DE49-236F-4ADC-BFB4-EE07CB976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 name="Picture 23">
          <a:extLst>
            <a:ext uri="{FF2B5EF4-FFF2-40B4-BE49-F238E27FC236}">
              <a16:creationId xmlns:a16="http://schemas.microsoft.com/office/drawing/2014/main" id="{01000D18-6CE8-404C-B301-416F4DFE9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 name="Picture 24">
          <a:extLst>
            <a:ext uri="{FF2B5EF4-FFF2-40B4-BE49-F238E27FC236}">
              <a16:creationId xmlns:a16="http://schemas.microsoft.com/office/drawing/2014/main" id="{089E25F3-E95B-44B7-9C54-2D5C3E8C1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 name="Picture 25">
          <a:extLst>
            <a:ext uri="{FF2B5EF4-FFF2-40B4-BE49-F238E27FC236}">
              <a16:creationId xmlns:a16="http://schemas.microsoft.com/office/drawing/2014/main" id="{C127838E-9BC8-43A5-AA54-857E6C4A6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 name="Picture 26">
          <a:extLst>
            <a:ext uri="{FF2B5EF4-FFF2-40B4-BE49-F238E27FC236}">
              <a16:creationId xmlns:a16="http://schemas.microsoft.com/office/drawing/2014/main" id="{18C6BD1A-567F-47B6-BF71-7519F1721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 name="Picture 27">
          <a:extLst>
            <a:ext uri="{FF2B5EF4-FFF2-40B4-BE49-F238E27FC236}">
              <a16:creationId xmlns:a16="http://schemas.microsoft.com/office/drawing/2014/main" id="{0C71C378-F045-4958-8ECA-7AD0F99B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 name="Picture 28">
          <a:extLst>
            <a:ext uri="{FF2B5EF4-FFF2-40B4-BE49-F238E27FC236}">
              <a16:creationId xmlns:a16="http://schemas.microsoft.com/office/drawing/2014/main" id="{B8A2DA0C-67DC-41F0-93C6-F5C9C4FB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 name="Picture 29">
          <a:extLst>
            <a:ext uri="{FF2B5EF4-FFF2-40B4-BE49-F238E27FC236}">
              <a16:creationId xmlns:a16="http://schemas.microsoft.com/office/drawing/2014/main" id="{6539AA6D-0907-4098-A423-BC3939B16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 name="Picture 30">
          <a:extLst>
            <a:ext uri="{FF2B5EF4-FFF2-40B4-BE49-F238E27FC236}">
              <a16:creationId xmlns:a16="http://schemas.microsoft.com/office/drawing/2014/main" id="{BDA07ACB-6B9F-45FE-8646-F15E4EE11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 name="Picture 31">
          <a:extLst>
            <a:ext uri="{FF2B5EF4-FFF2-40B4-BE49-F238E27FC236}">
              <a16:creationId xmlns:a16="http://schemas.microsoft.com/office/drawing/2014/main" id="{9F28ADDF-BF1E-430B-AE70-08B132B64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 name="Picture 32">
          <a:extLst>
            <a:ext uri="{FF2B5EF4-FFF2-40B4-BE49-F238E27FC236}">
              <a16:creationId xmlns:a16="http://schemas.microsoft.com/office/drawing/2014/main" id="{1CAFC27C-F7D9-40D4-B80A-99FA05FC1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4" name="Picture 33">
          <a:extLst>
            <a:ext uri="{FF2B5EF4-FFF2-40B4-BE49-F238E27FC236}">
              <a16:creationId xmlns:a16="http://schemas.microsoft.com/office/drawing/2014/main" id="{D9FB46F5-0839-4CD9-922F-22919922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5" name="Picture 34">
          <a:extLst>
            <a:ext uri="{FF2B5EF4-FFF2-40B4-BE49-F238E27FC236}">
              <a16:creationId xmlns:a16="http://schemas.microsoft.com/office/drawing/2014/main" id="{360086F4-B7F1-4693-B35C-A836512EE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6" name="Picture 35">
          <a:extLst>
            <a:ext uri="{FF2B5EF4-FFF2-40B4-BE49-F238E27FC236}">
              <a16:creationId xmlns:a16="http://schemas.microsoft.com/office/drawing/2014/main" id="{0147FCE5-3780-4CAC-80F3-87FC83A95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7" name="Picture 36">
          <a:extLst>
            <a:ext uri="{FF2B5EF4-FFF2-40B4-BE49-F238E27FC236}">
              <a16:creationId xmlns:a16="http://schemas.microsoft.com/office/drawing/2014/main" id="{0C3B3F39-0CA8-4E11-ADA6-8022B29C6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8" name="Picture 37">
          <a:extLst>
            <a:ext uri="{FF2B5EF4-FFF2-40B4-BE49-F238E27FC236}">
              <a16:creationId xmlns:a16="http://schemas.microsoft.com/office/drawing/2014/main" id="{5F950A5E-ED49-4497-9DF2-22291D1C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9" name="Picture 38">
          <a:extLst>
            <a:ext uri="{FF2B5EF4-FFF2-40B4-BE49-F238E27FC236}">
              <a16:creationId xmlns:a16="http://schemas.microsoft.com/office/drawing/2014/main" id="{CBC00152-E7B4-42BC-BE15-7B25E947E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0" name="Picture 39">
          <a:extLst>
            <a:ext uri="{FF2B5EF4-FFF2-40B4-BE49-F238E27FC236}">
              <a16:creationId xmlns:a16="http://schemas.microsoft.com/office/drawing/2014/main" id="{62339C33-1293-47C6-BBA3-929A82FBA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1" name="Picture 40">
          <a:extLst>
            <a:ext uri="{FF2B5EF4-FFF2-40B4-BE49-F238E27FC236}">
              <a16:creationId xmlns:a16="http://schemas.microsoft.com/office/drawing/2014/main" id="{788FAD75-65C2-48FE-9604-4F2699667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2" name="Picture 41">
          <a:extLst>
            <a:ext uri="{FF2B5EF4-FFF2-40B4-BE49-F238E27FC236}">
              <a16:creationId xmlns:a16="http://schemas.microsoft.com/office/drawing/2014/main" id="{31FFB426-60C8-4445-A3D1-9BD740E3D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3" name="Picture 42">
          <a:extLst>
            <a:ext uri="{FF2B5EF4-FFF2-40B4-BE49-F238E27FC236}">
              <a16:creationId xmlns:a16="http://schemas.microsoft.com/office/drawing/2014/main" id="{2195E90D-5822-4E9C-A737-D9698D983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4" name="Picture 43">
          <a:extLst>
            <a:ext uri="{FF2B5EF4-FFF2-40B4-BE49-F238E27FC236}">
              <a16:creationId xmlns:a16="http://schemas.microsoft.com/office/drawing/2014/main" id="{1AE251D3-2737-44FC-BE89-EC59A66A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5" name="Picture 44">
          <a:extLst>
            <a:ext uri="{FF2B5EF4-FFF2-40B4-BE49-F238E27FC236}">
              <a16:creationId xmlns:a16="http://schemas.microsoft.com/office/drawing/2014/main" id="{50C611DC-04B9-4ECD-B5E7-E731FA629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6" name="Picture 45">
          <a:extLst>
            <a:ext uri="{FF2B5EF4-FFF2-40B4-BE49-F238E27FC236}">
              <a16:creationId xmlns:a16="http://schemas.microsoft.com/office/drawing/2014/main" id="{CCDAFB7C-F031-4597-8720-77EA28312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7" name="Picture 46">
          <a:extLst>
            <a:ext uri="{FF2B5EF4-FFF2-40B4-BE49-F238E27FC236}">
              <a16:creationId xmlns:a16="http://schemas.microsoft.com/office/drawing/2014/main" id="{998A9C15-604F-4A05-B14F-637BDCF22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8" name="Picture 47">
          <a:extLst>
            <a:ext uri="{FF2B5EF4-FFF2-40B4-BE49-F238E27FC236}">
              <a16:creationId xmlns:a16="http://schemas.microsoft.com/office/drawing/2014/main" id="{26028FB9-EB54-42C7-9521-70F21F138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49" name="Picture 48">
          <a:extLst>
            <a:ext uri="{FF2B5EF4-FFF2-40B4-BE49-F238E27FC236}">
              <a16:creationId xmlns:a16="http://schemas.microsoft.com/office/drawing/2014/main" id="{06A54CE4-EADF-469C-B4CB-ECCE380B9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0" name="Picture 49">
          <a:extLst>
            <a:ext uri="{FF2B5EF4-FFF2-40B4-BE49-F238E27FC236}">
              <a16:creationId xmlns:a16="http://schemas.microsoft.com/office/drawing/2014/main" id="{CDC1C410-6472-4445-8720-CD23655B7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1" name="Picture 50">
          <a:extLst>
            <a:ext uri="{FF2B5EF4-FFF2-40B4-BE49-F238E27FC236}">
              <a16:creationId xmlns:a16="http://schemas.microsoft.com/office/drawing/2014/main" id="{71309E52-B2AF-44C2-A84B-0C2F88968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2" name="Picture 51">
          <a:extLst>
            <a:ext uri="{FF2B5EF4-FFF2-40B4-BE49-F238E27FC236}">
              <a16:creationId xmlns:a16="http://schemas.microsoft.com/office/drawing/2014/main" id="{A8537A6F-AF5A-444B-AC9C-37B2BFCAF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3" name="Picture 52">
          <a:extLst>
            <a:ext uri="{FF2B5EF4-FFF2-40B4-BE49-F238E27FC236}">
              <a16:creationId xmlns:a16="http://schemas.microsoft.com/office/drawing/2014/main" id="{916D0D7D-B502-465E-BE8C-46FC18875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4" name="Picture 53">
          <a:extLst>
            <a:ext uri="{FF2B5EF4-FFF2-40B4-BE49-F238E27FC236}">
              <a16:creationId xmlns:a16="http://schemas.microsoft.com/office/drawing/2014/main" id="{7EA46761-AEEA-4DDA-884A-E02BB487A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5" name="Picture 54">
          <a:extLst>
            <a:ext uri="{FF2B5EF4-FFF2-40B4-BE49-F238E27FC236}">
              <a16:creationId xmlns:a16="http://schemas.microsoft.com/office/drawing/2014/main" id="{F7F5F88F-9AC4-4870-8CDE-34CC7E17E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6" name="Picture 55">
          <a:extLst>
            <a:ext uri="{FF2B5EF4-FFF2-40B4-BE49-F238E27FC236}">
              <a16:creationId xmlns:a16="http://schemas.microsoft.com/office/drawing/2014/main" id="{D757B184-8AD6-48E8-BFF6-FA9F5B26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7" name="Picture 56">
          <a:extLst>
            <a:ext uri="{FF2B5EF4-FFF2-40B4-BE49-F238E27FC236}">
              <a16:creationId xmlns:a16="http://schemas.microsoft.com/office/drawing/2014/main" id="{7C72A759-BF08-411E-B44C-448B92486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8" name="Picture 57">
          <a:extLst>
            <a:ext uri="{FF2B5EF4-FFF2-40B4-BE49-F238E27FC236}">
              <a16:creationId xmlns:a16="http://schemas.microsoft.com/office/drawing/2014/main" id="{8D6E0C09-C0C9-449F-9298-C5E98CBAC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59" name="Picture 58">
          <a:extLst>
            <a:ext uri="{FF2B5EF4-FFF2-40B4-BE49-F238E27FC236}">
              <a16:creationId xmlns:a16="http://schemas.microsoft.com/office/drawing/2014/main" id="{F8AD1BEB-17BF-4D56-9422-26FFDCC7B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0" name="Picture 59">
          <a:extLst>
            <a:ext uri="{FF2B5EF4-FFF2-40B4-BE49-F238E27FC236}">
              <a16:creationId xmlns:a16="http://schemas.microsoft.com/office/drawing/2014/main" id="{242F90A0-85B5-4178-8E64-23D7307A2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1" name="Picture 60">
          <a:extLst>
            <a:ext uri="{FF2B5EF4-FFF2-40B4-BE49-F238E27FC236}">
              <a16:creationId xmlns:a16="http://schemas.microsoft.com/office/drawing/2014/main" id="{6E0FC6AE-341E-42D3-BDBD-BC7C734FF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2" name="Picture 61">
          <a:extLst>
            <a:ext uri="{FF2B5EF4-FFF2-40B4-BE49-F238E27FC236}">
              <a16:creationId xmlns:a16="http://schemas.microsoft.com/office/drawing/2014/main" id="{A5D51AF2-B6AA-4AB5-BFDD-2A42ECEFE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3" name="Picture 62">
          <a:extLst>
            <a:ext uri="{FF2B5EF4-FFF2-40B4-BE49-F238E27FC236}">
              <a16:creationId xmlns:a16="http://schemas.microsoft.com/office/drawing/2014/main" id="{B81ECF52-95D7-4186-8299-72D1D0836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4" name="Picture 63">
          <a:extLst>
            <a:ext uri="{FF2B5EF4-FFF2-40B4-BE49-F238E27FC236}">
              <a16:creationId xmlns:a16="http://schemas.microsoft.com/office/drawing/2014/main" id="{6F939761-C5BC-4833-895A-2ECB049E4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5" name="Picture 64">
          <a:extLst>
            <a:ext uri="{FF2B5EF4-FFF2-40B4-BE49-F238E27FC236}">
              <a16:creationId xmlns:a16="http://schemas.microsoft.com/office/drawing/2014/main" id="{804B7CDD-045C-4799-A57B-FAA985462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6" name="Picture 65">
          <a:extLst>
            <a:ext uri="{FF2B5EF4-FFF2-40B4-BE49-F238E27FC236}">
              <a16:creationId xmlns:a16="http://schemas.microsoft.com/office/drawing/2014/main" id="{1D8CEE21-82BB-4994-9EB9-0BEAB2E79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7" name="Picture 66">
          <a:extLst>
            <a:ext uri="{FF2B5EF4-FFF2-40B4-BE49-F238E27FC236}">
              <a16:creationId xmlns:a16="http://schemas.microsoft.com/office/drawing/2014/main" id="{20F874AC-E3A7-4875-9C2F-E3F2639AA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8" name="Picture 67">
          <a:extLst>
            <a:ext uri="{FF2B5EF4-FFF2-40B4-BE49-F238E27FC236}">
              <a16:creationId xmlns:a16="http://schemas.microsoft.com/office/drawing/2014/main" id="{BCD92A34-779D-4780-AA24-9BBC2473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69" name="Picture 68">
          <a:extLst>
            <a:ext uri="{FF2B5EF4-FFF2-40B4-BE49-F238E27FC236}">
              <a16:creationId xmlns:a16="http://schemas.microsoft.com/office/drawing/2014/main" id="{38DF8F5E-62E0-4012-BF52-C9D6C8EFE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0" name="Picture 69">
          <a:extLst>
            <a:ext uri="{FF2B5EF4-FFF2-40B4-BE49-F238E27FC236}">
              <a16:creationId xmlns:a16="http://schemas.microsoft.com/office/drawing/2014/main" id="{F59F4BAD-4013-44E4-AF2A-4F96FDDB7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1" name="Picture 70">
          <a:extLst>
            <a:ext uri="{FF2B5EF4-FFF2-40B4-BE49-F238E27FC236}">
              <a16:creationId xmlns:a16="http://schemas.microsoft.com/office/drawing/2014/main" id="{23A2F190-D3CB-4996-8134-B32D70045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2" name="Picture 71">
          <a:extLst>
            <a:ext uri="{FF2B5EF4-FFF2-40B4-BE49-F238E27FC236}">
              <a16:creationId xmlns:a16="http://schemas.microsoft.com/office/drawing/2014/main" id="{40F99572-4676-469F-87B5-CEA5CA8C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3" name="Picture 72">
          <a:extLst>
            <a:ext uri="{FF2B5EF4-FFF2-40B4-BE49-F238E27FC236}">
              <a16:creationId xmlns:a16="http://schemas.microsoft.com/office/drawing/2014/main" id="{7815F0FF-B6A8-47A9-A371-B33321BF5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4" name="Picture 73">
          <a:extLst>
            <a:ext uri="{FF2B5EF4-FFF2-40B4-BE49-F238E27FC236}">
              <a16:creationId xmlns:a16="http://schemas.microsoft.com/office/drawing/2014/main" id="{53C5057A-EE7F-4466-89A5-8EA3148CB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5" name="Picture 74">
          <a:extLst>
            <a:ext uri="{FF2B5EF4-FFF2-40B4-BE49-F238E27FC236}">
              <a16:creationId xmlns:a16="http://schemas.microsoft.com/office/drawing/2014/main" id="{906C4AA5-85F3-4714-96E6-FE59F3029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6" name="Picture 75">
          <a:extLst>
            <a:ext uri="{FF2B5EF4-FFF2-40B4-BE49-F238E27FC236}">
              <a16:creationId xmlns:a16="http://schemas.microsoft.com/office/drawing/2014/main" id="{0CBE6CBC-C900-4B7E-8AC7-2C118CC02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7" name="Picture 76">
          <a:extLst>
            <a:ext uri="{FF2B5EF4-FFF2-40B4-BE49-F238E27FC236}">
              <a16:creationId xmlns:a16="http://schemas.microsoft.com/office/drawing/2014/main" id="{718CD215-BAB2-4B89-8B8D-1B3CE66DA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8" name="Picture 77">
          <a:extLst>
            <a:ext uri="{FF2B5EF4-FFF2-40B4-BE49-F238E27FC236}">
              <a16:creationId xmlns:a16="http://schemas.microsoft.com/office/drawing/2014/main" id="{2F3CA11F-7BFE-4EEB-A495-9E84ADBB9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79" name="Picture 78">
          <a:extLst>
            <a:ext uri="{FF2B5EF4-FFF2-40B4-BE49-F238E27FC236}">
              <a16:creationId xmlns:a16="http://schemas.microsoft.com/office/drawing/2014/main" id="{DE1B34A5-4709-43DE-9D14-2350178B1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0" name="Picture 79">
          <a:extLst>
            <a:ext uri="{FF2B5EF4-FFF2-40B4-BE49-F238E27FC236}">
              <a16:creationId xmlns:a16="http://schemas.microsoft.com/office/drawing/2014/main" id="{03FB5996-C57A-4087-8B6D-D177447E5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1" name="Picture 80">
          <a:extLst>
            <a:ext uri="{FF2B5EF4-FFF2-40B4-BE49-F238E27FC236}">
              <a16:creationId xmlns:a16="http://schemas.microsoft.com/office/drawing/2014/main" id="{0C8D9B3B-23A2-4397-89C5-90F51B111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2" name="Picture 81">
          <a:extLst>
            <a:ext uri="{FF2B5EF4-FFF2-40B4-BE49-F238E27FC236}">
              <a16:creationId xmlns:a16="http://schemas.microsoft.com/office/drawing/2014/main" id="{3F149B15-9F43-46FC-AE10-B8BB6BE2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3" name="Picture 82">
          <a:extLst>
            <a:ext uri="{FF2B5EF4-FFF2-40B4-BE49-F238E27FC236}">
              <a16:creationId xmlns:a16="http://schemas.microsoft.com/office/drawing/2014/main" id="{7156F682-D259-48C6-A61B-5F94FCA0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4" name="Picture 83">
          <a:extLst>
            <a:ext uri="{FF2B5EF4-FFF2-40B4-BE49-F238E27FC236}">
              <a16:creationId xmlns:a16="http://schemas.microsoft.com/office/drawing/2014/main" id="{6CED69F7-1B60-418E-9760-D5757E27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5" name="Picture 84">
          <a:extLst>
            <a:ext uri="{FF2B5EF4-FFF2-40B4-BE49-F238E27FC236}">
              <a16:creationId xmlns:a16="http://schemas.microsoft.com/office/drawing/2014/main" id="{F44784C0-08D6-43E4-B83E-C83A3DD97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6" name="Picture 85">
          <a:extLst>
            <a:ext uri="{FF2B5EF4-FFF2-40B4-BE49-F238E27FC236}">
              <a16:creationId xmlns:a16="http://schemas.microsoft.com/office/drawing/2014/main" id="{CBB0CD38-6CA5-428B-987C-199AAB285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7" name="Picture 86">
          <a:extLst>
            <a:ext uri="{FF2B5EF4-FFF2-40B4-BE49-F238E27FC236}">
              <a16:creationId xmlns:a16="http://schemas.microsoft.com/office/drawing/2014/main" id="{B7FFE644-31FE-4C55-AA67-9CE7F43A1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8" name="Picture 87">
          <a:extLst>
            <a:ext uri="{FF2B5EF4-FFF2-40B4-BE49-F238E27FC236}">
              <a16:creationId xmlns:a16="http://schemas.microsoft.com/office/drawing/2014/main" id="{10D6C1FE-E476-4379-8FAD-D79DFFEDE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89" name="Picture 88">
          <a:extLst>
            <a:ext uri="{FF2B5EF4-FFF2-40B4-BE49-F238E27FC236}">
              <a16:creationId xmlns:a16="http://schemas.microsoft.com/office/drawing/2014/main" id="{E96ADAAE-347F-4E0E-B7AD-7377CA5C1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0" name="Picture 89">
          <a:extLst>
            <a:ext uri="{FF2B5EF4-FFF2-40B4-BE49-F238E27FC236}">
              <a16:creationId xmlns:a16="http://schemas.microsoft.com/office/drawing/2014/main" id="{57FFE34C-8CA7-4412-9065-D04A80913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1" name="Picture 90">
          <a:extLst>
            <a:ext uri="{FF2B5EF4-FFF2-40B4-BE49-F238E27FC236}">
              <a16:creationId xmlns:a16="http://schemas.microsoft.com/office/drawing/2014/main" id="{B3499C21-407C-4316-A949-1F3A3DF19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2" name="Picture 91">
          <a:extLst>
            <a:ext uri="{FF2B5EF4-FFF2-40B4-BE49-F238E27FC236}">
              <a16:creationId xmlns:a16="http://schemas.microsoft.com/office/drawing/2014/main" id="{F5D2A517-6BC3-4D0C-8B98-CBF1B228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3" name="Picture 92">
          <a:extLst>
            <a:ext uri="{FF2B5EF4-FFF2-40B4-BE49-F238E27FC236}">
              <a16:creationId xmlns:a16="http://schemas.microsoft.com/office/drawing/2014/main" id="{C71A0412-803B-45A1-B088-827A74C34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4" name="Picture 93">
          <a:extLst>
            <a:ext uri="{FF2B5EF4-FFF2-40B4-BE49-F238E27FC236}">
              <a16:creationId xmlns:a16="http://schemas.microsoft.com/office/drawing/2014/main" id="{07CF0C2D-62E9-48C4-A665-B9DDEFBE1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5" name="Picture 94">
          <a:extLst>
            <a:ext uri="{FF2B5EF4-FFF2-40B4-BE49-F238E27FC236}">
              <a16:creationId xmlns:a16="http://schemas.microsoft.com/office/drawing/2014/main" id="{A27B999B-69A2-47B2-B5E4-52745A6C4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6" name="Picture 95">
          <a:extLst>
            <a:ext uri="{FF2B5EF4-FFF2-40B4-BE49-F238E27FC236}">
              <a16:creationId xmlns:a16="http://schemas.microsoft.com/office/drawing/2014/main" id="{02D00845-4277-4C2E-876E-D21C7E594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7" name="Picture 96">
          <a:extLst>
            <a:ext uri="{FF2B5EF4-FFF2-40B4-BE49-F238E27FC236}">
              <a16:creationId xmlns:a16="http://schemas.microsoft.com/office/drawing/2014/main" id="{A0A5BB9F-4295-41B7-B615-DAC087F5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8" name="Picture 97">
          <a:extLst>
            <a:ext uri="{FF2B5EF4-FFF2-40B4-BE49-F238E27FC236}">
              <a16:creationId xmlns:a16="http://schemas.microsoft.com/office/drawing/2014/main" id="{3AC0B2BB-D721-459F-B279-D85BE7C63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99" name="Picture 98">
          <a:extLst>
            <a:ext uri="{FF2B5EF4-FFF2-40B4-BE49-F238E27FC236}">
              <a16:creationId xmlns:a16="http://schemas.microsoft.com/office/drawing/2014/main" id="{3E7729AC-3D43-4C27-B4FA-40992AD70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0" name="Picture 99">
          <a:extLst>
            <a:ext uri="{FF2B5EF4-FFF2-40B4-BE49-F238E27FC236}">
              <a16:creationId xmlns:a16="http://schemas.microsoft.com/office/drawing/2014/main" id="{E03522B7-3371-487C-A1F6-4C3630EBA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1" name="Picture 100">
          <a:extLst>
            <a:ext uri="{FF2B5EF4-FFF2-40B4-BE49-F238E27FC236}">
              <a16:creationId xmlns:a16="http://schemas.microsoft.com/office/drawing/2014/main" id="{295AA252-5408-47E4-B7CA-00BCC962B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2" name="Picture 101">
          <a:extLst>
            <a:ext uri="{FF2B5EF4-FFF2-40B4-BE49-F238E27FC236}">
              <a16:creationId xmlns:a16="http://schemas.microsoft.com/office/drawing/2014/main" id="{F6763863-1144-4E95-98AB-BF894D8CF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3" name="Picture 102">
          <a:extLst>
            <a:ext uri="{FF2B5EF4-FFF2-40B4-BE49-F238E27FC236}">
              <a16:creationId xmlns:a16="http://schemas.microsoft.com/office/drawing/2014/main" id="{52BB7A93-FFF3-49CC-B1D1-9CAE552C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4" name="Picture 69">
          <a:extLst>
            <a:ext uri="{FF2B5EF4-FFF2-40B4-BE49-F238E27FC236}">
              <a16:creationId xmlns:a16="http://schemas.microsoft.com/office/drawing/2014/main" id="{3DF9F54E-EA34-402A-85D0-071D35B88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5" name="Picture 70">
          <a:extLst>
            <a:ext uri="{FF2B5EF4-FFF2-40B4-BE49-F238E27FC236}">
              <a16:creationId xmlns:a16="http://schemas.microsoft.com/office/drawing/2014/main" id="{F4C5512B-EB6A-488D-90F6-A1D8F44DB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6" name="Picture 71">
          <a:extLst>
            <a:ext uri="{FF2B5EF4-FFF2-40B4-BE49-F238E27FC236}">
              <a16:creationId xmlns:a16="http://schemas.microsoft.com/office/drawing/2014/main" id="{8097D83A-F6F5-4E23-896D-33EA7ADC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7" name="Picture 72">
          <a:extLst>
            <a:ext uri="{FF2B5EF4-FFF2-40B4-BE49-F238E27FC236}">
              <a16:creationId xmlns:a16="http://schemas.microsoft.com/office/drawing/2014/main" id="{EDF6EECD-F157-4E8A-BB89-FE2BF9450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8" name="Picture 73">
          <a:extLst>
            <a:ext uri="{FF2B5EF4-FFF2-40B4-BE49-F238E27FC236}">
              <a16:creationId xmlns:a16="http://schemas.microsoft.com/office/drawing/2014/main" id="{9C85BCF3-94CA-4690-9CF6-51306F161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09" name="Picture 74">
          <a:extLst>
            <a:ext uri="{FF2B5EF4-FFF2-40B4-BE49-F238E27FC236}">
              <a16:creationId xmlns:a16="http://schemas.microsoft.com/office/drawing/2014/main" id="{090E9ED7-F7D1-4797-9883-64B6D8BB7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0" name="Picture 75">
          <a:extLst>
            <a:ext uri="{FF2B5EF4-FFF2-40B4-BE49-F238E27FC236}">
              <a16:creationId xmlns:a16="http://schemas.microsoft.com/office/drawing/2014/main" id="{242D2DCE-77F1-494F-8C93-5652A43A2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1" name="Picture 76">
          <a:extLst>
            <a:ext uri="{FF2B5EF4-FFF2-40B4-BE49-F238E27FC236}">
              <a16:creationId xmlns:a16="http://schemas.microsoft.com/office/drawing/2014/main" id="{66E88039-1293-4BF4-BC2D-40C214723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2" name="Picture 77">
          <a:extLst>
            <a:ext uri="{FF2B5EF4-FFF2-40B4-BE49-F238E27FC236}">
              <a16:creationId xmlns:a16="http://schemas.microsoft.com/office/drawing/2014/main" id="{59C20BC5-27FC-4741-B95C-2E17A8CAD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3" name="Picture 78">
          <a:extLst>
            <a:ext uri="{FF2B5EF4-FFF2-40B4-BE49-F238E27FC236}">
              <a16:creationId xmlns:a16="http://schemas.microsoft.com/office/drawing/2014/main" id="{64EFC24C-0395-4E21-89E8-E167725B8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4" name="Picture 79">
          <a:extLst>
            <a:ext uri="{FF2B5EF4-FFF2-40B4-BE49-F238E27FC236}">
              <a16:creationId xmlns:a16="http://schemas.microsoft.com/office/drawing/2014/main" id="{D7BA3FEC-108C-4B02-B924-A43A0E8AC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5" name="Picture 80">
          <a:extLst>
            <a:ext uri="{FF2B5EF4-FFF2-40B4-BE49-F238E27FC236}">
              <a16:creationId xmlns:a16="http://schemas.microsoft.com/office/drawing/2014/main" id="{B141571A-C456-4F42-8A2B-611F1C2CA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6" name="Picture 81">
          <a:extLst>
            <a:ext uri="{FF2B5EF4-FFF2-40B4-BE49-F238E27FC236}">
              <a16:creationId xmlns:a16="http://schemas.microsoft.com/office/drawing/2014/main" id="{DA0A3C42-5177-4493-B1F7-55584733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7" name="Picture 82">
          <a:extLst>
            <a:ext uri="{FF2B5EF4-FFF2-40B4-BE49-F238E27FC236}">
              <a16:creationId xmlns:a16="http://schemas.microsoft.com/office/drawing/2014/main" id="{0C1DA7A2-DC3B-4A16-98DC-06C3223DF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8" name="Picture 83">
          <a:extLst>
            <a:ext uri="{FF2B5EF4-FFF2-40B4-BE49-F238E27FC236}">
              <a16:creationId xmlns:a16="http://schemas.microsoft.com/office/drawing/2014/main" id="{62D0AC21-BAE7-45F2-BAD0-6F7C0DA2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19" name="Picture 84">
          <a:extLst>
            <a:ext uri="{FF2B5EF4-FFF2-40B4-BE49-F238E27FC236}">
              <a16:creationId xmlns:a16="http://schemas.microsoft.com/office/drawing/2014/main" id="{AF934854-F6BE-4935-A2C5-C31DBE7D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0" name="Picture 85">
          <a:extLst>
            <a:ext uri="{FF2B5EF4-FFF2-40B4-BE49-F238E27FC236}">
              <a16:creationId xmlns:a16="http://schemas.microsoft.com/office/drawing/2014/main" id="{FFF3FE79-B910-443E-964B-587E7B774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1" name="Picture 86">
          <a:extLst>
            <a:ext uri="{FF2B5EF4-FFF2-40B4-BE49-F238E27FC236}">
              <a16:creationId xmlns:a16="http://schemas.microsoft.com/office/drawing/2014/main" id="{A8745D99-5B76-4EF2-A5DC-8441A8B6D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2" name="Picture 87">
          <a:extLst>
            <a:ext uri="{FF2B5EF4-FFF2-40B4-BE49-F238E27FC236}">
              <a16:creationId xmlns:a16="http://schemas.microsoft.com/office/drawing/2014/main" id="{95A3C35B-00F3-48BE-8485-CCACCBFC8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3" name="Picture 88">
          <a:extLst>
            <a:ext uri="{FF2B5EF4-FFF2-40B4-BE49-F238E27FC236}">
              <a16:creationId xmlns:a16="http://schemas.microsoft.com/office/drawing/2014/main" id="{0AC6A563-4285-4EB0-B39E-8B0BD95D8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4" name="Picture 89">
          <a:extLst>
            <a:ext uri="{FF2B5EF4-FFF2-40B4-BE49-F238E27FC236}">
              <a16:creationId xmlns:a16="http://schemas.microsoft.com/office/drawing/2014/main" id="{07646C2C-DD36-4420-ADE0-CD6EC7728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5" name="Picture 90">
          <a:extLst>
            <a:ext uri="{FF2B5EF4-FFF2-40B4-BE49-F238E27FC236}">
              <a16:creationId xmlns:a16="http://schemas.microsoft.com/office/drawing/2014/main" id="{B48FCC44-A635-4D92-BBA8-AB93ECA24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6" name="Picture 91">
          <a:extLst>
            <a:ext uri="{FF2B5EF4-FFF2-40B4-BE49-F238E27FC236}">
              <a16:creationId xmlns:a16="http://schemas.microsoft.com/office/drawing/2014/main" id="{73A6E885-4FCF-486C-AED0-50A172A5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7" name="Picture 92">
          <a:extLst>
            <a:ext uri="{FF2B5EF4-FFF2-40B4-BE49-F238E27FC236}">
              <a16:creationId xmlns:a16="http://schemas.microsoft.com/office/drawing/2014/main" id="{EF83CBAD-CE46-46AA-8216-66961183F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8" name="Picture 93">
          <a:extLst>
            <a:ext uri="{FF2B5EF4-FFF2-40B4-BE49-F238E27FC236}">
              <a16:creationId xmlns:a16="http://schemas.microsoft.com/office/drawing/2014/main" id="{3BF1FA6F-E587-471B-99C2-AE21D66D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29" name="Picture 94">
          <a:extLst>
            <a:ext uri="{FF2B5EF4-FFF2-40B4-BE49-F238E27FC236}">
              <a16:creationId xmlns:a16="http://schemas.microsoft.com/office/drawing/2014/main" id="{C85F1E50-7144-4961-8504-DCBBB2D74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0" name="Picture 95">
          <a:extLst>
            <a:ext uri="{FF2B5EF4-FFF2-40B4-BE49-F238E27FC236}">
              <a16:creationId xmlns:a16="http://schemas.microsoft.com/office/drawing/2014/main" id="{F39F015B-9176-4C9A-A751-54F789208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1" name="Picture 96">
          <a:extLst>
            <a:ext uri="{FF2B5EF4-FFF2-40B4-BE49-F238E27FC236}">
              <a16:creationId xmlns:a16="http://schemas.microsoft.com/office/drawing/2014/main" id="{F5C22161-77BD-40F6-9917-21E94338D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2" name="Picture 97">
          <a:extLst>
            <a:ext uri="{FF2B5EF4-FFF2-40B4-BE49-F238E27FC236}">
              <a16:creationId xmlns:a16="http://schemas.microsoft.com/office/drawing/2014/main" id="{BE72ADF1-3296-4F49-B7D0-20832C025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3" name="Picture 98">
          <a:extLst>
            <a:ext uri="{FF2B5EF4-FFF2-40B4-BE49-F238E27FC236}">
              <a16:creationId xmlns:a16="http://schemas.microsoft.com/office/drawing/2014/main" id="{7748724B-EB6A-4FA9-B138-AAAAD1481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4" name="Picture 99">
          <a:extLst>
            <a:ext uri="{FF2B5EF4-FFF2-40B4-BE49-F238E27FC236}">
              <a16:creationId xmlns:a16="http://schemas.microsoft.com/office/drawing/2014/main" id="{B8802C91-87A0-4AA7-B729-4BC48E06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5" name="Picture 100">
          <a:extLst>
            <a:ext uri="{FF2B5EF4-FFF2-40B4-BE49-F238E27FC236}">
              <a16:creationId xmlns:a16="http://schemas.microsoft.com/office/drawing/2014/main" id="{0F5FBB04-8018-43ED-ACFA-A4C2444B5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6" name="Picture 101">
          <a:extLst>
            <a:ext uri="{FF2B5EF4-FFF2-40B4-BE49-F238E27FC236}">
              <a16:creationId xmlns:a16="http://schemas.microsoft.com/office/drawing/2014/main" id="{D87E7ADE-6E93-4009-8475-C6F0FDC59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7" name="Picture 102">
          <a:extLst>
            <a:ext uri="{FF2B5EF4-FFF2-40B4-BE49-F238E27FC236}">
              <a16:creationId xmlns:a16="http://schemas.microsoft.com/office/drawing/2014/main" id="{209E1DAA-C1FB-40D7-B2CD-AE7851A50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8" name="Picture 69">
          <a:extLst>
            <a:ext uri="{FF2B5EF4-FFF2-40B4-BE49-F238E27FC236}">
              <a16:creationId xmlns:a16="http://schemas.microsoft.com/office/drawing/2014/main" id="{52FE2DBB-80F9-4CB0-B586-260C8EDF8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39" name="Picture 70">
          <a:extLst>
            <a:ext uri="{FF2B5EF4-FFF2-40B4-BE49-F238E27FC236}">
              <a16:creationId xmlns:a16="http://schemas.microsoft.com/office/drawing/2014/main" id="{12428B5D-4A99-454F-9FCD-0983015FA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0" name="Picture 71">
          <a:extLst>
            <a:ext uri="{FF2B5EF4-FFF2-40B4-BE49-F238E27FC236}">
              <a16:creationId xmlns:a16="http://schemas.microsoft.com/office/drawing/2014/main" id="{157903C7-A0FA-401F-B77F-282D9ACCA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1" name="Picture 72">
          <a:extLst>
            <a:ext uri="{FF2B5EF4-FFF2-40B4-BE49-F238E27FC236}">
              <a16:creationId xmlns:a16="http://schemas.microsoft.com/office/drawing/2014/main" id="{C28895A3-0769-4BE0-8F00-C10A32558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2" name="Picture 73">
          <a:extLst>
            <a:ext uri="{FF2B5EF4-FFF2-40B4-BE49-F238E27FC236}">
              <a16:creationId xmlns:a16="http://schemas.microsoft.com/office/drawing/2014/main" id="{A5DBA7A9-142A-4303-B881-D6AE41F66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3" name="Picture 74">
          <a:extLst>
            <a:ext uri="{FF2B5EF4-FFF2-40B4-BE49-F238E27FC236}">
              <a16:creationId xmlns:a16="http://schemas.microsoft.com/office/drawing/2014/main" id="{1D3B6098-6B76-4BE9-9AF7-8AC1A824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4" name="Picture 75">
          <a:extLst>
            <a:ext uri="{FF2B5EF4-FFF2-40B4-BE49-F238E27FC236}">
              <a16:creationId xmlns:a16="http://schemas.microsoft.com/office/drawing/2014/main" id="{EA4DB630-9352-49FD-A6DE-09A8CA047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5" name="Picture 76">
          <a:extLst>
            <a:ext uri="{FF2B5EF4-FFF2-40B4-BE49-F238E27FC236}">
              <a16:creationId xmlns:a16="http://schemas.microsoft.com/office/drawing/2014/main" id="{64488239-767B-4291-9A6E-5792F3728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6" name="Picture 77">
          <a:extLst>
            <a:ext uri="{FF2B5EF4-FFF2-40B4-BE49-F238E27FC236}">
              <a16:creationId xmlns:a16="http://schemas.microsoft.com/office/drawing/2014/main" id="{B248CC19-9D1F-4B3C-814E-7D892416A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7" name="Picture 78">
          <a:extLst>
            <a:ext uri="{FF2B5EF4-FFF2-40B4-BE49-F238E27FC236}">
              <a16:creationId xmlns:a16="http://schemas.microsoft.com/office/drawing/2014/main" id="{AD72EABF-FF25-4BBD-95C2-9DD433E7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8" name="Picture 79">
          <a:extLst>
            <a:ext uri="{FF2B5EF4-FFF2-40B4-BE49-F238E27FC236}">
              <a16:creationId xmlns:a16="http://schemas.microsoft.com/office/drawing/2014/main" id="{7EA8D945-C4A6-4191-86E4-FC62B3716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49" name="Picture 80">
          <a:extLst>
            <a:ext uri="{FF2B5EF4-FFF2-40B4-BE49-F238E27FC236}">
              <a16:creationId xmlns:a16="http://schemas.microsoft.com/office/drawing/2014/main" id="{49405987-E852-419F-BE6D-AA40A1E7E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0" name="Picture 81">
          <a:extLst>
            <a:ext uri="{FF2B5EF4-FFF2-40B4-BE49-F238E27FC236}">
              <a16:creationId xmlns:a16="http://schemas.microsoft.com/office/drawing/2014/main" id="{B2ADB740-E1DB-49AA-B8DC-F3A95671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1" name="Picture 82">
          <a:extLst>
            <a:ext uri="{FF2B5EF4-FFF2-40B4-BE49-F238E27FC236}">
              <a16:creationId xmlns:a16="http://schemas.microsoft.com/office/drawing/2014/main" id="{E137148D-9E4B-4C32-855B-CF95813F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2" name="Picture 83">
          <a:extLst>
            <a:ext uri="{FF2B5EF4-FFF2-40B4-BE49-F238E27FC236}">
              <a16:creationId xmlns:a16="http://schemas.microsoft.com/office/drawing/2014/main" id="{0B533ED0-6549-4956-8F46-43C81088C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3" name="Picture 84">
          <a:extLst>
            <a:ext uri="{FF2B5EF4-FFF2-40B4-BE49-F238E27FC236}">
              <a16:creationId xmlns:a16="http://schemas.microsoft.com/office/drawing/2014/main" id="{3E698B0D-907F-4524-BF0A-0FAC93217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4" name="Picture 85">
          <a:extLst>
            <a:ext uri="{FF2B5EF4-FFF2-40B4-BE49-F238E27FC236}">
              <a16:creationId xmlns:a16="http://schemas.microsoft.com/office/drawing/2014/main" id="{A2FAE6C6-1758-420C-B498-71C45641A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5" name="Picture 86">
          <a:extLst>
            <a:ext uri="{FF2B5EF4-FFF2-40B4-BE49-F238E27FC236}">
              <a16:creationId xmlns:a16="http://schemas.microsoft.com/office/drawing/2014/main" id="{5420E4FD-4058-4968-958A-D5978359B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6" name="Picture 87">
          <a:extLst>
            <a:ext uri="{FF2B5EF4-FFF2-40B4-BE49-F238E27FC236}">
              <a16:creationId xmlns:a16="http://schemas.microsoft.com/office/drawing/2014/main" id="{C12EC74F-2F60-4789-981E-98474988A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7" name="Picture 88">
          <a:extLst>
            <a:ext uri="{FF2B5EF4-FFF2-40B4-BE49-F238E27FC236}">
              <a16:creationId xmlns:a16="http://schemas.microsoft.com/office/drawing/2014/main" id="{684F5AFC-CE6F-4E6C-9F17-A3D3F98D0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8" name="Picture 89">
          <a:extLst>
            <a:ext uri="{FF2B5EF4-FFF2-40B4-BE49-F238E27FC236}">
              <a16:creationId xmlns:a16="http://schemas.microsoft.com/office/drawing/2014/main" id="{5A592313-944C-493E-B7DB-63820821B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59" name="Picture 90">
          <a:extLst>
            <a:ext uri="{FF2B5EF4-FFF2-40B4-BE49-F238E27FC236}">
              <a16:creationId xmlns:a16="http://schemas.microsoft.com/office/drawing/2014/main" id="{E927E97F-C6C3-466B-8600-779B2F86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0" name="Picture 91">
          <a:extLst>
            <a:ext uri="{FF2B5EF4-FFF2-40B4-BE49-F238E27FC236}">
              <a16:creationId xmlns:a16="http://schemas.microsoft.com/office/drawing/2014/main" id="{F607B292-A43C-4B08-A2CE-7EA4CA196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1" name="Picture 92">
          <a:extLst>
            <a:ext uri="{FF2B5EF4-FFF2-40B4-BE49-F238E27FC236}">
              <a16:creationId xmlns:a16="http://schemas.microsoft.com/office/drawing/2014/main" id="{0800CD58-DE34-4689-BD8A-471A00412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2" name="Picture 93">
          <a:extLst>
            <a:ext uri="{FF2B5EF4-FFF2-40B4-BE49-F238E27FC236}">
              <a16:creationId xmlns:a16="http://schemas.microsoft.com/office/drawing/2014/main" id="{9FA17306-598A-4EAA-94E2-442882D79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3" name="Picture 94">
          <a:extLst>
            <a:ext uri="{FF2B5EF4-FFF2-40B4-BE49-F238E27FC236}">
              <a16:creationId xmlns:a16="http://schemas.microsoft.com/office/drawing/2014/main" id="{92CDBD79-2C65-40F0-B9CD-7907139E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4" name="Picture 95">
          <a:extLst>
            <a:ext uri="{FF2B5EF4-FFF2-40B4-BE49-F238E27FC236}">
              <a16:creationId xmlns:a16="http://schemas.microsoft.com/office/drawing/2014/main" id="{2247F140-EE27-4F48-994E-F4ACCCCB7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5" name="Picture 96">
          <a:extLst>
            <a:ext uri="{FF2B5EF4-FFF2-40B4-BE49-F238E27FC236}">
              <a16:creationId xmlns:a16="http://schemas.microsoft.com/office/drawing/2014/main" id="{C08DE1BD-AB69-41D8-99EC-2F498C60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6" name="Picture 97">
          <a:extLst>
            <a:ext uri="{FF2B5EF4-FFF2-40B4-BE49-F238E27FC236}">
              <a16:creationId xmlns:a16="http://schemas.microsoft.com/office/drawing/2014/main" id="{FA6426E4-DDAA-48BB-BCFD-93B5266A5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7" name="Picture 98">
          <a:extLst>
            <a:ext uri="{FF2B5EF4-FFF2-40B4-BE49-F238E27FC236}">
              <a16:creationId xmlns:a16="http://schemas.microsoft.com/office/drawing/2014/main" id="{E1E92359-C6ED-43B7-8F50-FD2EAB43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8" name="Picture 99">
          <a:extLst>
            <a:ext uri="{FF2B5EF4-FFF2-40B4-BE49-F238E27FC236}">
              <a16:creationId xmlns:a16="http://schemas.microsoft.com/office/drawing/2014/main" id="{BB8674B5-3647-40C4-885E-4ADE5B8B8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69" name="Picture 100">
          <a:extLst>
            <a:ext uri="{FF2B5EF4-FFF2-40B4-BE49-F238E27FC236}">
              <a16:creationId xmlns:a16="http://schemas.microsoft.com/office/drawing/2014/main" id="{2A4715FF-7381-493A-A691-DE71C048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0" name="Picture 101">
          <a:extLst>
            <a:ext uri="{FF2B5EF4-FFF2-40B4-BE49-F238E27FC236}">
              <a16:creationId xmlns:a16="http://schemas.microsoft.com/office/drawing/2014/main" id="{9CCB98BF-A818-4B5C-A727-1976AC86D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1" name="Picture 102">
          <a:extLst>
            <a:ext uri="{FF2B5EF4-FFF2-40B4-BE49-F238E27FC236}">
              <a16:creationId xmlns:a16="http://schemas.microsoft.com/office/drawing/2014/main" id="{27C148D9-4F24-49A2-AF6C-321A4E3F4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2" name="Picture 69">
          <a:extLst>
            <a:ext uri="{FF2B5EF4-FFF2-40B4-BE49-F238E27FC236}">
              <a16:creationId xmlns:a16="http://schemas.microsoft.com/office/drawing/2014/main" id="{1D14F665-0095-4B21-965D-60886B0BA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3" name="Picture 70">
          <a:extLst>
            <a:ext uri="{FF2B5EF4-FFF2-40B4-BE49-F238E27FC236}">
              <a16:creationId xmlns:a16="http://schemas.microsoft.com/office/drawing/2014/main" id="{85A35B0A-25CF-4A37-8B54-8C1081C5A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4" name="Picture 71">
          <a:extLst>
            <a:ext uri="{FF2B5EF4-FFF2-40B4-BE49-F238E27FC236}">
              <a16:creationId xmlns:a16="http://schemas.microsoft.com/office/drawing/2014/main" id="{2D2FA08F-D7A9-4F64-912E-38C1AE495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5" name="Picture 72">
          <a:extLst>
            <a:ext uri="{FF2B5EF4-FFF2-40B4-BE49-F238E27FC236}">
              <a16:creationId xmlns:a16="http://schemas.microsoft.com/office/drawing/2014/main" id="{A57F117C-7D26-4DAB-BBC1-591F402C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6" name="Picture 73">
          <a:extLst>
            <a:ext uri="{FF2B5EF4-FFF2-40B4-BE49-F238E27FC236}">
              <a16:creationId xmlns:a16="http://schemas.microsoft.com/office/drawing/2014/main" id="{F4709584-8F62-47E4-B994-8646000DD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7" name="Picture 74">
          <a:extLst>
            <a:ext uri="{FF2B5EF4-FFF2-40B4-BE49-F238E27FC236}">
              <a16:creationId xmlns:a16="http://schemas.microsoft.com/office/drawing/2014/main" id="{61024583-4557-4249-9D8B-03C4DEEA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8" name="Picture 75">
          <a:extLst>
            <a:ext uri="{FF2B5EF4-FFF2-40B4-BE49-F238E27FC236}">
              <a16:creationId xmlns:a16="http://schemas.microsoft.com/office/drawing/2014/main" id="{3B7D91FD-EA20-480E-8F1F-9AAF7421E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79" name="Picture 76">
          <a:extLst>
            <a:ext uri="{FF2B5EF4-FFF2-40B4-BE49-F238E27FC236}">
              <a16:creationId xmlns:a16="http://schemas.microsoft.com/office/drawing/2014/main" id="{7C694161-57DD-4672-AF40-E3FE4CE54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0" name="Picture 77">
          <a:extLst>
            <a:ext uri="{FF2B5EF4-FFF2-40B4-BE49-F238E27FC236}">
              <a16:creationId xmlns:a16="http://schemas.microsoft.com/office/drawing/2014/main" id="{BC9C9C22-DD36-4672-8DF7-558C66C94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1" name="Picture 78">
          <a:extLst>
            <a:ext uri="{FF2B5EF4-FFF2-40B4-BE49-F238E27FC236}">
              <a16:creationId xmlns:a16="http://schemas.microsoft.com/office/drawing/2014/main" id="{600F1FF3-AE90-4099-BC07-E418F30A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2" name="Picture 79">
          <a:extLst>
            <a:ext uri="{FF2B5EF4-FFF2-40B4-BE49-F238E27FC236}">
              <a16:creationId xmlns:a16="http://schemas.microsoft.com/office/drawing/2014/main" id="{051B3EF2-EF98-498A-8F41-0FAE014C3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3" name="Picture 80">
          <a:extLst>
            <a:ext uri="{FF2B5EF4-FFF2-40B4-BE49-F238E27FC236}">
              <a16:creationId xmlns:a16="http://schemas.microsoft.com/office/drawing/2014/main" id="{3821BDF7-FEE1-4234-9E4F-500E3BDB0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4" name="Picture 81">
          <a:extLst>
            <a:ext uri="{FF2B5EF4-FFF2-40B4-BE49-F238E27FC236}">
              <a16:creationId xmlns:a16="http://schemas.microsoft.com/office/drawing/2014/main" id="{A8013264-B27D-4186-8C41-8A18308FA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5" name="Picture 82">
          <a:extLst>
            <a:ext uri="{FF2B5EF4-FFF2-40B4-BE49-F238E27FC236}">
              <a16:creationId xmlns:a16="http://schemas.microsoft.com/office/drawing/2014/main" id="{401469E4-CAF6-4AF7-89FF-F7FEDFF9C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6" name="Picture 83">
          <a:extLst>
            <a:ext uri="{FF2B5EF4-FFF2-40B4-BE49-F238E27FC236}">
              <a16:creationId xmlns:a16="http://schemas.microsoft.com/office/drawing/2014/main" id="{951EE7C3-A02C-485D-989F-6B8A29C59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7" name="Picture 84">
          <a:extLst>
            <a:ext uri="{FF2B5EF4-FFF2-40B4-BE49-F238E27FC236}">
              <a16:creationId xmlns:a16="http://schemas.microsoft.com/office/drawing/2014/main" id="{4AB7B394-B8F1-4678-91C2-DDD249B17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8" name="Picture 85">
          <a:extLst>
            <a:ext uri="{FF2B5EF4-FFF2-40B4-BE49-F238E27FC236}">
              <a16:creationId xmlns:a16="http://schemas.microsoft.com/office/drawing/2014/main" id="{5C4ADD4D-D9C7-4124-83C0-6090CC213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89" name="Picture 86">
          <a:extLst>
            <a:ext uri="{FF2B5EF4-FFF2-40B4-BE49-F238E27FC236}">
              <a16:creationId xmlns:a16="http://schemas.microsoft.com/office/drawing/2014/main" id="{C9ADC90D-B7AD-451F-8ED7-14CBD93B0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0" name="Picture 87">
          <a:extLst>
            <a:ext uri="{FF2B5EF4-FFF2-40B4-BE49-F238E27FC236}">
              <a16:creationId xmlns:a16="http://schemas.microsoft.com/office/drawing/2014/main" id="{CE51983D-7E0D-4DD1-8520-0F0D3AA51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1" name="Picture 88">
          <a:extLst>
            <a:ext uri="{FF2B5EF4-FFF2-40B4-BE49-F238E27FC236}">
              <a16:creationId xmlns:a16="http://schemas.microsoft.com/office/drawing/2014/main" id="{D0126173-E2C4-4019-9DA3-82AC73C0C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2" name="Picture 89">
          <a:extLst>
            <a:ext uri="{FF2B5EF4-FFF2-40B4-BE49-F238E27FC236}">
              <a16:creationId xmlns:a16="http://schemas.microsoft.com/office/drawing/2014/main" id="{B7D11588-373C-4A01-807E-AC40B333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3" name="Picture 90">
          <a:extLst>
            <a:ext uri="{FF2B5EF4-FFF2-40B4-BE49-F238E27FC236}">
              <a16:creationId xmlns:a16="http://schemas.microsoft.com/office/drawing/2014/main" id="{EAD55999-A3CE-41B8-B74B-4D2CB2896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4" name="Picture 91">
          <a:extLst>
            <a:ext uri="{FF2B5EF4-FFF2-40B4-BE49-F238E27FC236}">
              <a16:creationId xmlns:a16="http://schemas.microsoft.com/office/drawing/2014/main" id="{36C649FC-37D3-4F39-A31B-BBA48E39E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5" name="Picture 92">
          <a:extLst>
            <a:ext uri="{FF2B5EF4-FFF2-40B4-BE49-F238E27FC236}">
              <a16:creationId xmlns:a16="http://schemas.microsoft.com/office/drawing/2014/main" id="{4D7C1526-1045-481B-B89A-4E600B4CB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6" name="Picture 93">
          <a:extLst>
            <a:ext uri="{FF2B5EF4-FFF2-40B4-BE49-F238E27FC236}">
              <a16:creationId xmlns:a16="http://schemas.microsoft.com/office/drawing/2014/main" id="{B00E736A-C8BF-43F2-B253-E39A7DFBD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7" name="Picture 94">
          <a:extLst>
            <a:ext uri="{FF2B5EF4-FFF2-40B4-BE49-F238E27FC236}">
              <a16:creationId xmlns:a16="http://schemas.microsoft.com/office/drawing/2014/main" id="{3F2F9A31-61CD-4957-B32B-290146BC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8" name="Picture 95">
          <a:extLst>
            <a:ext uri="{FF2B5EF4-FFF2-40B4-BE49-F238E27FC236}">
              <a16:creationId xmlns:a16="http://schemas.microsoft.com/office/drawing/2014/main" id="{986F61A2-755E-4F23-A95D-F8D3AD11E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199" name="Picture 96">
          <a:extLst>
            <a:ext uri="{FF2B5EF4-FFF2-40B4-BE49-F238E27FC236}">
              <a16:creationId xmlns:a16="http://schemas.microsoft.com/office/drawing/2014/main" id="{E96CD7A7-3983-4434-B1D0-2840DDBD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0" name="Picture 97">
          <a:extLst>
            <a:ext uri="{FF2B5EF4-FFF2-40B4-BE49-F238E27FC236}">
              <a16:creationId xmlns:a16="http://schemas.microsoft.com/office/drawing/2014/main" id="{7D564CFA-4832-47AC-85D8-D66EBC911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1" name="Picture 98">
          <a:extLst>
            <a:ext uri="{FF2B5EF4-FFF2-40B4-BE49-F238E27FC236}">
              <a16:creationId xmlns:a16="http://schemas.microsoft.com/office/drawing/2014/main" id="{74329CF0-CD44-43B5-A661-2AE6A1CFC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2" name="Picture 99">
          <a:extLst>
            <a:ext uri="{FF2B5EF4-FFF2-40B4-BE49-F238E27FC236}">
              <a16:creationId xmlns:a16="http://schemas.microsoft.com/office/drawing/2014/main" id="{CED5360E-6F4B-46E7-82A2-74A6091FB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3" name="Picture 100">
          <a:extLst>
            <a:ext uri="{FF2B5EF4-FFF2-40B4-BE49-F238E27FC236}">
              <a16:creationId xmlns:a16="http://schemas.microsoft.com/office/drawing/2014/main" id="{D0EC471D-B818-4549-9CFC-B09D5E6BB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4" name="Picture 101">
          <a:extLst>
            <a:ext uri="{FF2B5EF4-FFF2-40B4-BE49-F238E27FC236}">
              <a16:creationId xmlns:a16="http://schemas.microsoft.com/office/drawing/2014/main" id="{34CE6540-F9F9-48E5-9CE4-52A5DE061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5" name="Picture 102">
          <a:extLst>
            <a:ext uri="{FF2B5EF4-FFF2-40B4-BE49-F238E27FC236}">
              <a16:creationId xmlns:a16="http://schemas.microsoft.com/office/drawing/2014/main" id="{CA1D343F-4501-4ACD-844C-E2764955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6" name="Picture 69">
          <a:extLst>
            <a:ext uri="{FF2B5EF4-FFF2-40B4-BE49-F238E27FC236}">
              <a16:creationId xmlns:a16="http://schemas.microsoft.com/office/drawing/2014/main" id="{FB958770-F5EE-4123-BDB4-0CD30C455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7" name="Picture 70">
          <a:extLst>
            <a:ext uri="{FF2B5EF4-FFF2-40B4-BE49-F238E27FC236}">
              <a16:creationId xmlns:a16="http://schemas.microsoft.com/office/drawing/2014/main" id="{7BD20DE7-ECEF-4BE0-A853-769C4DE0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8" name="Picture 71">
          <a:extLst>
            <a:ext uri="{FF2B5EF4-FFF2-40B4-BE49-F238E27FC236}">
              <a16:creationId xmlns:a16="http://schemas.microsoft.com/office/drawing/2014/main" id="{CDDB640C-EFBB-4479-B222-679C6A72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09" name="Picture 72">
          <a:extLst>
            <a:ext uri="{FF2B5EF4-FFF2-40B4-BE49-F238E27FC236}">
              <a16:creationId xmlns:a16="http://schemas.microsoft.com/office/drawing/2014/main" id="{2DEE4B5E-D036-46EA-95D1-4751DD97F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0" name="Picture 73">
          <a:extLst>
            <a:ext uri="{FF2B5EF4-FFF2-40B4-BE49-F238E27FC236}">
              <a16:creationId xmlns:a16="http://schemas.microsoft.com/office/drawing/2014/main" id="{843D8DE7-B001-4890-B2BE-FBF405D9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1" name="Picture 74">
          <a:extLst>
            <a:ext uri="{FF2B5EF4-FFF2-40B4-BE49-F238E27FC236}">
              <a16:creationId xmlns:a16="http://schemas.microsoft.com/office/drawing/2014/main" id="{78F9D11F-F994-4D60-AF07-9E38A5568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2" name="Picture 75">
          <a:extLst>
            <a:ext uri="{FF2B5EF4-FFF2-40B4-BE49-F238E27FC236}">
              <a16:creationId xmlns:a16="http://schemas.microsoft.com/office/drawing/2014/main" id="{34CA6491-3B1A-4702-8894-7703831DC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3" name="Picture 76">
          <a:extLst>
            <a:ext uri="{FF2B5EF4-FFF2-40B4-BE49-F238E27FC236}">
              <a16:creationId xmlns:a16="http://schemas.microsoft.com/office/drawing/2014/main" id="{5D536172-6349-4DA9-8BC5-EE56E198C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4" name="Picture 77">
          <a:extLst>
            <a:ext uri="{FF2B5EF4-FFF2-40B4-BE49-F238E27FC236}">
              <a16:creationId xmlns:a16="http://schemas.microsoft.com/office/drawing/2014/main" id="{BBEF34E5-A380-4B14-9772-5807C041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5" name="Picture 78">
          <a:extLst>
            <a:ext uri="{FF2B5EF4-FFF2-40B4-BE49-F238E27FC236}">
              <a16:creationId xmlns:a16="http://schemas.microsoft.com/office/drawing/2014/main" id="{AFDBA577-7D7A-40C5-8E3A-9CD34747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6" name="Picture 79">
          <a:extLst>
            <a:ext uri="{FF2B5EF4-FFF2-40B4-BE49-F238E27FC236}">
              <a16:creationId xmlns:a16="http://schemas.microsoft.com/office/drawing/2014/main" id="{E16C5CB6-99BE-4E67-97EC-39128D7E0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7" name="Picture 80">
          <a:extLst>
            <a:ext uri="{FF2B5EF4-FFF2-40B4-BE49-F238E27FC236}">
              <a16:creationId xmlns:a16="http://schemas.microsoft.com/office/drawing/2014/main" id="{18ADB4A5-4070-412B-928A-25B075F35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8" name="Picture 81">
          <a:extLst>
            <a:ext uri="{FF2B5EF4-FFF2-40B4-BE49-F238E27FC236}">
              <a16:creationId xmlns:a16="http://schemas.microsoft.com/office/drawing/2014/main" id="{FA3CFDC3-6706-41B2-A043-0E0922C7A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19" name="Picture 82">
          <a:extLst>
            <a:ext uri="{FF2B5EF4-FFF2-40B4-BE49-F238E27FC236}">
              <a16:creationId xmlns:a16="http://schemas.microsoft.com/office/drawing/2014/main" id="{5A35F03A-1C0C-4AB8-A4BF-0525D3FF8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0" name="Picture 83">
          <a:extLst>
            <a:ext uri="{FF2B5EF4-FFF2-40B4-BE49-F238E27FC236}">
              <a16:creationId xmlns:a16="http://schemas.microsoft.com/office/drawing/2014/main" id="{CCBCE697-EFB4-45F0-AFA5-066DA242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1" name="Picture 84">
          <a:extLst>
            <a:ext uri="{FF2B5EF4-FFF2-40B4-BE49-F238E27FC236}">
              <a16:creationId xmlns:a16="http://schemas.microsoft.com/office/drawing/2014/main" id="{5629F2F7-4843-43E4-8391-90E41244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2" name="Picture 85">
          <a:extLst>
            <a:ext uri="{FF2B5EF4-FFF2-40B4-BE49-F238E27FC236}">
              <a16:creationId xmlns:a16="http://schemas.microsoft.com/office/drawing/2014/main" id="{F9C549D5-9814-452C-8C88-FBB9EECD2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3" name="Picture 86">
          <a:extLst>
            <a:ext uri="{FF2B5EF4-FFF2-40B4-BE49-F238E27FC236}">
              <a16:creationId xmlns:a16="http://schemas.microsoft.com/office/drawing/2014/main" id="{C246BE44-C348-4A2F-BFB4-EA03D3390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4" name="Picture 87">
          <a:extLst>
            <a:ext uri="{FF2B5EF4-FFF2-40B4-BE49-F238E27FC236}">
              <a16:creationId xmlns:a16="http://schemas.microsoft.com/office/drawing/2014/main" id="{14EF5C99-9D43-414F-9333-7BE0B1523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5" name="Picture 88">
          <a:extLst>
            <a:ext uri="{FF2B5EF4-FFF2-40B4-BE49-F238E27FC236}">
              <a16:creationId xmlns:a16="http://schemas.microsoft.com/office/drawing/2014/main" id="{33F84430-696F-45F5-9D6F-9F7B111D8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6" name="Picture 89">
          <a:extLst>
            <a:ext uri="{FF2B5EF4-FFF2-40B4-BE49-F238E27FC236}">
              <a16:creationId xmlns:a16="http://schemas.microsoft.com/office/drawing/2014/main" id="{D747ABD0-7E1A-40CA-839C-889A5E08D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7" name="Picture 90">
          <a:extLst>
            <a:ext uri="{FF2B5EF4-FFF2-40B4-BE49-F238E27FC236}">
              <a16:creationId xmlns:a16="http://schemas.microsoft.com/office/drawing/2014/main" id="{9910483B-3BC2-4710-9B9F-826EE5C50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8" name="Picture 91">
          <a:extLst>
            <a:ext uri="{FF2B5EF4-FFF2-40B4-BE49-F238E27FC236}">
              <a16:creationId xmlns:a16="http://schemas.microsoft.com/office/drawing/2014/main" id="{0FC79598-5F5D-4930-AC1B-2866CB185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29" name="Picture 92">
          <a:extLst>
            <a:ext uri="{FF2B5EF4-FFF2-40B4-BE49-F238E27FC236}">
              <a16:creationId xmlns:a16="http://schemas.microsoft.com/office/drawing/2014/main" id="{C8D073F6-9840-4AC2-89AD-23DDA2983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0" name="Picture 93">
          <a:extLst>
            <a:ext uri="{FF2B5EF4-FFF2-40B4-BE49-F238E27FC236}">
              <a16:creationId xmlns:a16="http://schemas.microsoft.com/office/drawing/2014/main" id="{AAC5D54D-2F17-4CD1-9CFF-7D650D664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1" name="Picture 94">
          <a:extLst>
            <a:ext uri="{FF2B5EF4-FFF2-40B4-BE49-F238E27FC236}">
              <a16:creationId xmlns:a16="http://schemas.microsoft.com/office/drawing/2014/main" id="{E16BFF10-09BD-4B0B-889E-597FE3D89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2" name="Picture 95">
          <a:extLst>
            <a:ext uri="{FF2B5EF4-FFF2-40B4-BE49-F238E27FC236}">
              <a16:creationId xmlns:a16="http://schemas.microsoft.com/office/drawing/2014/main" id="{EC6FC077-4668-4C25-A126-66725EC8C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3" name="Picture 96">
          <a:extLst>
            <a:ext uri="{FF2B5EF4-FFF2-40B4-BE49-F238E27FC236}">
              <a16:creationId xmlns:a16="http://schemas.microsoft.com/office/drawing/2014/main" id="{95D5DF7C-D74A-46C0-A8C7-AAD2235D9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4" name="Picture 97">
          <a:extLst>
            <a:ext uri="{FF2B5EF4-FFF2-40B4-BE49-F238E27FC236}">
              <a16:creationId xmlns:a16="http://schemas.microsoft.com/office/drawing/2014/main" id="{4F9A4E8F-D556-4391-9688-25ED89CD4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5" name="Picture 98">
          <a:extLst>
            <a:ext uri="{FF2B5EF4-FFF2-40B4-BE49-F238E27FC236}">
              <a16:creationId xmlns:a16="http://schemas.microsoft.com/office/drawing/2014/main" id="{A0361788-0FDF-40A8-920A-704477AAC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6" name="Picture 99">
          <a:extLst>
            <a:ext uri="{FF2B5EF4-FFF2-40B4-BE49-F238E27FC236}">
              <a16:creationId xmlns:a16="http://schemas.microsoft.com/office/drawing/2014/main" id="{70605AB4-9679-41C7-982C-9D60A3104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7" name="Picture 100">
          <a:extLst>
            <a:ext uri="{FF2B5EF4-FFF2-40B4-BE49-F238E27FC236}">
              <a16:creationId xmlns:a16="http://schemas.microsoft.com/office/drawing/2014/main" id="{B3B6D959-E255-4932-B255-2B366E71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8" name="Picture 101">
          <a:extLst>
            <a:ext uri="{FF2B5EF4-FFF2-40B4-BE49-F238E27FC236}">
              <a16:creationId xmlns:a16="http://schemas.microsoft.com/office/drawing/2014/main" id="{46B7AD26-625D-4852-98B7-1051699A3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39" name="Picture 102">
          <a:extLst>
            <a:ext uri="{FF2B5EF4-FFF2-40B4-BE49-F238E27FC236}">
              <a16:creationId xmlns:a16="http://schemas.microsoft.com/office/drawing/2014/main" id="{79D71001-20EE-49C1-9B46-B2372C1BC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0" name="Picture 69">
          <a:extLst>
            <a:ext uri="{FF2B5EF4-FFF2-40B4-BE49-F238E27FC236}">
              <a16:creationId xmlns:a16="http://schemas.microsoft.com/office/drawing/2014/main" id="{224561D3-0E9C-4D9D-A7B4-A1D91787E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1" name="Picture 70">
          <a:extLst>
            <a:ext uri="{FF2B5EF4-FFF2-40B4-BE49-F238E27FC236}">
              <a16:creationId xmlns:a16="http://schemas.microsoft.com/office/drawing/2014/main" id="{0C28A7C8-13B1-4306-9418-10CD8862C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2" name="Picture 71">
          <a:extLst>
            <a:ext uri="{FF2B5EF4-FFF2-40B4-BE49-F238E27FC236}">
              <a16:creationId xmlns:a16="http://schemas.microsoft.com/office/drawing/2014/main" id="{903F4C63-E32E-43ED-83F6-FBD44A9C3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3" name="Picture 72">
          <a:extLst>
            <a:ext uri="{FF2B5EF4-FFF2-40B4-BE49-F238E27FC236}">
              <a16:creationId xmlns:a16="http://schemas.microsoft.com/office/drawing/2014/main" id="{EAE5F8C4-B319-4CB6-AC36-C3F365D22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4" name="Picture 73">
          <a:extLst>
            <a:ext uri="{FF2B5EF4-FFF2-40B4-BE49-F238E27FC236}">
              <a16:creationId xmlns:a16="http://schemas.microsoft.com/office/drawing/2014/main" id="{B25B18DD-204D-48CE-A3F5-5F67D8B9F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5" name="Picture 74">
          <a:extLst>
            <a:ext uri="{FF2B5EF4-FFF2-40B4-BE49-F238E27FC236}">
              <a16:creationId xmlns:a16="http://schemas.microsoft.com/office/drawing/2014/main" id="{B8F40F68-B26A-46B4-AEA5-32F5DB13F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6" name="Picture 75">
          <a:extLst>
            <a:ext uri="{FF2B5EF4-FFF2-40B4-BE49-F238E27FC236}">
              <a16:creationId xmlns:a16="http://schemas.microsoft.com/office/drawing/2014/main" id="{B8BC3E0F-E603-4DDF-A84C-0119FB9A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7" name="Picture 76">
          <a:extLst>
            <a:ext uri="{FF2B5EF4-FFF2-40B4-BE49-F238E27FC236}">
              <a16:creationId xmlns:a16="http://schemas.microsoft.com/office/drawing/2014/main" id="{9AEABDBE-140A-4761-824A-022D2ED1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8" name="Picture 77">
          <a:extLst>
            <a:ext uri="{FF2B5EF4-FFF2-40B4-BE49-F238E27FC236}">
              <a16:creationId xmlns:a16="http://schemas.microsoft.com/office/drawing/2014/main" id="{E1532F7D-3629-43F0-86CE-17D5F4390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49" name="Picture 78">
          <a:extLst>
            <a:ext uri="{FF2B5EF4-FFF2-40B4-BE49-F238E27FC236}">
              <a16:creationId xmlns:a16="http://schemas.microsoft.com/office/drawing/2014/main" id="{96622FD6-C102-4D18-B20F-E107B3C0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0" name="Picture 79">
          <a:extLst>
            <a:ext uri="{FF2B5EF4-FFF2-40B4-BE49-F238E27FC236}">
              <a16:creationId xmlns:a16="http://schemas.microsoft.com/office/drawing/2014/main" id="{AE54055F-0B36-464D-91FB-826530E91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1" name="Picture 80">
          <a:extLst>
            <a:ext uri="{FF2B5EF4-FFF2-40B4-BE49-F238E27FC236}">
              <a16:creationId xmlns:a16="http://schemas.microsoft.com/office/drawing/2014/main" id="{DACDC977-3030-405A-AA4E-21F6CE1A9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2" name="Picture 81">
          <a:extLst>
            <a:ext uri="{FF2B5EF4-FFF2-40B4-BE49-F238E27FC236}">
              <a16:creationId xmlns:a16="http://schemas.microsoft.com/office/drawing/2014/main" id="{F2C82DF6-B421-4679-8B6D-66F5CC538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3" name="Picture 82">
          <a:extLst>
            <a:ext uri="{FF2B5EF4-FFF2-40B4-BE49-F238E27FC236}">
              <a16:creationId xmlns:a16="http://schemas.microsoft.com/office/drawing/2014/main" id="{D95BE8F9-E6DE-4290-9E0A-2AC81A318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4" name="Picture 83">
          <a:extLst>
            <a:ext uri="{FF2B5EF4-FFF2-40B4-BE49-F238E27FC236}">
              <a16:creationId xmlns:a16="http://schemas.microsoft.com/office/drawing/2014/main" id="{A7A33913-2EF7-44CA-A592-4E13A89F9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5" name="Picture 84">
          <a:extLst>
            <a:ext uri="{FF2B5EF4-FFF2-40B4-BE49-F238E27FC236}">
              <a16:creationId xmlns:a16="http://schemas.microsoft.com/office/drawing/2014/main" id="{6964A352-A30F-4803-A1E3-C5D57A43D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6" name="Picture 85">
          <a:extLst>
            <a:ext uri="{FF2B5EF4-FFF2-40B4-BE49-F238E27FC236}">
              <a16:creationId xmlns:a16="http://schemas.microsoft.com/office/drawing/2014/main" id="{627E14A1-DB90-42A0-A605-A6A9562DA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7" name="Picture 86">
          <a:extLst>
            <a:ext uri="{FF2B5EF4-FFF2-40B4-BE49-F238E27FC236}">
              <a16:creationId xmlns:a16="http://schemas.microsoft.com/office/drawing/2014/main" id="{A10AE46A-D95F-4A55-89D4-B66FD585D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8" name="Picture 87">
          <a:extLst>
            <a:ext uri="{FF2B5EF4-FFF2-40B4-BE49-F238E27FC236}">
              <a16:creationId xmlns:a16="http://schemas.microsoft.com/office/drawing/2014/main" id="{361B31D6-4886-4FD0-9964-D1B4CB88B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59" name="Picture 88">
          <a:extLst>
            <a:ext uri="{FF2B5EF4-FFF2-40B4-BE49-F238E27FC236}">
              <a16:creationId xmlns:a16="http://schemas.microsoft.com/office/drawing/2014/main" id="{B7FF075D-7417-454C-AC36-AA0A3345A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0" name="Picture 89">
          <a:extLst>
            <a:ext uri="{FF2B5EF4-FFF2-40B4-BE49-F238E27FC236}">
              <a16:creationId xmlns:a16="http://schemas.microsoft.com/office/drawing/2014/main" id="{5DC432AD-AC35-4D5D-9CA5-B6424068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1" name="Picture 90">
          <a:extLst>
            <a:ext uri="{FF2B5EF4-FFF2-40B4-BE49-F238E27FC236}">
              <a16:creationId xmlns:a16="http://schemas.microsoft.com/office/drawing/2014/main" id="{B8E48C30-D0AD-4F30-900E-1B06AF806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2" name="Picture 91">
          <a:extLst>
            <a:ext uri="{FF2B5EF4-FFF2-40B4-BE49-F238E27FC236}">
              <a16:creationId xmlns:a16="http://schemas.microsoft.com/office/drawing/2014/main" id="{94643FEE-8BD0-4FCD-965E-5BD36878B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3" name="Picture 92">
          <a:extLst>
            <a:ext uri="{FF2B5EF4-FFF2-40B4-BE49-F238E27FC236}">
              <a16:creationId xmlns:a16="http://schemas.microsoft.com/office/drawing/2014/main" id="{0DA8FD27-E7A4-4899-AA30-3CF01C1B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4" name="Picture 93">
          <a:extLst>
            <a:ext uri="{FF2B5EF4-FFF2-40B4-BE49-F238E27FC236}">
              <a16:creationId xmlns:a16="http://schemas.microsoft.com/office/drawing/2014/main" id="{88162D70-48B5-4CBB-9DE3-2F1858A74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5" name="Picture 94">
          <a:extLst>
            <a:ext uri="{FF2B5EF4-FFF2-40B4-BE49-F238E27FC236}">
              <a16:creationId xmlns:a16="http://schemas.microsoft.com/office/drawing/2014/main" id="{5FF30710-DE5B-4C75-875E-47325EADA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6" name="Picture 95">
          <a:extLst>
            <a:ext uri="{FF2B5EF4-FFF2-40B4-BE49-F238E27FC236}">
              <a16:creationId xmlns:a16="http://schemas.microsoft.com/office/drawing/2014/main" id="{6C1C5E38-A386-4402-BF4E-95683280D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7" name="Picture 96">
          <a:extLst>
            <a:ext uri="{FF2B5EF4-FFF2-40B4-BE49-F238E27FC236}">
              <a16:creationId xmlns:a16="http://schemas.microsoft.com/office/drawing/2014/main" id="{A76180C7-F032-4972-AB38-381C2823E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8" name="Picture 97">
          <a:extLst>
            <a:ext uri="{FF2B5EF4-FFF2-40B4-BE49-F238E27FC236}">
              <a16:creationId xmlns:a16="http://schemas.microsoft.com/office/drawing/2014/main" id="{838D0C14-358E-4263-B102-79A4A8084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69" name="Picture 98">
          <a:extLst>
            <a:ext uri="{FF2B5EF4-FFF2-40B4-BE49-F238E27FC236}">
              <a16:creationId xmlns:a16="http://schemas.microsoft.com/office/drawing/2014/main" id="{6F57C09D-47C1-409C-B17C-44FE08525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0" name="Picture 99">
          <a:extLst>
            <a:ext uri="{FF2B5EF4-FFF2-40B4-BE49-F238E27FC236}">
              <a16:creationId xmlns:a16="http://schemas.microsoft.com/office/drawing/2014/main" id="{89F72175-CB03-478E-86BF-3EED14D07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1" name="Picture 100">
          <a:extLst>
            <a:ext uri="{FF2B5EF4-FFF2-40B4-BE49-F238E27FC236}">
              <a16:creationId xmlns:a16="http://schemas.microsoft.com/office/drawing/2014/main" id="{EA33AC92-3B50-4493-8AD3-7410EED02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2" name="Picture 101">
          <a:extLst>
            <a:ext uri="{FF2B5EF4-FFF2-40B4-BE49-F238E27FC236}">
              <a16:creationId xmlns:a16="http://schemas.microsoft.com/office/drawing/2014/main" id="{39D000E9-D32A-42C0-9F88-0FC685799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3" name="Picture 102">
          <a:extLst>
            <a:ext uri="{FF2B5EF4-FFF2-40B4-BE49-F238E27FC236}">
              <a16:creationId xmlns:a16="http://schemas.microsoft.com/office/drawing/2014/main" id="{6F92587D-5594-4EDB-B7CB-6B44E1FBE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4" name="Picture 69">
          <a:extLst>
            <a:ext uri="{FF2B5EF4-FFF2-40B4-BE49-F238E27FC236}">
              <a16:creationId xmlns:a16="http://schemas.microsoft.com/office/drawing/2014/main" id="{506A1ECA-69B8-4786-A01A-03201EDBE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5" name="Picture 70">
          <a:extLst>
            <a:ext uri="{FF2B5EF4-FFF2-40B4-BE49-F238E27FC236}">
              <a16:creationId xmlns:a16="http://schemas.microsoft.com/office/drawing/2014/main" id="{A536956E-EEF7-4ACE-9629-F0260666F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6" name="Picture 71">
          <a:extLst>
            <a:ext uri="{FF2B5EF4-FFF2-40B4-BE49-F238E27FC236}">
              <a16:creationId xmlns:a16="http://schemas.microsoft.com/office/drawing/2014/main" id="{24E9623E-CC99-430D-924F-D5343BB6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7" name="Picture 72">
          <a:extLst>
            <a:ext uri="{FF2B5EF4-FFF2-40B4-BE49-F238E27FC236}">
              <a16:creationId xmlns:a16="http://schemas.microsoft.com/office/drawing/2014/main" id="{29A298B3-8B43-4EB2-AE81-49D42B041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8" name="Picture 73">
          <a:extLst>
            <a:ext uri="{FF2B5EF4-FFF2-40B4-BE49-F238E27FC236}">
              <a16:creationId xmlns:a16="http://schemas.microsoft.com/office/drawing/2014/main" id="{8695838A-396F-45D0-B7F6-9F7D809D6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79" name="Picture 74">
          <a:extLst>
            <a:ext uri="{FF2B5EF4-FFF2-40B4-BE49-F238E27FC236}">
              <a16:creationId xmlns:a16="http://schemas.microsoft.com/office/drawing/2014/main" id="{A1F252A7-33FB-4F47-8495-BAB9376B4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0" name="Picture 75">
          <a:extLst>
            <a:ext uri="{FF2B5EF4-FFF2-40B4-BE49-F238E27FC236}">
              <a16:creationId xmlns:a16="http://schemas.microsoft.com/office/drawing/2014/main" id="{345A096C-2D96-4EBE-AE6E-2E76780E7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1" name="Picture 76">
          <a:extLst>
            <a:ext uri="{FF2B5EF4-FFF2-40B4-BE49-F238E27FC236}">
              <a16:creationId xmlns:a16="http://schemas.microsoft.com/office/drawing/2014/main" id="{7A2C848E-E5AD-4A2F-8D42-800A3C331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2" name="Picture 77">
          <a:extLst>
            <a:ext uri="{FF2B5EF4-FFF2-40B4-BE49-F238E27FC236}">
              <a16:creationId xmlns:a16="http://schemas.microsoft.com/office/drawing/2014/main" id="{2C5ABA23-C7F2-46CE-97FC-E3ADF611F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3" name="Picture 78">
          <a:extLst>
            <a:ext uri="{FF2B5EF4-FFF2-40B4-BE49-F238E27FC236}">
              <a16:creationId xmlns:a16="http://schemas.microsoft.com/office/drawing/2014/main" id="{BBBD27FB-1F4F-48D0-96A1-D6A69A0C5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4" name="Picture 79">
          <a:extLst>
            <a:ext uri="{FF2B5EF4-FFF2-40B4-BE49-F238E27FC236}">
              <a16:creationId xmlns:a16="http://schemas.microsoft.com/office/drawing/2014/main" id="{1206B332-2D34-457D-BEE3-55B9E8434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5" name="Picture 80">
          <a:extLst>
            <a:ext uri="{FF2B5EF4-FFF2-40B4-BE49-F238E27FC236}">
              <a16:creationId xmlns:a16="http://schemas.microsoft.com/office/drawing/2014/main" id="{C4ED5879-B054-49E1-8D9E-EE2A10DD6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6" name="Picture 81">
          <a:extLst>
            <a:ext uri="{FF2B5EF4-FFF2-40B4-BE49-F238E27FC236}">
              <a16:creationId xmlns:a16="http://schemas.microsoft.com/office/drawing/2014/main" id="{F92F1A43-C15C-4529-BD26-83CD0A8F0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7" name="Picture 82">
          <a:extLst>
            <a:ext uri="{FF2B5EF4-FFF2-40B4-BE49-F238E27FC236}">
              <a16:creationId xmlns:a16="http://schemas.microsoft.com/office/drawing/2014/main" id="{115731F4-463F-43C9-BFA6-57DB886B0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8" name="Picture 83">
          <a:extLst>
            <a:ext uri="{FF2B5EF4-FFF2-40B4-BE49-F238E27FC236}">
              <a16:creationId xmlns:a16="http://schemas.microsoft.com/office/drawing/2014/main" id="{7E5FB200-AEA1-4ECB-B516-DE57F4B60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89" name="Picture 84">
          <a:extLst>
            <a:ext uri="{FF2B5EF4-FFF2-40B4-BE49-F238E27FC236}">
              <a16:creationId xmlns:a16="http://schemas.microsoft.com/office/drawing/2014/main" id="{8BD1B2EB-C0BF-4FFA-AF4F-A85FE3EA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0" name="Picture 85">
          <a:extLst>
            <a:ext uri="{FF2B5EF4-FFF2-40B4-BE49-F238E27FC236}">
              <a16:creationId xmlns:a16="http://schemas.microsoft.com/office/drawing/2014/main" id="{C34593F6-D13E-4933-A0C0-B976C3974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1" name="Picture 86">
          <a:extLst>
            <a:ext uri="{FF2B5EF4-FFF2-40B4-BE49-F238E27FC236}">
              <a16:creationId xmlns:a16="http://schemas.microsoft.com/office/drawing/2014/main" id="{50830D97-1A2D-46FD-B5F1-601D9E263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2" name="Picture 87">
          <a:extLst>
            <a:ext uri="{FF2B5EF4-FFF2-40B4-BE49-F238E27FC236}">
              <a16:creationId xmlns:a16="http://schemas.microsoft.com/office/drawing/2014/main" id="{7A7D9FF8-3482-4F9C-B0D8-6B5AE375E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3" name="Picture 88">
          <a:extLst>
            <a:ext uri="{FF2B5EF4-FFF2-40B4-BE49-F238E27FC236}">
              <a16:creationId xmlns:a16="http://schemas.microsoft.com/office/drawing/2014/main" id="{EE91A470-DED2-47CE-ACA4-432FE2C20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4" name="Picture 89">
          <a:extLst>
            <a:ext uri="{FF2B5EF4-FFF2-40B4-BE49-F238E27FC236}">
              <a16:creationId xmlns:a16="http://schemas.microsoft.com/office/drawing/2014/main" id="{96ED37D5-411F-409F-B381-FA43A85F9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5" name="Picture 90">
          <a:extLst>
            <a:ext uri="{FF2B5EF4-FFF2-40B4-BE49-F238E27FC236}">
              <a16:creationId xmlns:a16="http://schemas.microsoft.com/office/drawing/2014/main" id="{15313D9C-D174-4527-90EF-537F34DB3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6" name="Picture 91">
          <a:extLst>
            <a:ext uri="{FF2B5EF4-FFF2-40B4-BE49-F238E27FC236}">
              <a16:creationId xmlns:a16="http://schemas.microsoft.com/office/drawing/2014/main" id="{83F522F4-866A-4CA2-BB0C-5FA98D8A9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7" name="Picture 92">
          <a:extLst>
            <a:ext uri="{FF2B5EF4-FFF2-40B4-BE49-F238E27FC236}">
              <a16:creationId xmlns:a16="http://schemas.microsoft.com/office/drawing/2014/main" id="{8717484F-7095-43D1-A7AC-4DF1242BB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8" name="Picture 93">
          <a:extLst>
            <a:ext uri="{FF2B5EF4-FFF2-40B4-BE49-F238E27FC236}">
              <a16:creationId xmlns:a16="http://schemas.microsoft.com/office/drawing/2014/main" id="{113C1782-F327-4D2C-8C2C-63E738D0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299" name="Picture 94">
          <a:extLst>
            <a:ext uri="{FF2B5EF4-FFF2-40B4-BE49-F238E27FC236}">
              <a16:creationId xmlns:a16="http://schemas.microsoft.com/office/drawing/2014/main" id="{4DB6A7A3-0120-48B5-97F9-B089902A6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0" name="Picture 95">
          <a:extLst>
            <a:ext uri="{FF2B5EF4-FFF2-40B4-BE49-F238E27FC236}">
              <a16:creationId xmlns:a16="http://schemas.microsoft.com/office/drawing/2014/main" id="{44E68B97-93B1-46E3-9BDC-21F9FA96E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1" name="Picture 96">
          <a:extLst>
            <a:ext uri="{FF2B5EF4-FFF2-40B4-BE49-F238E27FC236}">
              <a16:creationId xmlns:a16="http://schemas.microsoft.com/office/drawing/2014/main" id="{E7B1B39A-3E81-4145-AD3C-6F4EFFE31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2" name="Picture 97">
          <a:extLst>
            <a:ext uri="{FF2B5EF4-FFF2-40B4-BE49-F238E27FC236}">
              <a16:creationId xmlns:a16="http://schemas.microsoft.com/office/drawing/2014/main" id="{E5BEBF33-3F71-4518-AADC-F69CBC65E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3" name="Picture 98">
          <a:extLst>
            <a:ext uri="{FF2B5EF4-FFF2-40B4-BE49-F238E27FC236}">
              <a16:creationId xmlns:a16="http://schemas.microsoft.com/office/drawing/2014/main" id="{609ED1D1-9521-4B33-AC3D-C0F4A95C7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4" name="Picture 99">
          <a:extLst>
            <a:ext uri="{FF2B5EF4-FFF2-40B4-BE49-F238E27FC236}">
              <a16:creationId xmlns:a16="http://schemas.microsoft.com/office/drawing/2014/main" id="{4728424C-2C00-4DEC-8A64-861D0293B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5" name="Picture 100">
          <a:extLst>
            <a:ext uri="{FF2B5EF4-FFF2-40B4-BE49-F238E27FC236}">
              <a16:creationId xmlns:a16="http://schemas.microsoft.com/office/drawing/2014/main" id="{8FD4C407-2830-4D13-A418-2D506C786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6" name="Picture 101">
          <a:extLst>
            <a:ext uri="{FF2B5EF4-FFF2-40B4-BE49-F238E27FC236}">
              <a16:creationId xmlns:a16="http://schemas.microsoft.com/office/drawing/2014/main" id="{9A46157D-9710-4C7D-9014-3046AF0DE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7" name="Picture 102">
          <a:extLst>
            <a:ext uri="{FF2B5EF4-FFF2-40B4-BE49-F238E27FC236}">
              <a16:creationId xmlns:a16="http://schemas.microsoft.com/office/drawing/2014/main" id="{02C3A6FE-5D52-4160-928C-F411B38C8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8" name="Picture 69">
          <a:extLst>
            <a:ext uri="{FF2B5EF4-FFF2-40B4-BE49-F238E27FC236}">
              <a16:creationId xmlns:a16="http://schemas.microsoft.com/office/drawing/2014/main" id="{957B7272-47B7-4AD3-BF50-C610CA1C3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09" name="Picture 70">
          <a:extLst>
            <a:ext uri="{FF2B5EF4-FFF2-40B4-BE49-F238E27FC236}">
              <a16:creationId xmlns:a16="http://schemas.microsoft.com/office/drawing/2014/main" id="{64386265-9CD7-4ACB-9DFE-5B978ADEF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0" name="Picture 71">
          <a:extLst>
            <a:ext uri="{FF2B5EF4-FFF2-40B4-BE49-F238E27FC236}">
              <a16:creationId xmlns:a16="http://schemas.microsoft.com/office/drawing/2014/main" id="{C6B1C9BA-8AB4-445A-B677-8DC30585E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1" name="Picture 72">
          <a:extLst>
            <a:ext uri="{FF2B5EF4-FFF2-40B4-BE49-F238E27FC236}">
              <a16:creationId xmlns:a16="http://schemas.microsoft.com/office/drawing/2014/main" id="{E3CEBA84-4FC4-48FC-AAF0-79C1428B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2" name="Picture 73">
          <a:extLst>
            <a:ext uri="{FF2B5EF4-FFF2-40B4-BE49-F238E27FC236}">
              <a16:creationId xmlns:a16="http://schemas.microsoft.com/office/drawing/2014/main" id="{476249C5-D03D-4D94-8286-AAD2FD631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3" name="Picture 74">
          <a:extLst>
            <a:ext uri="{FF2B5EF4-FFF2-40B4-BE49-F238E27FC236}">
              <a16:creationId xmlns:a16="http://schemas.microsoft.com/office/drawing/2014/main" id="{A13DFAAA-3610-4DDF-96B6-8874DE77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4" name="Picture 75">
          <a:extLst>
            <a:ext uri="{FF2B5EF4-FFF2-40B4-BE49-F238E27FC236}">
              <a16:creationId xmlns:a16="http://schemas.microsoft.com/office/drawing/2014/main" id="{49A2C0C7-A7F4-4ADC-89B9-E091A9B68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5" name="Picture 76">
          <a:extLst>
            <a:ext uri="{FF2B5EF4-FFF2-40B4-BE49-F238E27FC236}">
              <a16:creationId xmlns:a16="http://schemas.microsoft.com/office/drawing/2014/main" id="{F9A5FB71-6D5C-42A3-9146-8F3CE835B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6" name="Picture 77">
          <a:extLst>
            <a:ext uri="{FF2B5EF4-FFF2-40B4-BE49-F238E27FC236}">
              <a16:creationId xmlns:a16="http://schemas.microsoft.com/office/drawing/2014/main" id="{795B86E0-7E8B-4D72-BBF3-5B3CD1D5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7" name="Picture 78">
          <a:extLst>
            <a:ext uri="{FF2B5EF4-FFF2-40B4-BE49-F238E27FC236}">
              <a16:creationId xmlns:a16="http://schemas.microsoft.com/office/drawing/2014/main" id="{DE743A91-5485-43C9-9AFD-58A9B17EA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8" name="Picture 79">
          <a:extLst>
            <a:ext uri="{FF2B5EF4-FFF2-40B4-BE49-F238E27FC236}">
              <a16:creationId xmlns:a16="http://schemas.microsoft.com/office/drawing/2014/main" id="{B8434445-3B5C-4FFC-B38F-834839DF1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19" name="Picture 80">
          <a:extLst>
            <a:ext uri="{FF2B5EF4-FFF2-40B4-BE49-F238E27FC236}">
              <a16:creationId xmlns:a16="http://schemas.microsoft.com/office/drawing/2014/main" id="{5CDC690D-720E-4D19-B4F8-6CE464EF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0" name="Picture 81">
          <a:extLst>
            <a:ext uri="{FF2B5EF4-FFF2-40B4-BE49-F238E27FC236}">
              <a16:creationId xmlns:a16="http://schemas.microsoft.com/office/drawing/2014/main" id="{364869AE-8436-465E-BAB3-C3317D661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1" name="Picture 82">
          <a:extLst>
            <a:ext uri="{FF2B5EF4-FFF2-40B4-BE49-F238E27FC236}">
              <a16:creationId xmlns:a16="http://schemas.microsoft.com/office/drawing/2014/main" id="{BED8FA13-DA18-4E3D-8A09-324D7FFA1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2" name="Picture 83">
          <a:extLst>
            <a:ext uri="{FF2B5EF4-FFF2-40B4-BE49-F238E27FC236}">
              <a16:creationId xmlns:a16="http://schemas.microsoft.com/office/drawing/2014/main" id="{32A013AF-0414-4FED-81E9-F8374C83B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3" name="Picture 84">
          <a:extLst>
            <a:ext uri="{FF2B5EF4-FFF2-40B4-BE49-F238E27FC236}">
              <a16:creationId xmlns:a16="http://schemas.microsoft.com/office/drawing/2014/main" id="{B9DD569B-545C-4C33-B070-99051736D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4" name="Picture 85">
          <a:extLst>
            <a:ext uri="{FF2B5EF4-FFF2-40B4-BE49-F238E27FC236}">
              <a16:creationId xmlns:a16="http://schemas.microsoft.com/office/drawing/2014/main" id="{D03D1F4F-6E67-4668-9287-F1B73955D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5" name="Picture 86">
          <a:extLst>
            <a:ext uri="{FF2B5EF4-FFF2-40B4-BE49-F238E27FC236}">
              <a16:creationId xmlns:a16="http://schemas.microsoft.com/office/drawing/2014/main" id="{20DBFE11-6746-4B5C-8188-022987F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6" name="Picture 87">
          <a:extLst>
            <a:ext uri="{FF2B5EF4-FFF2-40B4-BE49-F238E27FC236}">
              <a16:creationId xmlns:a16="http://schemas.microsoft.com/office/drawing/2014/main" id="{E0038987-BBC8-42A9-9CB8-011E5B71A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7" name="Picture 88">
          <a:extLst>
            <a:ext uri="{FF2B5EF4-FFF2-40B4-BE49-F238E27FC236}">
              <a16:creationId xmlns:a16="http://schemas.microsoft.com/office/drawing/2014/main" id="{7A348BB6-D196-462E-A93D-3374280F2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8" name="Picture 89">
          <a:extLst>
            <a:ext uri="{FF2B5EF4-FFF2-40B4-BE49-F238E27FC236}">
              <a16:creationId xmlns:a16="http://schemas.microsoft.com/office/drawing/2014/main" id="{DD67F8ED-727B-47EC-9B0E-0933CE1A0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29" name="Picture 90">
          <a:extLst>
            <a:ext uri="{FF2B5EF4-FFF2-40B4-BE49-F238E27FC236}">
              <a16:creationId xmlns:a16="http://schemas.microsoft.com/office/drawing/2014/main" id="{B2880B02-5AAD-466D-B891-549C151E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0" name="Picture 91">
          <a:extLst>
            <a:ext uri="{FF2B5EF4-FFF2-40B4-BE49-F238E27FC236}">
              <a16:creationId xmlns:a16="http://schemas.microsoft.com/office/drawing/2014/main" id="{B7C87431-9625-4B98-88EA-2151EDF23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1" name="Picture 92">
          <a:extLst>
            <a:ext uri="{FF2B5EF4-FFF2-40B4-BE49-F238E27FC236}">
              <a16:creationId xmlns:a16="http://schemas.microsoft.com/office/drawing/2014/main" id="{3BC028E9-AA4C-4B01-8E92-98A6B4FDA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2" name="Picture 93">
          <a:extLst>
            <a:ext uri="{FF2B5EF4-FFF2-40B4-BE49-F238E27FC236}">
              <a16:creationId xmlns:a16="http://schemas.microsoft.com/office/drawing/2014/main" id="{18276EBA-49F7-4052-AAB6-61B90F04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3" name="Picture 94">
          <a:extLst>
            <a:ext uri="{FF2B5EF4-FFF2-40B4-BE49-F238E27FC236}">
              <a16:creationId xmlns:a16="http://schemas.microsoft.com/office/drawing/2014/main" id="{5F120AE9-48E4-41D4-88C0-B70BC3BB0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4" name="Picture 95">
          <a:extLst>
            <a:ext uri="{FF2B5EF4-FFF2-40B4-BE49-F238E27FC236}">
              <a16:creationId xmlns:a16="http://schemas.microsoft.com/office/drawing/2014/main" id="{586C8AA9-D7AC-4C73-9B90-087F96E30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5" name="Picture 96">
          <a:extLst>
            <a:ext uri="{FF2B5EF4-FFF2-40B4-BE49-F238E27FC236}">
              <a16:creationId xmlns:a16="http://schemas.microsoft.com/office/drawing/2014/main" id="{CA692311-EFFC-4ED9-803C-D92C9CD1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6" name="Picture 97">
          <a:extLst>
            <a:ext uri="{FF2B5EF4-FFF2-40B4-BE49-F238E27FC236}">
              <a16:creationId xmlns:a16="http://schemas.microsoft.com/office/drawing/2014/main" id="{2D362DFE-D9A6-489F-87C4-C0439E27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7" name="Picture 98">
          <a:extLst>
            <a:ext uri="{FF2B5EF4-FFF2-40B4-BE49-F238E27FC236}">
              <a16:creationId xmlns:a16="http://schemas.microsoft.com/office/drawing/2014/main" id="{C9FBE18E-DED0-4ED9-AE06-764E9CE78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8" name="Picture 99">
          <a:extLst>
            <a:ext uri="{FF2B5EF4-FFF2-40B4-BE49-F238E27FC236}">
              <a16:creationId xmlns:a16="http://schemas.microsoft.com/office/drawing/2014/main" id="{91ED858C-FA0C-4848-920D-A411092C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39" name="Picture 100">
          <a:extLst>
            <a:ext uri="{FF2B5EF4-FFF2-40B4-BE49-F238E27FC236}">
              <a16:creationId xmlns:a16="http://schemas.microsoft.com/office/drawing/2014/main" id="{5F686A83-8D00-4205-8F77-09BFC111F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563</xdr:row>
      <xdr:rowOff>165652</xdr:rowOff>
    </xdr:from>
    <xdr:to>
      <xdr:col>1</xdr:col>
      <xdr:colOff>1095375</xdr:colOff>
      <xdr:row>564</xdr:row>
      <xdr:rowOff>1</xdr:rowOff>
    </xdr:to>
    <xdr:pic>
      <xdr:nvPicPr>
        <xdr:cNvPr id="340" name="Picture 101">
          <a:extLst>
            <a:ext uri="{FF2B5EF4-FFF2-40B4-BE49-F238E27FC236}">
              <a16:creationId xmlns:a16="http://schemas.microsoft.com/office/drawing/2014/main" id="{4D9FE209-366F-4960-BB2B-30574CFA2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915191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218</xdr:row>
      <xdr:rowOff>0</xdr:rowOff>
    </xdr:from>
    <xdr:to>
      <xdr:col>1</xdr:col>
      <xdr:colOff>1095375</xdr:colOff>
      <xdr:row>218</xdr:row>
      <xdr:rowOff>0</xdr:rowOff>
    </xdr:to>
    <xdr:pic>
      <xdr:nvPicPr>
        <xdr:cNvPr id="2" name="Picture 1">
          <a:extLst>
            <a:ext uri="{FF2B5EF4-FFF2-40B4-BE49-F238E27FC236}">
              <a16:creationId xmlns:a16="http://schemas.microsoft.com/office/drawing/2014/main" id="{009ECA1B-609F-4469-87AF-577BBF86E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 name="Picture 2">
          <a:extLst>
            <a:ext uri="{FF2B5EF4-FFF2-40B4-BE49-F238E27FC236}">
              <a16:creationId xmlns:a16="http://schemas.microsoft.com/office/drawing/2014/main" id="{1210DB10-F0CD-4ED5-9FB8-2DC195A70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 name="Picture 3">
          <a:extLst>
            <a:ext uri="{FF2B5EF4-FFF2-40B4-BE49-F238E27FC236}">
              <a16:creationId xmlns:a16="http://schemas.microsoft.com/office/drawing/2014/main" id="{7CF1152E-20EC-458A-8D51-A359A18C3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 name="Picture 4">
          <a:extLst>
            <a:ext uri="{FF2B5EF4-FFF2-40B4-BE49-F238E27FC236}">
              <a16:creationId xmlns:a16="http://schemas.microsoft.com/office/drawing/2014/main" id="{305867D8-E66C-4248-9E84-958232BAA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 name="Picture 5">
          <a:extLst>
            <a:ext uri="{FF2B5EF4-FFF2-40B4-BE49-F238E27FC236}">
              <a16:creationId xmlns:a16="http://schemas.microsoft.com/office/drawing/2014/main" id="{B188917A-60C0-4DCB-8A8E-4398AD0ED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 name="Picture 6">
          <a:extLst>
            <a:ext uri="{FF2B5EF4-FFF2-40B4-BE49-F238E27FC236}">
              <a16:creationId xmlns:a16="http://schemas.microsoft.com/office/drawing/2014/main" id="{2054547E-763F-42E8-B00F-7F79BCDEF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 name="Picture 7">
          <a:extLst>
            <a:ext uri="{FF2B5EF4-FFF2-40B4-BE49-F238E27FC236}">
              <a16:creationId xmlns:a16="http://schemas.microsoft.com/office/drawing/2014/main" id="{D452138F-2DC5-4702-81E6-D8717441B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 name="Picture 8">
          <a:extLst>
            <a:ext uri="{FF2B5EF4-FFF2-40B4-BE49-F238E27FC236}">
              <a16:creationId xmlns:a16="http://schemas.microsoft.com/office/drawing/2014/main" id="{A681EE89-344A-4BBD-82F1-3CFAB6537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 name="Picture 9">
          <a:extLst>
            <a:ext uri="{FF2B5EF4-FFF2-40B4-BE49-F238E27FC236}">
              <a16:creationId xmlns:a16="http://schemas.microsoft.com/office/drawing/2014/main" id="{05ABEA4E-DF25-4FB9-9898-22935199F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 name="Picture 10">
          <a:extLst>
            <a:ext uri="{FF2B5EF4-FFF2-40B4-BE49-F238E27FC236}">
              <a16:creationId xmlns:a16="http://schemas.microsoft.com/office/drawing/2014/main" id="{6E2E2303-F56C-4773-9F18-7F8A907D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 name="Picture 11">
          <a:extLst>
            <a:ext uri="{FF2B5EF4-FFF2-40B4-BE49-F238E27FC236}">
              <a16:creationId xmlns:a16="http://schemas.microsoft.com/office/drawing/2014/main" id="{3934614D-9C27-4E34-AE6C-47818821D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 name="Picture 12">
          <a:extLst>
            <a:ext uri="{FF2B5EF4-FFF2-40B4-BE49-F238E27FC236}">
              <a16:creationId xmlns:a16="http://schemas.microsoft.com/office/drawing/2014/main" id="{0A2CF49A-E485-40E3-A431-03CCD92D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 name="Picture 13">
          <a:extLst>
            <a:ext uri="{FF2B5EF4-FFF2-40B4-BE49-F238E27FC236}">
              <a16:creationId xmlns:a16="http://schemas.microsoft.com/office/drawing/2014/main" id="{97673DD3-501E-41FE-A578-4DC84E678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 name="Picture 14">
          <a:extLst>
            <a:ext uri="{FF2B5EF4-FFF2-40B4-BE49-F238E27FC236}">
              <a16:creationId xmlns:a16="http://schemas.microsoft.com/office/drawing/2014/main" id="{139A9DA3-167B-4BA7-9441-96B04F0CB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 name="Picture 15">
          <a:extLst>
            <a:ext uri="{FF2B5EF4-FFF2-40B4-BE49-F238E27FC236}">
              <a16:creationId xmlns:a16="http://schemas.microsoft.com/office/drawing/2014/main" id="{2DBB8FFF-B0CD-4637-851A-C2E09117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 name="Picture 16">
          <a:extLst>
            <a:ext uri="{FF2B5EF4-FFF2-40B4-BE49-F238E27FC236}">
              <a16:creationId xmlns:a16="http://schemas.microsoft.com/office/drawing/2014/main" id="{B9DFD312-464F-4F4D-96FC-4994CC39C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 name="Picture 17">
          <a:extLst>
            <a:ext uri="{FF2B5EF4-FFF2-40B4-BE49-F238E27FC236}">
              <a16:creationId xmlns:a16="http://schemas.microsoft.com/office/drawing/2014/main" id="{AE3E421D-1D80-4020-B3A2-6A7E24DA8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 name="Picture 18">
          <a:extLst>
            <a:ext uri="{FF2B5EF4-FFF2-40B4-BE49-F238E27FC236}">
              <a16:creationId xmlns:a16="http://schemas.microsoft.com/office/drawing/2014/main" id="{CE8C0720-E55E-4096-9AD6-827298749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 name="Picture 19">
          <a:extLst>
            <a:ext uri="{FF2B5EF4-FFF2-40B4-BE49-F238E27FC236}">
              <a16:creationId xmlns:a16="http://schemas.microsoft.com/office/drawing/2014/main" id="{FECD1643-8BE2-4B1C-B91E-847746DB3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 name="Picture 20">
          <a:extLst>
            <a:ext uri="{FF2B5EF4-FFF2-40B4-BE49-F238E27FC236}">
              <a16:creationId xmlns:a16="http://schemas.microsoft.com/office/drawing/2014/main" id="{39460B94-324A-403A-9186-CB4A19375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 name="Picture 21">
          <a:extLst>
            <a:ext uri="{FF2B5EF4-FFF2-40B4-BE49-F238E27FC236}">
              <a16:creationId xmlns:a16="http://schemas.microsoft.com/office/drawing/2014/main" id="{2BB06829-F6FB-400D-A8B0-5807D5D6A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 name="Picture 22">
          <a:extLst>
            <a:ext uri="{FF2B5EF4-FFF2-40B4-BE49-F238E27FC236}">
              <a16:creationId xmlns:a16="http://schemas.microsoft.com/office/drawing/2014/main" id="{C7F4F4BF-24E3-486D-BB56-4EB0DE930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 name="Picture 23">
          <a:extLst>
            <a:ext uri="{FF2B5EF4-FFF2-40B4-BE49-F238E27FC236}">
              <a16:creationId xmlns:a16="http://schemas.microsoft.com/office/drawing/2014/main" id="{52D9BF42-6E5C-4A84-AA42-87BB9B38B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 name="Picture 24">
          <a:extLst>
            <a:ext uri="{FF2B5EF4-FFF2-40B4-BE49-F238E27FC236}">
              <a16:creationId xmlns:a16="http://schemas.microsoft.com/office/drawing/2014/main" id="{68EACAE2-5B0D-49FD-98C6-BBBD8C14A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 name="Picture 25">
          <a:extLst>
            <a:ext uri="{FF2B5EF4-FFF2-40B4-BE49-F238E27FC236}">
              <a16:creationId xmlns:a16="http://schemas.microsoft.com/office/drawing/2014/main" id="{FA94B465-72C8-47BE-80C7-B65354656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 name="Picture 26">
          <a:extLst>
            <a:ext uri="{FF2B5EF4-FFF2-40B4-BE49-F238E27FC236}">
              <a16:creationId xmlns:a16="http://schemas.microsoft.com/office/drawing/2014/main" id="{F22523A7-5281-423F-BDF0-9B389D657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 name="Picture 27">
          <a:extLst>
            <a:ext uri="{FF2B5EF4-FFF2-40B4-BE49-F238E27FC236}">
              <a16:creationId xmlns:a16="http://schemas.microsoft.com/office/drawing/2014/main" id="{82A4E4B5-E3FC-4513-A16E-3016064B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 name="Picture 28">
          <a:extLst>
            <a:ext uri="{FF2B5EF4-FFF2-40B4-BE49-F238E27FC236}">
              <a16:creationId xmlns:a16="http://schemas.microsoft.com/office/drawing/2014/main" id="{35435145-3B61-449C-9254-AE1A07503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 name="Picture 29">
          <a:extLst>
            <a:ext uri="{FF2B5EF4-FFF2-40B4-BE49-F238E27FC236}">
              <a16:creationId xmlns:a16="http://schemas.microsoft.com/office/drawing/2014/main" id="{94BB45A9-02B3-4B48-A954-8D6DAD27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 name="Picture 30">
          <a:extLst>
            <a:ext uri="{FF2B5EF4-FFF2-40B4-BE49-F238E27FC236}">
              <a16:creationId xmlns:a16="http://schemas.microsoft.com/office/drawing/2014/main" id="{2735FC9E-F2E4-464B-8CEF-C8B77F2C8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 name="Picture 31">
          <a:extLst>
            <a:ext uri="{FF2B5EF4-FFF2-40B4-BE49-F238E27FC236}">
              <a16:creationId xmlns:a16="http://schemas.microsoft.com/office/drawing/2014/main" id="{E51CFE33-4ECD-425A-9495-D953F398E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 name="Picture 32">
          <a:extLst>
            <a:ext uri="{FF2B5EF4-FFF2-40B4-BE49-F238E27FC236}">
              <a16:creationId xmlns:a16="http://schemas.microsoft.com/office/drawing/2014/main" id="{6BF65B0E-2ED7-4E54-8210-A2F8D7DB5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4" name="Picture 33">
          <a:extLst>
            <a:ext uri="{FF2B5EF4-FFF2-40B4-BE49-F238E27FC236}">
              <a16:creationId xmlns:a16="http://schemas.microsoft.com/office/drawing/2014/main" id="{0C24FBC7-B1DF-47A8-8F2D-A0B1AB772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5" name="Picture 34">
          <a:extLst>
            <a:ext uri="{FF2B5EF4-FFF2-40B4-BE49-F238E27FC236}">
              <a16:creationId xmlns:a16="http://schemas.microsoft.com/office/drawing/2014/main" id="{29C75A2D-7A5F-443D-81BB-751C3166B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6" name="Picture 35">
          <a:extLst>
            <a:ext uri="{FF2B5EF4-FFF2-40B4-BE49-F238E27FC236}">
              <a16:creationId xmlns:a16="http://schemas.microsoft.com/office/drawing/2014/main" id="{78B1C180-9BDF-4425-897B-3D54399B7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7" name="Picture 36">
          <a:extLst>
            <a:ext uri="{FF2B5EF4-FFF2-40B4-BE49-F238E27FC236}">
              <a16:creationId xmlns:a16="http://schemas.microsoft.com/office/drawing/2014/main" id="{763B3D8D-0CB8-4A3A-9083-790334DC1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8" name="Picture 37">
          <a:extLst>
            <a:ext uri="{FF2B5EF4-FFF2-40B4-BE49-F238E27FC236}">
              <a16:creationId xmlns:a16="http://schemas.microsoft.com/office/drawing/2014/main" id="{A9893D42-7035-4678-AA22-620C90559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9" name="Picture 38">
          <a:extLst>
            <a:ext uri="{FF2B5EF4-FFF2-40B4-BE49-F238E27FC236}">
              <a16:creationId xmlns:a16="http://schemas.microsoft.com/office/drawing/2014/main" id="{172BBA92-2328-40A2-852F-87056313A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0" name="Picture 39">
          <a:extLst>
            <a:ext uri="{FF2B5EF4-FFF2-40B4-BE49-F238E27FC236}">
              <a16:creationId xmlns:a16="http://schemas.microsoft.com/office/drawing/2014/main" id="{56034E02-F52B-4F92-89A3-DB4FBFA80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1" name="Picture 40">
          <a:extLst>
            <a:ext uri="{FF2B5EF4-FFF2-40B4-BE49-F238E27FC236}">
              <a16:creationId xmlns:a16="http://schemas.microsoft.com/office/drawing/2014/main" id="{FC1B49AD-A2D4-4D45-A9E3-8179B21F3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2" name="Picture 41">
          <a:extLst>
            <a:ext uri="{FF2B5EF4-FFF2-40B4-BE49-F238E27FC236}">
              <a16:creationId xmlns:a16="http://schemas.microsoft.com/office/drawing/2014/main" id="{0AE0753D-E067-426C-8093-35385DD9A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3" name="Picture 42">
          <a:extLst>
            <a:ext uri="{FF2B5EF4-FFF2-40B4-BE49-F238E27FC236}">
              <a16:creationId xmlns:a16="http://schemas.microsoft.com/office/drawing/2014/main" id="{1856AB5D-0016-472A-A1B9-64E35BA48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4" name="Picture 43">
          <a:extLst>
            <a:ext uri="{FF2B5EF4-FFF2-40B4-BE49-F238E27FC236}">
              <a16:creationId xmlns:a16="http://schemas.microsoft.com/office/drawing/2014/main" id="{47E78DDF-A632-4E10-BF61-C7BBBE5B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5" name="Picture 44">
          <a:extLst>
            <a:ext uri="{FF2B5EF4-FFF2-40B4-BE49-F238E27FC236}">
              <a16:creationId xmlns:a16="http://schemas.microsoft.com/office/drawing/2014/main" id="{7214F0AB-BC7E-495C-8188-B20C7A2B0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6" name="Picture 45">
          <a:extLst>
            <a:ext uri="{FF2B5EF4-FFF2-40B4-BE49-F238E27FC236}">
              <a16:creationId xmlns:a16="http://schemas.microsoft.com/office/drawing/2014/main" id="{E8226E37-4A36-4CB2-9679-C53229A9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7" name="Picture 46">
          <a:extLst>
            <a:ext uri="{FF2B5EF4-FFF2-40B4-BE49-F238E27FC236}">
              <a16:creationId xmlns:a16="http://schemas.microsoft.com/office/drawing/2014/main" id="{D33EDD26-40D9-4802-BFFC-FBC2B8A6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8" name="Picture 47">
          <a:extLst>
            <a:ext uri="{FF2B5EF4-FFF2-40B4-BE49-F238E27FC236}">
              <a16:creationId xmlns:a16="http://schemas.microsoft.com/office/drawing/2014/main" id="{F953744F-E51C-4A12-87BB-D18C2978D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49" name="Picture 48">
          <a:extLst>
            <a:ext uri="{FF2B5EF4-FFF2-40B4-BE49-F238E27FC236}">
              <a16:creationId xmlns:a16="http://schemas.microsoft.com/office/drawing/2014/main" id="{CD76A857-0A27-40E2-968A-3AEB9AA2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0" name="Picture 49">
          <a:extLst>
            <a:ext uri="{FF2B5EF4-FFF2-40B4-BE49-F238E27FC236}">
              <a16:creationId xmlns:a16="http://schemas.microsoft.com/office/drawing/2014/main" id="{5BCAD03E-C9D0-474B-87B7-A05B297D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1" name="Picture 50">
          <a:extLst>
            <a:ext uri="{FF2B5EF4-FFF2-40B4-BE49-F238E27FC236}">
              <a16:creationId xmlns:a16="http://schemas.microsoft.com/office/drawing/2014/main" id="{39CAC99A-92ED-4616-A394-C819822E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2" name="Picture 51">
          <a:extLst>
            <a:ext uri="{FF2B5EF4-FFF2-40B4-BE49-F238E27FC236}">
              <a16:creationId xmlns:a16="http://schemas.microsoft.com/office/drawing/2014/main" id="{D756A8FA-806C-4995-BDB4-30A2D32B9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3" name="Picture 52">
          <a:extLst>
            <a:ext uri="{FF2B5EF4-FFF2-40B4-BE49-F238E27FC236}">
              <a16:creationId xmlns:a16="http://schemas.microsoft.com/office/drawing/2014/main" id="{5E6F0CFB-2A09-4097-B450-05AF2CDD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4" name="Picture 53">
          <a:extLst>
            <a:ext uri="{FF2B5EF4-FFF2-40B4-BE49-F238E27FC236}">
              <a16:creationId xmlns:a16="http://schemas.microsoft.com/office/drawing/2014/main" id="{6293D7FB-0C7B-4714-974D-7D3D9ABEB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5" name="Picture 54">
          <a:extLst>
            <a:ext uri="{FF2B5EF4-FFF2-40B4-BE49-F238E27FC236}">
              <a16:creationId xmlns:a16="http://schemas.microsoft.com/office/drawing/2014/main" id="{5A0D55B4-6CCE-486F-A5EC-9B8E3D54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6" name="Picture 55">
          <a:extLst>
            <a:ext uri="{FF2B5EF4-FFF2-40B4-BE49-F238E27FC236}">
              <a16:creationId xmlns:a16="http://schemas.microsoft.com/office/drawing/2014/main" id="{B28A70D1-2D3E-4BE6-B5F7-9948744E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7" name="Picture 56">
          <a:extLst>
            <a:ext uri="{FF2B5EF4-FFF2-40B4-BE49-F238E27FC236}">
              <a16:creationId xmlns:a16="http://schemas.microsoft.com/office/drawing/2014/main" id="{2764D9C6-33C1-4074-9769-F5A40F5A0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8" name="Picture 57">
          <a:extLst>
            <a:ext uri="{FF2B5EF4-FFF2-40B4-BE49-F238E27FC236}">
              <a16:creationId xmlns:a16="http://schemas.microsoft.com/office/drawing/2014/main" id="{D36B4256-AF64-4FED-B38C-EE31EB88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59" name="Picture 58">
          <a:extLst>
            <a:ext uri="{FF2B5EF4-FFF2-40B4-BE49-F238E27FC236}">
              <a16:creationId xmlns:a16="http://schemas.microsoft.com/office/drawing/2014/main" id="{76934949-F5EC-4613-B27B-180E9EDF4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0" name="Picture 59">
          <a:extLst>
            <a:ext uri="{FF2B5EF4-FFF2-40B4-BE49-F238E27FC236}">
              <a16:creationId xmlns:a16="http://schemas.microsoft.com/office/drawing/2014/main" id="{F6A2EFA5-7825-4A92-B81E-F6E302A7E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1" name="Picture 60">
          <a:extLst>
            <a:ext uri="{FF2B5EF4-FFF2-40B4-BE49-F238E27FC236}">
              <a16:creationId xmlns:a16="http://schemas.microsoft.com/office/drawing/2014/main" id="{D5B209A9-8FE3-4EF9-A81A-8479FA1C3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2" name="Picture 61">
          <a:extLst>
            <a:ext uri="{FF2B5EF4-FFF2-40B4-BE49-F238E27FC236}">
              <a16:creationId xmlns:a16="http://schemas.microsoft.com/office/drawing/2014/main" id="{DBDBBEE4-7A42-4281-8DBB-940E07D8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3" name="Picture 62">
          <a:extLst>
            <a:ext uri="{FF2B5EF4-FFF2-40B4-BE49-F238E27FC236}">
              <a16:creationId xmlns:a16="http://schemas.microsoft.com/office/drawing/2014/main" id="{6EF0A21D-402E-45B5-82D8-A92B2E2C3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4" name="Picture 63">
          <a:extLst>
            <a:ext uri="{FF2B5EF4-FFF2-40B4-BE49-F238E27FC236}">
              <a16:creationId xmlns:a16="http://schemas.microsoft.com/office/drawing/2014/main" id="{371AF09F-11AE-457D-BF83-3B627880C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5" name="Picture 64">
          <a:extLst>
            <a:ext uri="{FF2B5EF4-FFF2-40B4-BE49-F238E27FC236}">
              <a16:creationId xmlns:a16="http://schemas.microsoft.com/office/drawing/2014/main" id="{E757C4D3-7542-4759-BC35-0D2E57F8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6" name="Picture 65">
          <a:extLst>
            <a:ext uri="{FF2B5EF4-FFF2-40B4-BE49-F238E27FC236}">
              <a16:creationId xmlns:a16="http://schemas.microsoft.com/office/drawing/2014/main" id="{27E8CDF3-C2CC-4FA5-B5A2-B3B4AE1F7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7" name="Picture 66">
          <a:extLst>
            <a:ext uri="{FF2B5EF4-FFF2-40B4-BE49-F238E27FC236}">
              <a16:creationId xmlns:a16="http://schemas.microsoft.com/office/drawing/2014/main" id="{987DD103-DDAC-4D94-A708-9410E20B9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8" name="Picture 67">
          <a:extLst>
            <a:ext uri="{FF2B5EF4-FFF2-40B4-BE49-F238E27FC236}">
              <a16:creationId xmlns:a16="http://schemas.microsoft.com/office/drawing/2014/main" id="{B4A5AC1A-49DB-4C2F-8A5A-E2397904F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69" name="Picture 68">
          <a:extLst>
            <a:ext uri="{FF2B5EF4-FFF2-40B4-BE49-F238E27FC236}">
              <a16:creationId xmlns:a16="http://schemas.microsoft.com/office/drawing/2014/main" id="{B457D141-DA14-4C5D-ADF1-79ED09752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0" name="Picture 69">
          <a:extLst>
            <a:ext uri="{FF2B5EF4-FFF2-40B4-BE49-F238E27FC236}">
              <a16:creationId xmlns:a16="http://schemas.microsoft.com/office/drawing/2014/main" id="{9ED83C48-A790-4C6C-86A7-10A402486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1" name="Picture 70">
          <a:extLst>
            <a:ext uri="{FF2B5EF4-FFF2-40B4-BE49-F238E27FC236}">
              <a16:creationId xmlns:a16="http://schemas.microsoft.com/office/drawing/2014/main" id="{CFA78FB4-E41C-4909-B114-6942DF31D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2" name="Picture 71">
          <a:extLst>
            <a:ext uri="{FF2B5EF4-FFF2-40B4-BE49-F238E27FC236}">
              <a16:creationId xmlns:a16="http://schemas.microsoft.com/office/drawing/2014/main" id="{EFCD69E4-188D-48EA-A0C9-94109EDFB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3" name="Picture 72">
          <a:extLst>
            <a:ext uri="{FF2B5EF4-FFF2-40B4-BE49-F238E27FC236}">
              <a16:creationId xmlns:a16="http://schemas.microsoft.com/office/drawing/2014/main" id="{7D20DA0A-710D-45E7-8EC0-BCA33DA1D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4" name="Picture 73">
          <a:extLst>
            <a:ext uri="{FF2B5EF4-FFF2-40B4-BE49-F238E27FC236}">
              <a16:creationId xmlns:a16="http://schemas.microsoft.com/office/drawing/2014/main" id="{24FB3BFD-76CD-4043-B3D1-C145A737E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5" name="Picture 74">
          <a:extLst>
            <a:ext uri="{FF2B5EF4-FFF2-40B4-BE49-F238E27FC236}">
              <a16:creationId xmlns:a16="http://schemas.microsoft.com/office/drawing/2014/main" id="{1CF5B653-FC9F-4455-93E1-A7B55459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6" name="Picture 75">
          <a:extLst>
            <a:ext uri="{FF2B5EF4-FFF2-40B4-BE49-F238E27FC236}">
              <a16:creationId xmlns:a16="http://schemas.microsoft.com/office/drawing/2014/main" id="{C7D5B0B0-6659-41BF-BF4E-CAC0C6C0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7" name="Picture 76">
          <a:extLst>
            <a:ext uri="{FF2B5EF4-FFF2-40B4-BE49-F238E27FC236}">
              <a16:creationId xmlns:a16="http://schemas.microsoft.com/office/drawing/2014/main" id="{569A58A4-3C27-46EC-BAE7-0A587F471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8" name="Picture 77">
          <a:extLst>
            <a:ext uri="{FF2B5EF4-FFF2-40B4-BE49-F238E27FC236}">
              <a16:creationId xmlns:a16="http://schemas.microsoft.com/office/drawing/2014/main" id="{B2E7F7AD-6753-49BC-AAF3-86751F16A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79" name="Picture 78">
          <a:extLst>
            <a:ext uri="{FF2B5EF4-FFF2-40B4-BE49-F238E27FC236}">
              <a16:creationId xmlns:a16="http://schemas.microsoft.com/office/drawing/2014/main" id="{F77BA273-FFC7-42E7-AD57-53A33B646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0" name="Picture 79">
          <a:extLst>
            <a:ext uri="{FF2B5EF4-FFF2-40B4-BE49-F238E27FC236}">
              <a16:creationId xmlns:a16="http://schemas.microsoft.com/office/drawing/2014/main" id="{DDC6527A-FCB8-4317-82C6-BD6F47CEA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1" name="Picture 80">
          <a:extLst>
            <a:ext uri="{FF2B5EF4-FFF2-40B4-BE49-F238E27FC236}">
              <a16:creationId xmlns:a16="http://schemas.microsoft.com/office/drawing/2014/main" id="{6B9F0EC7-03F5-4AE8-B27E-22CCC0C33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2" name="Picture 81">
          <a:extLst>
            <a:ext uri="{FF2B5EF4-FFF2-40B4-BE49-F238E27FC236}">
              <a16:creationId xmlns:a16="http://schemas.microsoft.com/office/drawing/2014/main" id="{9DE4D95B-0DD7-48BE-9B80-80DF4881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3" name="Picture 82">
          <a:extLst>
            <a:ext uri="{FF2B5EF4-FFF2-40B4-BE49-F238E27FC236}">
              <a16:creationId xmlns:a16="http://schemas.microsoft.com/office/drawing/2014/main" id="{5A8FBE5E-CE1A-453B-9C99-3F91F277F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4" name="Picture 83">
          <a:extLst>
            <a:ext uri="{FF2B5EF4-FFF2-40B4-BE49-F238E27FC236}">
              <a16:creationId xmlns:a16="http://schemas.microsoft.com/office/drawing/2014/main" id="{53871F1D-925A-4A52-A353-D076CB779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5" name="Picture 84">
          <a:extLst>
            <a:ext uri="{FF2B5EF4-FFF2-40B4-BE49-F238E27FC236}">
              <a16:creationId xmlns:a16="http://schemas.microsoft.com/office/drawing/2014/main" id="{1605AF1A-B986-4464-A3ED-F2F009EA6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6" name="Picture 85">
          <a:extLst>
            <a:ext uri="{FF2B5EF4-FFF2-40B4-BE49-F238E27FC236}">
              <a16:creationId xmlns:a16="http://schemas.microsoft.com/office/drawing/2014/main" id="{0B670697-4730-47CB-8C50-2BD6BAA3E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7" name="Picture 86">
          <a:extLst>
            <a:ext uri="{FF2B5EF4-FFF2-40B4-BE49-F238E27FC236}">
              <a16:creationId xmlns:a16="http://schemas.microsoft.com/office/drawing/2014/main" id="{ECDB08D7-D5C6-42F8-AE08-426D9473A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8" name="Picture 87">
          <a:extLst>
            <a:ext uri="{FF2B5EF4-FFF2-40B4-BE49-F238E27FC236}">
              <a16:creationId xmlns:a16="http://schemas.microsoft.com/office/drawing/2014/main" id="{2F2EE5D4-5B9C-4F0E-9828-F3BD6FCB8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89" name="Picture 88">
          <a:extLst>
            <a:ext uri="{FF2B5EF4-FFF2-40B4-BE49-F238E27FC236}">
              <a16:creationId xmlns:a16="http://schemas.microsoft.com/office/drawing/2014/main" id="{45B1C052-AC49-4482-BE11-BA4FA76DE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0" name="Picture 89">
          <a:extLst>
            <a:ext uri="{FF2B5EF4-FFF2-40B4-BE49-F238E27FC236}">
              <a16:creationId xmlns:a16="http://schemas.microsoft.com/office/drawing/2014/main" id="{60C7637B-4DBF-41A3-B6F9-625F0D6BD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1" name="Picture 90">
          <a:extLst>
            <a:ext uri="{FF2B5EF4-FFF2-40B4-BE49-F238E27FC236}">
              <a16:creationId xmlns:a16="http://schemas.microsoft.com/office/drawing/2014/main" id="{F03A1D91-BFF2-41E1-B9F7-DD3611737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2" name="Picture 91">
          <a:extLst>
            <a:ext uri="{FF2B5EF4-FFF2-40B4-BE49-F238E27FC236}">
              <a16:creationId xmlns:a16="http://schemas.microsoft.com/office/drawing/2014/main" id="{571241AB-1BB6-4145-AB6A-C4F685D6D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3" name="Picture 92">
          <a:extLst>
            <a:ext uri="{FF2B5EF4-FFF2-40B4-BE49-F238E27FC236}">
              <a16:creationId xmlns:a16="http://schemas.microsoft.com/office/drawing/2014/main" id="{206EEE1E-D5BF-49A0-8C6C-7656765E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4" name="Picture 93">
          <a:extLst>
            <a:ext uri="{FF2B5EF4-FFF2-40B4-BE49-F238E27FC236}">
              <a16:creationId xmlns:a16="http://schemas.microsoft.com/office/drawing/2014/main" id="{23FCCF8B-40E6-4396-9C50-16BF28614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5" name="Picture 94">
          <a:extLst>
            <a:ext uri="{FF2B5EF4-FFF2-40B4-BE49-F238E27FC236}">
              <a16:creationId xmlns:a16="http://schemas.microsoft.com/office/drawing/2014/main" id="{048CA135-5E8D-4707-8B93-3E543D8A4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6" name="Picture 95">
          <a:extLst>
            <a:ext uri="{FF2B5EF4-FFF2-40B4-BE49-F238E27FC236}">
              <a16:creationId xmlns:a16="http://schemas.microsoft.com/office/drawing/2014/main" id="{9AA066C2-34D3-4229-9089-3EDE4FF4E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7" name="Picture 96">
          <a:extLst>
            <a:ext uri="{FF2B5EF4-FFF2-40B4-BE49-F238E27FC236}">
              <a16:creationId xmlns:a16="http://schemas.microsoft.com/office/drawing/2014/main" id="{B4A7B026-F24E-46A0-A598-11582ACEE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8" name="Picture 97">
          <a:extLst>
            <a:ext uri="{FF2B5EF4-FFF2-40B4-BE49-F238E27FC236}">
              <a16:creationId xmlns:a16="http://schemas.microsoft.com/office/drawing/2014/main" id="{92E696C9-09D1-4921-96E6-926C562FE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99" name="Picture 98">
          <a:extLst>
            <a:ext uri="{FF2B5EF4-FFF2-40B4-BE49-F238E27FC236}">
              <a16:creationId xmlns:a16="http://schemas.microsoft.com/office/drawing/2014/main" id="{DE94CE0D-4B1D-460C-AAAB-DFE5C60D4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0" name="Picture 99">
          <a:extLst>
            <a:ext uri="{FF2B5EF4-FFF2-40B4-BE49-F238E27FC236}">
              <a16:creationId xmlns:a16="http://schemas.microsoft.com/office/drawing/2014/main" id="{C49052C4-DC5B-4D3C-BFF1-5A4BF0E06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1" name="Picture 100">
          <a:extLst>
            <a:ext uri="{FF2B5EF4-FFF2-40B4-BE49-F238E27FC236}">
              <a16:creationId xmlns:a16="http://schemas.microsoft.com/office/drawing/2014/main" id="{D18DDB5B-D062-4157-92DC-68C2E611C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2" name="Picture 101">
          <a:extLst>
            <a:ext uri="{FF2B5EF4-FFF2-40B4-BE49-F238E27FC236}">
              <a16:creationId xmlns:a16="http://schemas.microsoft.com/office/drawing/2014/main" id="{254F5DAB-4123-4A2E-822C-7A8BCC72B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3" name="Picture 102">
          <a:extLst>
            <a:ext uri="{FF2B5EF4-FFF2-40B4-BE49-F238E27FC236}">
              <a16:creationId xmlns:a16="http://schemas.microsoft.com/office/drawing/2014/main" id="{C1098E65-EA5B-497C-9B0E-405E0FD13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4" name="Picture 69">
          <a:extLst>
            <a:ext uri="{FF2B5EF4-FFF2-40B4-BE49-F238E27FC236}">
              <a16:creationId xmlns:a16="http://schemas.microsoft.com/office/drawing/2014/main" id="{72AC9B0C-07CC-4642-B949-B4481497C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5" name="Picture 70">
          <a:extLst>
            <a:ext uri="{FF2B5EF4-FFF2-40B4-BE49-F238E27FC236}">
              <a16:creationId xmlns:a16="http://schemas.microsoft.com/office/drawing/2014/main" id="{06F5BE5B-E3EC-4917-9E8F-9681AAAFB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6" name="Picture 71">
          <a:extLst>
            <a:ext uri="{FF2B5EF4-FFF2-40B4-BE49-F238E27FC236}">
              <a16:creationId xmlns:a16="http://schemas.microsoft.com/office/drawing/2014/main" id="{F98705A7-90D5-4776-9758-AB4D5DCE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7" name="Picture 72">
          <a:extLst>
            <a:ext uri="{FF2B5EF4-FFF2-40B4-BE49-F238E27FC236}">
              <a16:creationId xmlns:a16="http://schemas.microsoft.com/office/drawing/2014/main" id="{7283B17E-F4E0-4655-B547-D815E5892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8" name="Picture 73">
          <a:extLst>
            <a:ext uri="{FF2B5EF4-FFF2-40B4-BE49-F238E27FC236}">
              <a16:creationId xmlns:a16="http://schemas.microsoft.com/office/drawing/2014/main" id="{C32EBE0B-BA84-49A1-ADBD-3CC3BC053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09" name="Picture 74">
          <a:extLst>
            <a:ext uri="{FF2B5EF4-FFF2-40B4-BE49-F238E27FC236}">
              <a16:creationId xmlns:a16="http://schemas.microsoft.com/office/drawing/2014/main" id="{28179339-424F-4A9F-B43C-106AD9DFC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0" name="Picture 75">
          <a:extLst>
            <a:ext uri="{FF2B5EF4-FFF2-40B4-BE49-F238E27FC236}">
              <a16:creationId xmlns:a16="http://schemas.microsoft.com/office/drawing/2014/main" id="{877005D6-1A22-4258-8D1F-4F183CC98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1" name="Picture 76">
          <a:extLst>
            <a:ext uri="{FF2B5EF4-FFF2-40B4-BE49-F238E27FC236}">
              <a16:creationId xmlns:a16="http://schemas.microsoft.com/office/drawing/2014/main" id="{1B3134B6-A6C0-46CE-82BD-CE1DB58E9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2" name="Picture 77">
          <a:extLst>
            <a:ext uri="{FF2B5EF4-FFF2-40B4-BE49-F238E27FC236}">
              <a16:creationId xmlns:a16="http://schemas.microsoft.com/office/drawing/2014/main" id="{66F81905-C2C3-46F5-B04B-ACCE305A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3" name="Picture 78">
          <a:extLst>
            <a:ext uri="{FF2B5EF4-FFF2-40B4-BE49-F238E27FC236}">
              <a16:creationId xmlns:a16="http://schemas.microsoft.com/office/drawing/2014/main" id="{E48EC6E3-19E1-4B93-A357-4AD1A6DE7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4" name="Picture 79">
          <a:extLst>
            <a:ext uri="{FF2B5EF4-FFF2-40B4-BE49-F238E27FC236}">
              <a16:creationId xmlns:a16="http://schemas.microsoft.com/office/drawing/2014/main" id="{4FBCA1A0-E486-4965-A3D9-92903F584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5" name="Picture 80">
          <a:extLst>
            <a:ext uri="{FF2B5EF4-FFF2-40B4-BE49-F238E27FC236}">
              <a16:creationId xmlns:a16="http://schemas.microsoft.com/office/drawing/2014/main" id="{93E53B8F-D2EC-48B0-90EB-1DBCCAB16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6" name="Picture 81">
          <a:extLst>
            <a:ext uri="{FF2B5EF4-FFF2-40B4-BE49-F238E27FC236}">
              <a16:creationId xmlns:a16="http://schemas.microsoft.com/office/drawing/2014/main" id="{C854EDDE-0355-4C75-B955-F370B9B80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7" name="Picture 82">
          <a:extLst>
            <a:ext uri="{FF2B5EF4-FFF2-40B4-BE49-F238E27FC236}">
              <a16:creationId xmlns:a16="http://schemas.microsoft.com/office/drawing/2014/main" id="{783EA009-02C7-4D79-85FD-4E98ED7FD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8" name="Picture 83">
          <a:extLst>
            <a:ext uri="{FF2B5EF4-FFF2-40B4-BE49-F238E27FC236}">
              <a16:creationId xmlns:a16="http://schemas.microsoft.com/office/drawing/2014/main" id="{38BB4B52-044E-40C1-9520-3A979BC07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19" name="Picture 84">
          <a:extLst>
            <a:ext uri="{FF2B5EF4-FFF2-40B4-BE49-F238E27FC236}">
              <a16:creationId xmlns:a16="http://schemas.microsoft.com/office/drawing/2014/main" id="{A30E2298-C0EB-45B1-A15D-0081D5D8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0" name="Picture 85">
          <a:extLst>
            <a:ext uri="{FF2B5EF4-FFF2-40B4-BE49-F238E27FC236}">
              <a16:creationId xmlns:a16="http://schemas.microsoft.com/office/drawing/2014/main" id="{56F437C5-0B94-4C37-9A3D-A7A7C8D5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1" name="Picture 86">
          <a:extLst>
            <a:ext uri="{FF2B5EF4-FFF2-40B4-BE49-F238E27FC236}">
              <a16:creationId xmlns:a16="http://schemas.microsoft.com/office/drawing/2014/main" id="{B444E50C-2358-4CC5-8C7F-A0AA7AC64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2" name="Picture 87">
          <a:extLst>
            <a:ext uri="{FF2B5EF4-FFF2-40B4-BE49-F238E27FC236}">
              <a16:creationId xmlns:a16="http://schemas.microsoft.com/office/drawing/2014/main" id="{4F38A612-941A-483D-A590-C4AC7EE29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3" name="Picture 88">
          <a:extLst>
            <a:ext uri="{FF2B5EF4-FFF2-40B4-BE49-F238E27FC236}">
              <a16:creationId xmlns:a16="http://schemas.microsoft.com/office/drawing/2014/main" id="{CDDD311C-B2BF-43EA-916A-10AC97B4B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4" name="Picture 89">
          <a:extLst>
            <a:ext uri="{FF2B5EF4-FFF2-40B4-BE49-F238E27FC236}">
              <a16:creationId xmlns:a16="http://schemas.microsoft.com/office/drawing/2014/main" id="{BF3BD53A-6D6C-42B9-9C8E-D29389860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5" name="Picture 90">
          <a:extLst>
            <a:ext uri="{FF2B5EF4-FFF2-40B4-BE49-F238E27FC236}">
              <a16:creationId xmlns:a16="http://schemas.microsoft.com/office/drawing/2014/main" id="{2E8297E7-0B1D-48EE-A28A-EE24AE5AF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6" name="Picture 91">
          <a:extLst>
            <a:ext uri="{FF2B5EF4-FFF2-40B4-BE49-F238E27FC236}">
              <a16:creationId xmlns:a16="http://schemas.microsoft.com/office/drawing/2014/main" id="{21C38280-AD59-4E89-8AD2-F74C86E2D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7" name="Picture 92">
          <a:extLst>
            <a:ext uri="{FF2B5EF4-FFF2-40B4-BE49-F238E27FC236}">
              <a16:creationId xmlns:a16="http://schemas.microsoft.com/office/drawing/2014/main" id="{C06FF77E-0665-43F2-BBB2-CE5D109CB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8" name="Picture 93">
          <a:extLst>
            <a:ext uri="{FF2B5EF4-FFF2-40B4-BE49-F238E27FC236}">
              <a16:creationId xmlns:a16="http://schemas.microsoft.com/office/drawing/2014/main" id="{801E8231-E86D-47B0-B8C2-5AE165880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29" name="Picture 94">
          <a:extLst>
            <a:ext uri="{FF2B5EF4-FFF2-40B4-BE49-F238E27FC236}">
              <a16:creationId xmlns:a16="http://schemas.microsoft.com/office/drawing/2014/main" id="{62F2BE0C-3B0E-4BD2-9BAC-25BD8B22C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0" name="Picture 95">
          <a:extLst>
            <a:ext uri="{FF2B5EF4-FFF2-40B4-BE49-F238E27FC236}">
              <a16:creationId xmlns:a16="http://schemas.microsoft.com/office/drawing/2014/main" id="{7A49F6AF-A5DB-481D-929F-D79FD3BCA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1" name="Picture 96">
          <a:extLst>
            <a:ext uri="{FF2B5EF4-FFF2-40B4-BE49-F238E27FC236}">
              <a16:creationId xmlns:a16="http://schemas.microsoft.com/office/drawing/2014/main" id="{86D5FE94-472F-4BA9-AD48-FA96DAF82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2" name="Picture 97">
          <a:extLst>
            <a:ext uri="{FF2B5EF4-FFF2-40B4-BE49-F238E27FC236}">
              <a16:creationId xmlns:a16="http://schemas.microsoft.com/office/drawing/2014/main" id="{61003A6E-C2C3-4678-A54D-E78F67ED8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3" name="Picture 98">
          <a:extLst>
            <a:ext uri="{FF2B5EF4-FFF2-40B4-BE49-F238E27FC236}">
              <a16:creationId xmlns:a16="http://schemas.microsoft.com/office/drawing/2014/main" id="{78B55581-5F9A-4797-B7F4-49D37A14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4" name="Picture 99">
          <a:extLst>
            <a:ext uri="{FF2B5EF4-FFF2-40B4-BE49-F238E27FC236}">
              <a16:creationId xmlns:a16="http://schemas.microsoft.com/office/drawing/2014/main" id="{E0A9000F-7F95-40C4-A103-3445C4F64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5" name="Picture 100">
          <a:extLst>
            <a:ext uri="{FF2B5EF4-FFF2-40B4-BE49-F238E27FC236}">
              <a16:creationId xmlns:a16="http://schemas.microsoft.com/office/drawing/2014/main" id="{603067D6-5821-4D12-B648-A45084CAF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6" name="Picture 101">
          <a:extLst>
            <a:ext uri="{FF2B5EF4-FFF2-40B4-BE49-F238E27FC236}">
              <a16:creationId xmlns:a16="http://schemas.microsoft.com/office/drawing/2014/main" id="{6DCBD484-344E-40B2-B459-E35F1ABD5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7" name="Picture 102">
          <a:extLst>
            <a:ext uri="{FF2B5EF4-FFF2-40B4-BE49-F238E27FC236}">
              <a16:creationId xmlns:a16="http://schemas.microsoft.com/office/drawing/2014/main" id="{1F7E0D21-39CF-48EC-9BFE-5699F88D4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8" name="Picture 69">
          <a:extLst>
            <a:ext uri="{FF2B5EF4-FFF2-40B4-BE49-F238E27FC236}">
              <a16:creationId xmlns:a16="http://schemas.microsoft.com/office/drawing/2014/main" id="{45654C1A-FDF2-4B9A-BA3B-0C6056F36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39" name="Picture 70">
          <a:extLst>
            <a:ext uri="{FF2B5EF4-FFF2-40B4-BE49-F238E27FC236}">
              <a16:creationId xmlns:a16="http://schemas.microsoft.com/office/drawing/2014/main" id="{A5B2F024-C9A7-4890-A9A0-A3A37BAC6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0" name="Picture 71">
          <a:extLst>
            <a:ext uri="{FF2B5EF4-FFF2-40B4-BE49-F238E27FC236}">
              <a16:creationId xmlns:a16="http://schemas.microsoft.com/office/drawing/2014/main" id="{553CC699-C1C5-460C-A882-94FB75911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1" name="Picture 72">
          <a:extLst>
            <a:ext uri="{FF2B5EF4-FFF2-40B4-BE49-F238E27FC236}">
              <a16:creationId xmlns:a16="http://schemas.microsoft.com/office/drawing/2014/main" id="{1A207ECC-4A29-4C07-95E2-F45C3DEE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2" name="Picture 73">
          <a:extLst>
            <a:ext uri="{FF2B5EF4-FFF2-40B4-BE49-F238E27FC236}">
              <a16:creationId xmlns:a16="http://schemas.microsoft.com/office/drawing/2014/main" id="{B9AB4738-DBAB-4509-8160-A6F64111B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3" name="Picture 74">
          <a:extLst>
            <a:ext uri="{FF2B5EF4-FFF2-40B4-BE49-F238E27FC236}">
              <a16:creationId xmlns:a16="http://schemas.microsoft.com/office/drawing/2014/main" id="{E005C721-7221-4034-B471-EBA644C89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4" name="Picture 75">
          <a:extLst>
            <a:ext uri="{FF2B5EF4-FFF2-40B4-BE49-F238E27FC236}">
              <a16:creationId xmlns:a16="http://schemas.microsoft.com/office/drawing/2014/main" id="{2A454D63-35BC-429F-9B3C-36C428BD0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5" name="Picture 76">
          <a:extLst>
            <a:ext uri="{FF2B5EF4-FFF2-40B4-BE49-F238E27FC236}">
              <a16:creationId xmlns:a16="http://schemas.microsoft.com/office/drawing/2014/main" id="{BD5F46E9-6371-4528-857B-563D38A60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6" name="Picture 77">
          <a:extLst>
            <a:ext uri="{FF2B5EF4-FFF2-40B4-BE49-F238E27FC236}">
              <a16:creationId xmlns:a16="http://schemas.microsoft.com/office/drawing/2014/main" id="{8278643E-5D0E-4469-8B01-64347A51E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7" name="Picture 78">
          <a:extLst>
            <a:ext uri="{FF2B5EF4-FFF2-40B4-BE49-F238E27FC236}">
              <a16:creationId xmlns:a16="http://schemas.microsoft.com/office/drawing/2014/main" id="{3E3080BD-D5B4-420A-AFB8-880C3E1F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8" name="Picture 79">
          <a:extLst>
            <a:ext uri="{FF2B5EF4-FFF2-40B4-BE49-F238E27FC236}">
              <a16:creationId xmlns:a16="http://schemas.microsoft.com/office/drawing/2014/main" id="{E98D8C91-53AE-4C1D-9971-D6DCE989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49" name="Picture 80">
          <a:extLst>
            <a:ext uri="{FF2B5EF4-FFF2-40B4-BE49-F238E27FC236}">
              <a16:creationId xmlns:a16="http://schemas.microsoft.com/office/drawing/2014/main" id="{6ADB7388-223E-4AF4-BFE0-A1A75B9F5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0" name="Picture 81">
          <a:extLst>
            <a:ext uri="{FF2B5EF4-FFF2-40B4-BE49-F238E27FC236}">
              <a16:creationId xmlns:a16="http://schemas.microsoft.com/office/drawing/2014/main" id="{B0538C5B-BC27-45B5-BB2E-721F31EB3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1" name="Picture 82">
          <a:extLst>
            <a:ext uri="{FF2B5EF4-FFF2-40B4-BE49-F238E27FC236}">
              <a16:creationId xmlns:a16="http://schemas.microsoft.com/office/drawing/2014/main" id="{6010FB39-0F5A-4DBF-979B-970EE4621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2" name="Picture 83">
          <a:extLst>
            <a:ext uri="{FF2B5EF4-FFF2-40B4-BE49-F238E27FC236}">
              <a16:creationId xmlns:a16="http://schemas.microsoft.com/office/drawing/2014/main" id="{40B01881-006A-4FB5-949C-C5EA63283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3" name="Picture 84">
          <a:extLst>
            <a:ext uri="{FF2B5EF4-FFF2-40B4-BE49-F238E27FC236}">
              <a16:creationId xmlns:a16="http://schemas.microsoft.com/office/drawing/2014/main" id="{DDD09D40-7D95-4119-A91B-6CF37FBE5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4" name="Picture 85">
          <a:extLst>
            <a:ext uri="{FF2B5EF4-FFF2-40B4-BE49-F238E27FC236}">
              <a16:creationId xmlns:a16="http://schemas.microsoft.com/office/drawing/2014/main" id="{03E39095-5D41-4417-8BEC-81FB8870C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5" name="Picture 86">
          <a:extLst>
            <a:ext uri="{FF2B5EF4-FFF2-40B4-BE49-F238E27FC236}">
              <a16:creationId xmlns:a16="http://schemas.microsoft.com/office/drawing/2014/main" id="{FAF07C39-8B89-430D-B5D5-6E65BDC5F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6" name="Picture 87">
          <a:extLst>
            <a:ext uri="{FF2B5EF4-FFF2-40B4-BE49-F238E27FC236}">
              <a16:creationId xmlns:a16="http://schemas.microsoft.com/office/drawing/2014/main" id="{17A04AE3-3245-4425-8AEB-1C015C11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7" name="Picture 88">
          <a:extLst>
            <a:ext uri="{FF2B5EF4-FFF2-40B4-BE49-F238E27FC236}">
              <a16:creationId xmlns:a16="http://schemas.microsoft.com/office/drawing/2014/main" id="{E8BC8E80-E5DF-4A42-A885-335E8AD2B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8" name="Picture 89">
          <a:extLst>
            <a:ext uri="{FF2B5EF4-FFF2-40B4-BE49-F238E27FC236}">
              <a16:creationId xmlns:a16="http://schemas.microsoft.com/office/drawing/2014/main" id="{CE5929F5-9732-4C72-9538-3EBFE657B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59" name="Picture 90">
          <a:extLst>
            <a:ext uri="{FF2B5EF4-FFF2-40B4-BE49-F238E27FC236}">
              <a16:creationId xmlns:a16="http://schemas.microsoft.com/office/drawing/2014/main" id="{4944F9CE-9E75-472E-9483-53C00183C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0" name="Picture 91">
          <a:extLst>
            <a:ext uri="{FF2B5EF4-FFF2-40B4-BE49-F238E27FC236}">
              <a16:creationId xmlns:a16="http://schemas.microsoft.com/office/drawing/2014/main" id="{4A3E23FF-C764-4535-9B5F-29B537964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1" name="Picture 92">
          <a:extLst>
            <a:ext uri="{FF2B5EF4-FFF2-40B4-BE49-F238E27FC236}">
              <a16:creationId xmlns:a16="http://schemas.microsoft.com/office/drawing/2014/main" id="{59826CDB-667C-4EC2-969A-D6622BD0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2" name="Picture 93">
          <a:extLst>
            <a:ext uri="{FF2B5EF4-FFF2-40B4-BE49-F238E27FC236}">
              <a16:creationId xmlns:a16="http://schemas.microsoft.com/office/drawing/2014/main" id="{86B94008-377C-46D2-A812-845CA2989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3" name="Picture 94">
          <a:extLst>
            <a:ext uri="{FF2B5EF4-FFF2-40B4-BE49-F238E27FC236}">
              <a16:creationId xmlns:a16="http://schemas.microsoft.com/office/drawing/2014/main" id="{CED09412-3E6D-42CF-ABC6-5BFBA5C1B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4" name="Picture 95">
          <a:extLst>
            <a:ext uri="{FF2B5EF4-FFF2-40B4-BE49-F238E27FC236}">
              <a16:creationId xmlns:a16="http://schemas.microsoft.com/office/drawing/2014/main" id="{F2D6F417-63A6-4FAE-9BC3-68C282343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5" name="Picture 96">
          <a:extLst>
            <a:ext uri="{FF2B5EF4-FFF2-40B4-BE49-F238E27FC236}">
              <a16:creationId xmlns:a16="http://schemas.microsoft.com/office/drawing/2014/main" id="{AABCA17A-E519-446C-84AC-6781EDB3D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6" name="Picture 97">
          <a:extLst>
            <a:ext uri="{FF2B5EF4-FFF2-40B4-BE49-F238E27FC236}">
              <a16:creationId xmlns:a16="http://schemas.microsoft.com/office/drawing/2014/main" id="{F87A56AD-5CDA-4DF7-80FC-7D8CCBB29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7" name="Picture 98">
          <a:extLst>
            <a:ext uri="{FF2B5EF4-FFF2-40B4-BE49-F238E27FC236}">
              <a16:creationId xmlns:a16="http://schemas.microsoft.com/office/drawing/2014/main" id="{1E9E3E1E-582B-4EF5-BBA8-D27D1A3A7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8" name="Picture 99">
          <a:extLst>
            <a:ext uri="{FF2B5EF4-FFF2-40B4-BE49-F238E27FC236}">
              <a16:creationId xmlns:a16="http://schemas.microsoft.com/office/drawing/2014/main" id="{5A5BC3DB-B288-4F0A-BB1C-71470819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69" name="Picture 100">
          <a:extLst>
            <a:ext uri="{FF2B5EF4-FFF2-40B4-BE49-F238E27FC236}">
              <a16:creationId xmlns:a16="http://schemas.microsoft.com/office/drawing/2014/main" id="{42EAFE38-74D7-4CBF-A532-DF5D9EA61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0" name="Picture 101">
          <a:extLst>
            <a:ext uri="{FF2B5EF4-FFF2-40B4-BE49-F238E27FC236}">
              <a16:creationId xmlns:a16="http://schemas.microsoft.com/office/drawing/2014/main" id="{FBC6DD1A-CE9F-4DD5-92AA-BF02FB8D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1" name="Picture 102">
          <a:extLst>
            <a:ext uri="{FF2B5EF4-FFF2-40B4-BE49-F238E27FC236}">
              <a16:creationId xmlns:a16="http://schemas.microsoft.com/office/drawing/2014/main" id="{912F0277-AFEE-441B-8F8E-736824327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2" name="Picture 69">
          <a:extLst>
            <a:ext uri="{FF2B5EF4-FFF2-40B4-BE49-F238E27FC236}">
              <a16:creationId xmlns:a16="http://schemas.microsoft.com/office/drawing/2014/main" id="{7EAC8887-5D25-4598-8FC4-B97D45F26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3" name="Picture 70">
          <a:extLst>
            <a:ext uri="{FF2B5EF4-FFF2-40B4-BE49-F238E27FC236}">
              <a16:creationId xmlns:a16="http://schemas.microsoft.com/office/drawing/2014/main" id="{09800813-5049-44F7-A44C-F448DA80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4" name="Picture 71">
          <a:extLst>
            <a:ext uri="{FF2B5EF4-FFF2-40B4-BE49-F238E27FC236}">
              <a16:creationId xmlns:a16="http://schemas.microsoft.com/office/drawing/2014/main" id="{E8F96592-6B65-4364-9B9C-BC542962E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5" name="Picture 72">
          <a:extLst>
            <a:ext uri="{FF2B5EF4-FFF2-40B4-BE49-F238E27FC236}">
              <a16:creationId xmlns:a16="http://schemas.microsoft.com/office/drawing/2014/main" id="{B0CC8670-A6F6-4B6B-9119-A5193B6FB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6" name="Picture 73">
          <a:extLst>
            <a:ext uri="{FF2B5EF4-FFF2-40B4-BE49-F238E27FC236}">
              <a16:creationId xmlns:a16="http://schemas.microsoft.com/office/drawing/2014/main" id="{541F08DE-B1B0-4029-AA16-5E4741341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7" name="Picture 74">
          <a:extLst>
            <a:ext uri="{FF2B5EF4-FFF2-40B4-BE49-F238E27FC236}">
              <a16:creationId xmlns:a16="http://schemas.microsoft.com/office/drawing/2014/main" id="{058AA7EE-1ADA-41AC-8ACB-A471A032C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8" name="Picture 75">
          <a:extLst>
            <a:ext uri="{FF2B5EF4-FFF2-40B4-BE49-F238E27FC236}">
              <a16:creationId xmlns:a16="http://schemas.microsoft.com/office/drawing/2014/main" id="{927FBEBA-8C9B-4042-9445-8C788687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79" name="Picture 76">
          <a:extLst>
            <a:ext uri="{FF2B5EF4-FFF2-40B4-BE49-F238E27FC236}">
              <a16:creationId xmlns:a16="http://schemas.microsoft.com/office/drawing/2014/main" id="{166B4517-2140-4A4B-B9D6-4751A3FE2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0" name="Picture 77">
          <a:extLst>
            <a:ext uri="{FF2B5EF4-FFF2-40B4-BE49-F238E27FC236}">
              <a16:creationId xmlns:a16="http://schemas.microsoft.com/office/drawing/2014/main" id="{19F77703-3B02-4BFF-8276-6F27FA3B1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1" name="Picture 78">
          <a:extLst>
            <a:ext uri="{FF2B5EF4-FFF2-40B4-BE49-F238E27FC236}">
              <a16:creationId xmlns:a16="http://schemas.microsoft.com/office/drawing/2014/main" id="{768A53C5-1050-43BA-9141-3C3AD0E07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2" name="Picture 79">
          <a:extLst>
            <a:ext uri="{FF2B5EF4-FFF2-40B4-BE49-F238E27FC236}">
              <a16:creationId xmlns:a16="http://schemas.microsoft.com/office/drawing/2014/main" id="{E586B601-5136-48E3-9E77-AC17E249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3" name="Picture 80">
          <a:extLst>
            <a:ext uri="{FF2B5EF4-FFF2-40B4-BE49-F238E27FC236}">
              <a16:creationId xmlns:a16="http://schemas.microsoft.com/office/drawing/2014/main" id="{F43E6247-32F6-4DC2-92E0-D08A66909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4" name="Picture 81">
          <a:extLst>
            <a:ext uri="{FF2B5EF4-FFF2-40B4-BE49-F238E27FC236}">
              <a16:creationId xmlns:a16="http://schemas.microsoft.com/office/drawing/2014/main" id="{7CC3A2B7-3FDA-4FE7-B9DC-4E294241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5" name="Picture 82">
          <a:extLst>
            <a:ext uri="{FF2B5EF4-FFF2-40B4-BE49-F238E27FC236}">
              <a16:creationId xmlns:a16="http://schemas.microsoft.com/office/drawing/2014/main" id="{AE09E928-F54B-4B62-82C9-2A5CCF319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6" name="Picture 83">
          <a:extLst>
            <a:ext uri="{FF2B5EF4-FFF2-40B4-BE49-F238E27FC236}">
              <a16:creationId xmlns:a16="http://schemas.microsoft.com/office/drawing/2014/main" id="{7BB14296-2AE0-4EE5-9F17-FA78C245E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7" name="Picture 84">
          <a:extLst>
            <a:ext uri="{FF2B5EF4-FFF2-40B4-BE49-F238E27FC236}">
              <a16:creationId xmlns:a16="http://schemas.microsoft.com/office/drawing/2014/main" id="{E6739D09-D68F-42D9-BB4E-1F13D2330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8" name="Picture 85">
          <a:extLst>
            <a:ext uri="{FF2B5EF4-FFF2-40B4-BE49-F238E27FC236}">
              <a16:creationId xmlns:a16="http://schemas.microsoft.com/office/drawing/2014/main" id="{9267EEE8-06A4-429D-A5E6-A66BF9692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89" name="Picture 86">
          <a:extLst>
            <a:ext uri="{FF2B5EF4-FFF2-40B4-BE49-F238E27FC236}">
              <a16:creationId xmlns:a16="http://schemas.microsoft.com/office/drawing/2014/main" id="{26671B07-70CE-41D6-A503-1B7CE697F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0" name="Picture 87">
          <a:extLst>
            <a:ext uri="{FF2B5EF4-FFF2-40B4-BE49-F238E27FC236}">
              <a16:creationId xmlns:a16="http://schemas.microsoft.com/office/drawing/2014/main" id="{43E7A1DE-6303-41A1-B57C-6420318C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1" name="Picture 88">
          <a:extLst>
            <a:ext uri="{FF2B5EF4-FFF2-40B4-BE49-F238E27FC236}">
              <a16:creationId xmlns:a16="http://schemas.microsoft.com/office/drawing/2014/main" id="{97F23B32-41A8-4267-8158-8E69933EB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2" name="Picture 89">
          <a:extLst>
            <a:ext uri="{FF2B5EF4-FFF2-40B4-BE49-F238E27FC236}">
              <a16:creationId xmlns:a16="http://schemas.microsoft.com/office/drawing/2014/main" id="{3FB6BCD8-05AB-4E48-811D-20F31BD73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3" name="Picture 90">
          <a:extLst>
            <a:ext uri="{FF2B5EF4-FFF2-40B4-BE49-F238E27FC236}">
              <a16:creationId xmlns:a16="http://schemas.microsoft.com/office/drawing/2014/main" id="{CEE09F8E-4DD7-4720-A228-E02153D97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4" name="Picture 91">
          <a:extLst>
            <a:ext uri="{FF2B5EF4-FFF2-40B4-BE49-F238E27FC236}">
              <a16:creationId xmlns:a16="http://schemas.microsoft.com/office/drawing/2014/main" id="{456F5D0F-E6E3-405D-B489-2DCBA4FEA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5" name="Picture 92">
          <a:extLst>
            <a:ext uri="{FF2B5EF4-FFF2-40B4-BE49-F238E27FC236}">
              <a16:creationId xmlns:a16="http://schemas.microsoft.com/office/drawing/2014/main" id="{6257B54F-9504-4BAB-80C0-D6929FDD8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6" name="Picture 93">
          <a:extLst>
            <a:ext uri="{FF2B5EF4-FFF2-40B4-BE49-F238E27FC236}">
              <a16:creationId xmlns:a16="http://schemas.microsoft.com/office/drawing/2014/main" id="{ABD5AFE2-83A3-4DFA-9377-B5232AC4D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7" name="Picture 94">
          <a:extLst>
            <a:ext uri="{FF2B5EF4-FFF2-40B4-BE49-F238E27FC236}">
              <a16:creationId xmlns:a16="http://schemas.microsoft.com/office/drawing/2014/main" id="{58F8F536-E1A9-4D71-AD62-E82E936F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8" name="Picture 95">
          <a:extLst>
            <a:ext uri="{FF2B5EF4-FFF2-40B4-BE49-F238E27FC236}">
              <a16:creationId xmlns:a16="http://schemas.microsoft.com/office/drawing/2014/main" id="{805C4C2F-582B-4EED-8408-309610207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199" name="Picture 96">
          <a:extLst>
            <a:ext uri="{FF2B5EF4-FFF2-40B4-BE49-F238E27FC236}">
              <a16:creationId xmlns:a16="http://schemas.microsoft.com/office/drawing/2014/main" id="{0184ECF9-20D4-4869-8578-F701C99A9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0" name="Picture 97">
          <a:extLst>
            <a:ext uri="{FF2B5EF4-FFF2-40B4-BE49-F238E27FC236}">
              <a16:creationId xmlns:a16="http://schemas.microsoft.com/office/drawing/2014/main" id="{2F05D1BF-28A5-4588-AE6C-F8717633F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1" name="Picture 98">
          <a:extLst>
            <a:ext uri="{FF2B5EF4-FFF2-40B4-BE49-F238E27FC236}">
              <a16:creationId xmlns:a16="http://schemas.microsoft.com/office/drawing/2014/main" id="{D0E72669-15DF-477D-A394-847C2B628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2" name="Picture 99">
          <a:extLst>
            <a:ext uri="{FF2B5EF4-FFF2-40B4-BE49-F238E27FC236}">
              <a16:creationId xmlns:a16="http://schemas.microsoft.com/office/drawing/2014/main" id="{811A5AB5-4E24-47F2-99D7-0FD78BFB3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3" name="Picture 100">
          <a:extLst>
            <a:ext uri="{FF2B5EF4-FFF2-40B4-BE49-F238E27FC236}">
              <a16:creationId xmlns:a16="http://schemas.microsoft.com/office/drawing/2014/main" id="{D9C4D2B5-5558-4790-B45B-528185EA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4" name="Picture 101">
          <a:extLst>
            <a:ext uri="{FF2B5EF4-FFF2-40B4-BE49-F238E27FC236}">
              <a16:creationId xmlns:a16="http://schemas.microsoft.com/office/drawing/2014/main" id="{1F0E9A83-7A3B-43B8-932E-09750DACA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5" name="Picture 102">
          <a:extLst>
            <a:ext uri="{FF2B5EF4-FFF2-40B4-BE49-F238E27FC236}">
              <a16:creationId xmlns:a16="http://schemas.microsoft.com/office/drawing/2014/main" id="{4DD72938-7F06-4715-BE9D-BDFA90366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6" name="Picture 69">
          <a:extLst>
            <a:ext uri="{FF2B5EF4-FFF2-40B4-BE49-F238E27FC236}">
              <a16:creationId xmlns:a16="http://schemas.microsoft.com/office/drawing/2014/main" id="{4FE68DC2-7FF3-41ED-8EC6-BF82A3E8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7" name="Picture 70">
          <a:extLst>
            <a:ext uri="{FF2B5EF4-FFF2-40B4-BE49-F238E27FC236}">
              <a16:creationId xmlns:a16="http://schemas.microsoft.com/office/drawing/2014/main" id="{907F4D1A-5428-4818-9B3B-AC52F1311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8" name="Picture 71">
          <a:extLst>
            <a:ext uri="{FF2B5EF4-FFF2-40B4-BE49-F238E27FC236}">
              <a16:creationId xmlns:a16="http://schemas.microsoft.com/office/drawing/2014/main" id="{5BD09FD6-930C-42C5-BCDC-DA3AD101F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09" name="Picture 72">
          <a:extLst>
            <a:ext uri="{FF2B5EF4-FFF2-40B4-BE49-F238E27FC236}">
              <a16:creationId xmlns:a16="http://schemas.microsoft.com/office/drawing/2014/main" id="{95D9DA78-AA86-4921-8E17-FBA8F1DC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0" name="Picture 73">
          <a:extLst>
            <a:ext uri="{FF2B5EF4-FFF2-40B4-BE49-F238E27FC236}">
              <a16:creationId xmlns:a16="http://schemas.microsoft.com/office/drawing/2014/main" id="{5DD2B04B-EE1B-4A26-888F-D8C1C1DF6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1" name="Picture 74">
          <a:extLst>
            <a:ext uri="{FF2B5EF4-FFF2-40B4-BE49-F238E27FC236}">
              <a16:creationId xmlns:a16="http://schemas.microsoft.com/office/drawing/2014/main" id="{F22CB6AD-BFC8-49C4-A217-C62674BBC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2" name="Picture 75">
          <a:extLst>
            <a:ext uri="{FF2B5EF4-FFF2-40B4-BE49-F238E27FC236}">
              <a16:creationId xmlns:a16="http://schemas.microsoft.com/office/drawing/2014/main" id="{A67F3BE3-423A-43CB-8808-0FC0EFCEA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3" name="Picture 76">
          <a:extLst>
            <a:ext uri="{FF2B5EF4-FFF2-40B4-BE49-F238E27FC236}">
              <a16:creationId xmlns:a16="http://schemas.microsoft.com/office/drawing/2014/main" id="{6BFE0FA7-97F6-4583-A992-10AA761E7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4" name="Picture 77">
          <a:extLst>
            <a:ext uri="{FF2B5EF4-FFF2-40B4-BE49-F238E27FC236}">
              <a16:creationId xmlns:a16="http://schemas.microsoft.com/office/drawing/2014/main" id="{1FABFEFA-A4AF-464D-A6B6-000ABA524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5" name="Picture 78">
          <a:extLst>
            <a:ext uri="{FF2B5EF4-FFF2-40B4-BE49-F238E27FC236}">
              <a16:creationId xmlns:a16="http://schemas.microsoft.com/office/drawing/2014/main" id="{D9EE2AA3-7302-4316-8AD5-B40FF45AC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6" name="Picture 79">
          <a:extLst>
            <a:ext uri="{FF2B5EF4-FFF2-40B4-BE49-F238E27FC236}">
              <a16:creationId xmlns:a16="http://schemas.microsoft.com/office/drawing/2014/main" id="{F71C29DD-D503-4228-9AC2-288E6CA43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7" name="Picture 80">
          <a:extLst>
            <a:ext uri="{FF2B5EF4-FFF2-40B4-BE49-F238E27FC236}">
              <a16:creationId xmlns:a16="http://schemas.microsoft.com/office/drawing/2014/main" id="{8FAFFF10-D4A5-4F32-9DEF-16D933F9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8" name="Picture 81">
          <a:extLst>
            <a:ext uri="{FF2B5EF4-FFF2-40B4-BE49-F238E27FC236}">
              <a16:creationId xmlns:a16="http://schemas.microsoft.com/office/drawing/2014/main" id="{9D1A2A7E-1DDC-44D2-9D7B-E784EE2B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19" name="Picture 82">
          <a:extLst>
            <a:ext uri="{FF2B5EF4-FFF2-40B4-BE49-F238E27FC236}">
              <a16:creationId xmlns:a16="http://schemas.microsoft.com/office/drawing/2014/main" id="{D45F3E06-C867-482F-BEE4-D29757AA6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0" name="Picture 83">
          <a:extLst>
            <a:ext uri="{FF2B5EF4-FFF2-40B4-BE49-F238E27FC236}">
              <a16:creationId xmlns:a16="http://schemas.microsoft.com/office/drawing/2014/main" id="{B9F40146-7CA7-41F3-9E7E-0BABBBBED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1" name="Picture 84">
          <a:extLst>
            <a:ext uri="{FF2B5EF4-FFF2-40B4-BE49-F238E27FC236}">
              <a16:creationId xmlns:a16="http://schemas.microsoft.com/office/drawing/2014/main" id="{F5D7DAC9-C700-4AAB-917E-97E65619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2" name="Picture 85">
          <a:extLst>
            <a:ext uri="{FF2B5EF4-FFF2-40B4-BE49-F238E27FC236}">
              <a16:creationId xmlns:a16="http://schemas.microsoft.com/office/drawing/2014/main" id="{46065C7F-FDF8-4810-AB54-4EC6C6B9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3" name="Picture 86">
          <a:extLst>
            <a:ext uri="{FF2B5EF4-FFF2-40B4-BE49-F238E27FC236}">
              <a16:creationId xmlns:a16="http://schemas.microsoft.com/office/drawing/2014/main" id="{3B94DAEA-B819-4EFE-BF17-9A50261E5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4" name="Picture 87">
          <a:extLst>
            <a:ext uri="{FF2B5EF4-FFF2-40B4-BE49-F238E27FC236}">
              <a16:creationId xmlns:a16="http://schemas.microsoft.com/office/drawing/2014/main" id="{F061843F-92F8-4BC4-B2BA-5F05ABC85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5" name="Picture 88">
          <a:extLst>
            <a:ext uri="{FF2B5EF4-FFF2-40B4-BE49-F238E27FC236}">
              <a16:creationId xmlns:a16="http://schemas.microsoft.com/office/drawing/2014/main" id="{1A646C08-B020-4E69-8D84-DFA6D6D49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6" name="Picture 89">
          <a:extLst>
            <a:ext uri="{FF2B5EF4-FFF2-40B4-BE49-F238E27FC236}">
              <a16:creationId xmlns:a16="http://schemas.microsoft.com/office/drawing/2014/main" id="{04FD66CB-FF11-4032-97DE-C9D3FE96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7" name="Picture 90">
          <a:extLst>
            <a:ext uri="{FF2B5EF4-FFF2-40B4-BE49-F238E27FC236}">
              <a16:creationId xmlns:a16="http://schemas.microsoft.com/office/drawing/2014/main" id="{50BA3D46-8D50-483B-BF2B-4E087287C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8" name="Picture 91">
          <a:extLst>
            <a:ext uri="{FF2B5EF4-FFF2-40B4-BE49-F238E27FC236}">
              <a16:creationId xmlns:a16="http://schemas.microsoft.com/office/drawing/2014/main" id="{DCEA4A55-9165-4910-B68E-FBFC3C07C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29" name="Picture 92">
          <a:extLst>
            <a:ext uri="{FF2B5EF4-FFF2-40B4-BE49-F238E27FC236}">
              <a16:creationId xmlns:a16="http://schemas.microsoft.com/office/drawing/2014/main" id="{660152E6-71E5-47B5-A6B7-D08D3B7CC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0" name="Picture 93">
          <a:extLst>
            <a:ext uri="{FF2B5EF4-FFF2-40B4-BE49-F238E27FC236}">
              <a16:creationId xmlns:a16="http://schemas.microsoft.com/office/drawing/2014/main" id="{76F24590-2164-419E-8953-36F9B10EE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1" name="Picture 94">
          <a:extLst>
            <a:ext uri="{FF2B5EF4-FFF2-40B4-BE49-F238E27FC236}">
              <a16:creationId xmlns:a16="http://schemas.microsoft.com/office/drawing/2014/main" id="{4F0662E6-DB67-4308-B8BC-5E2F79F8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2" name="Picture 95">
          <a:extLst>
            <a:ext uri="{FF2B5EF4-FFF2-40B4-BE49-F238E27FC236}">
              <a16:creationId xmlns:a16="http://schemas.microsoft.com/office/drawing/2014/main" id="{838A5E02-7857-4097-83BA-E1A35B63E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3" name="Picture 96">
          <a:extLst>
            <a:ext uri="{FF2B5EF4-FFF2-40B4-BE49-F238E27FC236}">
              <a16:creationId xmlns:a16="http://schemas.microsoft.com/office/drawing/2014/main" id="{57F71467-8CD8-43AE-BF35-C51875496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4" name="Picture 97">
          <a:extLst>
            <a:ext uri="{FF2B5EF4-FFF2-40B4-BE49-F238E27FC236}">
              <a16:creationId xmlns:a16="http://schemas.microsoft.com/office/drawing/2014/main" id="{728BF626-052E-411C-AFE7-2F503F61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5" name="Picture 98">
          <a:extLst>
            <a:ext uri="{FF2B5EF4-FFF2-40B4-BE49-F238E27FC236}">
              <a16:creationId xmlns:a16="http://schemas.microsoft.com/office/drawing/2014/main" id="{6ECBDEEC-33B8-4C67-8B51-B6603852B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6" name="Picture 99">
          <a:extLst>
            <a:ext uri="{FF2B5EF4-FFF2-40B4-BE49-F238E27FC236}">
              <a16:creationId xmlns:a16="http://schemas.microsoft.com/office/drawing/2014/main" id="{95946C84-C799-4604-932B-395F71075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7" name="Picture 100">
          <a:extLst>
            <a:ext uri="{FF2B5EF4-FFF2-40B4-BE49-F238E27FC236}">
              <a16:creationId xmlns:a16="http://schemas.microsoft.com/office/drawing/2014/main" id="{9B20E913-808E-47C6-B510-E301505E1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8" name="Picture 101">
          <a:extLst>
            <a:ext uri="{FF2B5EF4-FFF2-40B4-BE49-F238E27FC236}">
              <a16:creationId xmlns:a16="http://schemas.microsoft.com/office/drawing/2014/main" id="{8B94E26A-7C57-465D-8DDE-85DF2A637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39" name="Picture 102">
          <a:extLst>
            <a:ext uri="{FF2B5EF4-FFF2-40B4-BE49-F238E27FC236}">
              <a16:creationId xmlns:a16="http://schemas.microsoft.com/office/drawing/2014/main" id="{445A8977-BB9C-4D8A-BC45-BCC3BC923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0" name="Picture 69">
          <a:extLst>
            <a:ext uri="{FF2B5EF4-FFF2-40B4-BE49-F238E27FC236}">
              <a16:creationId xmlns:a16="http://schemas.microsoft.com/office/drawing/2014/main" id="{E7F3BE59-F066-41B4-94A2-4243545C8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1" name="Picture 70">
          <a:extLst>
            <a:ext uri="{FF2B5EF4-FFF2-40B4-BE49-F238E27FC236}">
              <a16:creationId xmlns:a16="http://schemas.microsoft.com/office/drawing/2014/main" id="{5DEE372C-40D8-4EA0-AAF3-EE2031BC4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2" name="Picture 71">
          <a:extLst>
            <a:ext uri="{FF2B5EF4-FFF2-40B4-BE49-F238E27FC236}">
              <a16:creationId xmlns:a16="http://schemas.microsoft.com/office/drawing/2014/main" id="{90C086CF-8748-421F-99F3-459EB5D8B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3" name="Picture 72">
          <a:extLst>
            <a:ext uri="{FF2B5EF4-FFF2-40B4-BE49-F238E27FC236}">
              <a16:creationId xmlns:a16="http://schemas.microsoft.com/office/drawing/2014/main" id="{A3F5A744-A0F8-4B31-A15D-11910452C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4" name="Picture 73">
          <a:extLst>
            <a:ext uri="{FF2B5EF4-FFF2-40B4-BE49-F238E27FC236}">
              <a16:creationId xmlns:a16="http://schemas.microsoft.com/office/drawing/2014/main" id="{451D0132-1204-4511-83D1-CFB498A1D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5" name="Picture 74">
          <a:extLst>
            <a:ext uri="{FF2B5EF4-FFF2-40B4-BE49-F238E27FC236}">
              <a16:creationId xmlns:a16="http://schemas.microsoft.com/office/drawing/2014/main" id="{84797FA7-E0E7-4CC0-9A58-674E2E302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6" name="Picture 75">
          <a:extLst>
            <a:ext uri="{FF2B5EF4-FFF2-40B4-BE49-F238E27FC236}">
              <a16:creationId xmlns:a16="http://schemas.microsoft.com/office/drawing/2014/main" id="{D1235634-7BBF-4104-8414-64C336B8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7" name="Picture 76">
          <a:extLst>
            <a:ext uri="{FF2B5EF4-FFF2-40B4-BE49-F238E27FC236}">
              <a16:creationId xmlns:a16="http://schemas.microsoft.com/office/drawing/2014/main" id="{04E8DF1A-E946-40C3-9AF3-0A8F34CC2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8" name="Picture 77">
          <a:extLst>
            <a:ext uri="{FF2B5EF4-FFF2-40B4-BE49-F238E27FC236}">
              <a16:creationId xmlns:a16="http://schemas.microsoft.com/office/drawing/2014/main" id="{D37BBD58-A01A-41DE-B6EB-80C848239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49" name="Picture 78">
          <a:extLst>
            <a:ext uri="{FF2B5EF4-FFF2-40B4-BE49-F238E27FC236}">
              <a16:creationId xmlns:a16="http://schemas.microsoft.com/office/drawing/2014/main" id="{4447FACB-054F-4250-8D20-C42FAD3F9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0" name="Picture 79">
          <a:extLst>
            <a:ext uri="{FF2B5EF4-FFF2-40B4-BE49-F238E27FC236}">
              <a16:creationId xmlns:a16="http://schemas.microsoft.com/office/drawing/2014/main" id="{5E2921E5-A964-436F-882D-5C9C849EA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1" name="Picture 80">
          <a:extLst>
            <a:ext uri="{FF2B5EF4-FFF2-40B4-BE49-F238E27FC236}">
              <a16:creationId xmlns:a16="http://schemas.microsoft.com/office/drawing/2014/main" id="{1064A259-011D-4F8D-8DF4-CC704DF66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2" name="Picture 81">
          <a:extLst>
            <a:ext uri="{FF2B5EF4-FFF2-40B4-BE49-F238E27FC236}">
              <a16:creationId xmlns:a16="http://schemas.microsoft.com/office/drawing/2014/main" id="{1E0D1584-C4DB-43A4-8F0D-CDBFB171C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3" name="Picture 82">
          <a:extLst>
            <a:ext uri="{FF2B5EF4-FFF2-40B4-BE49-F238E27FC236}">
              <a16:creationId xmlns:a16="http://schemas.microsoft.com/office/drawing/2014/main" id="{31D2D52A-6C43-4117-98BA-6314BDD43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4" name="Picture 83">
          <a:extLst>
            <a:ext uri="{FF2B5EF4-FFF2-40B4-BE49-F238E27FC236}">
              <a16:creationId xmlns:a16="http://schemas.microsoft.com/office/drawing/2014/main" id="{E21195B5-197A-41E0-B5BC-9A3A407E0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5" name="Picture 84">
          <a:extLst>
            <a:ext uri="{FF2B5EF4-FFF2-40B4-BE49-F238E27FC236}">
              <a16:creationId xmlns:a16="http://schemas.microsoft.com/office/drawing/2014/main" id="{D8F77072-E2DD-4D5B-9915-6CD9E3AC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6" name="Picture 85">
          <a:extLst>
            <a:ext uri="{FF2B5EF4-FFF2-40B4-BE49-F238E27FC236}">
              <a16:creationId xmlns:a16="http://schemas.microsoft.com/office/drawing/2014/main" id="{06791997-0B21-44FD-8C40-5527A46BE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7" name="Picture 86">
          <a:extLst>
            <a:ext uri="{FF2B5EF4-FFF2-40B4-BE49-F238E27FC236}">
              <a16:creationId xmlns:a16="http://schemas.microsoft.com/office/drawing/2014/main" id="{65417B56-4452-4051-A676-811175EF9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8" name="Picture 87">
          <a:extLst>
            <a:ext uri="{FF2B5EF4-FFF2-40B4-BE49-F238E27FC236}">
              <a16:creationId xmlns:a16="http://schemas.microsoft.com/office/drawing/2014/main" id="{64372070-EE72-4429-9320-4F217D942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59" name="Picture 88">
          <a:extLst>
            <a:ext uri="{FF2B5EF4-FFF2-40B4-BE49-F238E27FC236}">
              <a16:creationId xmlns:a16="http://schemas.microsoft.com/office/drawing/2014/main" id="{8E9C7E75-AB55-4587-AD81-B4A40784D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0" name="Picture 89">
          <a:extLst>
            <a:ext uri="{FF2B5EF4-FFF2-40B4-BE49-F238E27FC236}">
              <a16:creationId xmlns:a16="http://schemas.microsoft.com/office/drawing/2014/main" id="{76473607-8E6F-4730-AEDF-AF7B247A3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1" name="Picture 90">
          <a:extLst>
            <a:ext uri="{FF2B5EF4-FFF2-40B4-BE49-F238E27FC236}">
              <a16:creationId xmlns:a16="http://schemas.microsoft.com/office/drawing/2014/main" id="{7E282247-8401-4DE3-A8D1-3550C7D36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2" name="Picture 91">
          <a:extLst>
            <a:ext uri="{FF2B5EF4-FFF2-40B4-BE49-F238E27FC236}">
              <a16:creationId xmlns:a16="http://schemas.microsoft.com/office/drawing/2014/main" id="{9E81BCE1-2894-4AB3-93B8-4226562F7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3" name="Picture 92">
          <a:extLst>
            <a:ext uri="{FF2B5EF4-FFF2-40B4-BE49-F238E27FC236}">
              <a16:creationId xmlns:a16="http://schemas.microsoft.com/office/drawing/2014/main" id="{2F4A04C4-AF23-4058-929C-18CCA7DA8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4" name="Picture 93">
          <a:extLst>
            <a:ext uri="{FF2B5EF4-FFF2-40B4-BE49-F238E27FC236}">
              <a16:creationId xmlns:a16="http://schemas.microsoft.com/office/drawing/2014/main" id="{B462C712-001B-497D-805B-06FD388E0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5" name="Picture 94">
          <a:extLst>
            <a:ext uri="{FF2B5EF4-FFF2-40B4-BE49-F238E27FC236}">
              <a16:creationId xmlns:a16="http://schemas.microsoft.com/office/drawing/2014/main" id="{5503AE10-778E-43DE-B688-74DE127E5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6" name="Picture 95">
          <a:extLst>
            <a:ext uri="{FF2B5EF4-FFF2-40B4-BE49-F238E27FC236}">
              <a16:creationId xmlns:a16="http://schemas.microsoft.com/office/drawing/2014/main" id="{9481FCCE-111B-4271-A023-FD3131669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7" name="Picture 96">
          <a:extLst>
            <a:ext uri="{FF2B5EF4-FFF2-40B4-BE49-F238E27FC236}">
              <a16:creationId xmlns:a16="http://schemas.microsoft.com/office/drawing/2014/main" id="{7F6864EA-89B3-45F1-AAA3-AD230B4B0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8" name="Picture 97">
          <a:extLst>
            <a:ext uri="{FF2B5EF4-FFF2-40B4-BE49-F238E27FC236}">
              <a16:creationId xmlns:a16="http://schemas.microsoft.com/office/drawing/2014/main" id="{2879867A-6B79-4309-9835-18163E47D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69" name="Picture 98">
          <a:extLst>
            <a:ext uri="{FF2B5EF4-FFF2-40B4-BE49-F238E27FC236}">
              <a16:creationId xmlns:a16="http://schemas.microsoft.com/office/drawing/2014/main" id="{FEB3B4F8-AB47-4173-A0E7-8CCC5D493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0" name="Picture 99">
          <a:extLst>
            <a:ext uri="{FF2B5EF4-FFF2-40B4-BE49-F238E27FC236}">
              <a16:creationId xmlns:a16="http://schemas.microsoft.com/office/drawing/2014/main" id="{05194DE2-1447-4ED2-8EF4-511FC1007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1" name="Picture 100">
          <a:extLst>
            <a:ext uri="{FF2B5EF4-FFF2-40B4-BE49-F238E27FC236}">
              <a16:creationId xmlns:a16="http://schemas.microsoft.com/office/drawing/2014/main" id="{8A2BF1AC-F491-411A-AA40-24EED146B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2" name="Picture 101">
          <a:extLst>
            <a:ext uri="{FF2B5EF4-FFF2-40B4-BE49-F238E27FC236}">
              <a16:creationId xmlns:a16="http://schemas.microsoft.com/office/drawing/2014/main" id="{1B3E906F-3169-467A-9A1A-B2AD21379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3" name="Picture 102">
          <a:extLst>
            <a:ext uri="{FF2B5EF4-FFF2-40B4-BE49-F238E27FC236}">
              <a16:creationId xmlns:a16="http://schemas.microsoft.com/office/drawing/2014/main" id="{6EED9AC1-3FCC-4FE7-B61F-BCC7A467B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4" name="Picture 69">
          <a:extLst>
            <a:ext uri="{FF2B5EF4-FFF2-40B4-BE49-F238E27FC236}">
              <a16:creationId xmlns:a16="http://schemas.microsoft.com/office/drawing/2014/main" id="{78433353-D80D-41D8-A9D0-94D6135BC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5" name="Picture 70">
          <a:extLst>
            <a:ext uri="{FF2B5EF4-FFF2-40B4-BE49-F238E27FC236}">
              <a16:creationId xmlns:a16="http://schemas.microsoft.com/office/drawing/2014/main" id="{26411635-79AA-4808-9D06-03A0D7148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6" name="Picture 71">
          <a:extLst>
            <a:ext uri="{FF2B5EF4-FFF2-40B4-BE49-F238E27FC236}">
              <a16:creationId xmlns:a16="http://schemas.microsoft.com/office/drawing/2014/main" id="{9F605B9C-0054-41FC-8F35-28C3D9873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7" name="Picture 72">
          <a:extLst>
            <a:ext uri="{FF2B5EF4-FFF2-40B4-BE49-F238E27FC236}">
              <a16:creationId xmlns:a16="http://schemas.microsoft.com/office/drawing/2014/main" id="{7F9ABFBF-B85F-46FF-A9E3-496137283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8" name="Picture 73">
          <a:extLst>
            <a:ext uri="{FF2B5EF4-FFF2-40B4-BE49-F238E27FC236}">
              <a16:creationId xmlns:a16="http://schemas.microsoft.com/office/drawing/2014/main" id="{F91CA012-74FB-48D5-90CF-356DFB49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79" name="Picture 74">
          <a:extLst>
            <a:ext uri="{FF2B5EF4-FFF2-40B4-BE49-F238E27FC236}">
              <a16:creationId xmlns:a16="http://schemas.microsoft.com/office/drawing/2014/main" id="{657C01B0-543D-4E79-95B1-5674D3822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0" name="Picture 75">
          <a:extLst>
            <a:ext uri="{FF2B5EF4-FFF2-40B4-BE49-F238E27FC236}">
              <a16:creationId xmlns:a16="http://schemas.microsoft.com/office/drawing/2014/main" id="{A9EF21CC-B174-4ECF-AFC7-45587C7C6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1" name="Picture 76">
          <a:extLst>
            <a:ext uri="{FF2B5EF4-FFF2-40B4-BE49-F238E27FC236}">
              <a16:creationId xmlns:a16="http://schemas.microsoft.com/office/drawing/2014/main" id="{6A45C431-133C-4CF2-8863-CC7B6A76E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2" name="Picture 77">
          <a:extLst>
            <a:ext uri="{FF2B5EF4-FFF2-40B4-BE49-F238E27FC236}">
              <a16:creationId xmlns:a16="http://schemas.microsoft.com/office/drawing/2014/main" id="{9FABF7C1-5AC1-43EE-BA26-84304377C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3" name="Picture 78">
          <a:extLst>
            <a:ext uri="{FF2B5EF4-FFF2-40B4-BE49-F238E27FC236}">
              <a16:creationId xmlns:a16="http://schemas.microsoft.com/office/drawing/2014/main" id="{842A08E5-9102-4EEC-9F2E-64D2A518B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4" name="Picture 79">
          <a:extLst>
            <a:ext uri="{FF2B5EF4-FFF2-40B4-BE49-F238E27FC236}">
              <a16:creationId xmlns:a16="http://schemas.microsoft.com/office/drawing/2014/main" id="{A20501D1-B8F1-4FAE-BCE4-4431AD765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5" name="Picture 80">
          <a:extLst>
            <a:ext uri="{FF2B5EF4-FFF2-40B4-BE49-F238E27FC236}">
              <a16:creationId xmlns:a16="http://schemas.microsoft.com/office/drawing/2014/main" id="{BF57A626-1DC0-40FC-8F98-78C68C71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6" name="Picture 81">
          <a:extLst>
            <a:ext uri="{FF2B5EF4-FFF2-40B4-BE49-F238E27FC236}">
              <a16:creationId xmlns:a16="http://schemas.microsoft.com/office/drawing/2014/main" id="{F3638FEE-58EF-4003-98C2-D4B1EBFDC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7" name="Picture 82">
          <a:extLst>
            <a:ext uri="{FF2B5EF4-FFF2-40B4-BE49-F238E27FC236}">
              <a16:creationId xmlns:a16="http://schemas.microsoft.com/office/drawing/2014/main" id="{41C933DF-BB78-49A2-BBD8-C8AA7A05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8" name="Picture 83">
          <a:extLst>
            <a:ext uri="{FF2B5EF4-FFF2-40B4-BE49-F238E27FC236}">
              <a16:creationId xmlns:a16="http://schemas.microsoft.com/office/drawing/2014/main" id="{782D779A-B3AA-4470-9522-0C6C49689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89" name="Picture 84">
          <a:extLst>
            <a:ext uri="{FF2B5EF4-FFF2-40B4-BE49-F238E27FC236}">
              <a16:creationId xmlns:a16="http://schemas.microsoft.com/office/drawing/2014/main" id="{FEB7CAE1-64FA-4BF7-8BFB-CF0B4600C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0" name="Picture 85">
          <a:extLst>
            <a:ext uri="{FF2B5EF4-FFF2-40B4-BE49-F238E27FC236}">
              <a16:creationId xmlns:a16="http://schemas.microsoft.com/office/drawing/2014/main" id="{042A8CB0-B31D-4926-A424-6DCF6970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1" name="Picture 86">
          <a:extLst>
            <a:ext uri="{FF2B5EF4-FFF2-40B4-BE49-F238E27FC236}">
              <a16:creationId xmlns:a16="http://schemas.microsoft.com/office/drawing/2014/main" id="{43C645A0-CAAA-42FA-B687-FDCF3F4D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2" name="Picture 87">
          <a:extLst>
            <a:ext uri="{FF2B5EF4-FFF2-40B4-BE49-F238E27FC236}">
              <a16:creationId xmlns:a16="http://schemas.microsoft.com/office/drawing/2014/main" id="{3026072D-DEEE-425A-B143-B3FC2288F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3" name="Picture 88">
          <a:extLst>
            <a:ext uri="{FF2B5EF4-FFF2-40B4-BE49-F238E27FC236}">
              <a16:creationId xmlns:a16="http://schemas.microsoft.com/office/drawing/2014/main" id="{F6A1E0DE-904A-4C1B-BBA3-18759D6F9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4" name="Picture 89">
          <a:extLst>
            <a:ext uri="{FF2B5EF4-FFF2-40B4-BE49-F238E27FC236}">
              <a16:creationId xmlns:a16="http://schemas.microsoft.com/office/drawing/2014/main" id="{2CB58EBA-8645-4879-ABA3-F30999FC9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5" name="Picture 90">
          <a:extLst>
            <a:ext uri="{FF2B5EF4-FFF2-40B4-BE49-F238E27FC236}">
              <a16:creationId xmlns:a16="http://schemas.microsoft.com/office/drawing/2014/main" id="{5F016D6F-B693-4F99-A651-C1AA59996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6" name="Picture 91">
          <a:extLst>
            <a:ext uri="{FF2B5EF4-FFF2-40B4-BE49-F238E27FC236}">
              <a16:creationId xmlns:a16="http://schemas.microsoft.com/office/drawing/2014/main" id="{2493E4BF-E7DB-4E14-9477-69A1F7F0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7" name="Picture 92">
          <a:extLst>
            <a:ext uri="{FF2B5EF4-FFF2-40B4-BE49-F238E27FC236}">
              <a16:creationId xmlns:a16="http://schemas.microsoft.com/office/drawing/2014/main" id="{4F61E546-FAC1-4D98-AAD4-2414828A5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8" name="Picture 93">
          <a:extLst>
            <a:ext uri="{FF2B5EF4-FFF2-40B4-BE49-F238E27FC236}">
              <a16:creationId xmlns:a16="http://schemas.microsoft.com/office/drawing/2014/main" id="{9620F11D-66FB-4E1C-9EAF-0DBD25EEA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299" name="Picture 94">
          <a:extLst>
            <a:ext uri="{FF2B5EF4-FFF2-40B4-BE49-F238E27FC236}">
              <a16:creationId xmlns:a16="http://schemas.microsoft.com/office/drawing/2014/main" id="{11B2E112-183E-464B-AB91-738F016F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0" name="Picture 95">
          <a:extLst>
            <a:ext uri="{FF2B5EF4-FFF2-40B4-BE49-F238E27FC236}">
              <a16:creationId xmlns:a16="http://schemas.microsoft.com/office/drawing/2014/main" id="{D33CF0D9-815C-47AA-840D-EAA18AC6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1" name="Picture 96">
          <a:extLst>
            <a:ext uri="{FF2B5EF4-FFF2-40B4-BE49-F238E27FC236}">
              <a16:creationId xmlns:a16="http://schemas.microsoft.com/office/drawing/2014/main" id="{46B40B29-E862-4027-B7DB-A7FE0F73D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2" name="Picture 97">
          <a:extLst>
            <a:ext uri="{FF2B5EF4-FFF2-40B4-BE49-F238E27FC236}">
              <a16:creationId xmlns:a16="http://schemas.microsoft.com/office/drawing/2014/main" id="{ED74340E-68DE-416D-809D-EAB4540D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3" name="Picture 98">
          <a:extLst>
            <a:ext uri="{FF2B5EF4-FFF2-40B4-BE49-F238E27FC236}">
              <a16:creationId xmlns:a16="http://schemas.microsoft.com/office/drawing/2014/main" id="{A033A2F7-CB45-44DF-82A8-915F98626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4" name="Picture 99">
          <a:extLst>
            <a:ext uri="{FF2B5EF4-FFF2-40B4-BE49-F238E27FC236}">
              <a16:creationId xmlns:a16="http://schemas.microsoft.com/office/drawing/2014/main" id="{5D6C0328-D0E0-480A-99A1-891DD192B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5" name="Picture 100">
          <a:extLst>
            <a:ext uri="{FF2B5EF4-FFF2-40B4-BE49-F238E27FC236}">
              <a16:creationId xmlns:a16="http://schemas.microsoft.com/office/drawing/2014/main" id="{757F6E47-3DFD-404A-BCD6-71A7873F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6" name="Picture 101">
          <a:extLst>
            <a:ext uri="{FF2B5EF4-FFF2-40B4-BE49-F238E27FC236}">
              <a16:creationId xmlns:a16="http://schemas.microsoft.com/office/drawing/2014/main" id="{51FBEBF1-A360-42B4-AAA4-158213C43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7" name="Picture 102">
          <a:extLst>
            <a:ext uri="{FF2B5EF4-FFF2-40B4-BE49-F238E27FC236}">
              <a16:creationId xmlns:a16="http://schemas.microsoft.com/office/drawing/2014/main" id="{D1A559F5-2515-4CB4-A04D-4A09A00FB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8" name="Picture 69">
          <a:extLst>
            <a:ext uri="{FF2B5EF4-FFF2-40B4-BE49-F238E27FC236}">
              <a16:creationId xmlns:a16="http://schemas.microsoft.com/office/drawing/2014/main" id="{EB1B25CD-DEFA-4EAF-99A3-DE10DBCE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09" name="Picture 70">
          <a:extLst>
            <a:ext uri="{FF2B5EF4-FFF2-40B4-BE49-F238E27FC236}">
              <a16:creationId xmlns:a16="http://schemas.microsoft.com/office/drawing/2014/main" id="{4CF98016-6A73-469F-A866-7F95A1F50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0" name="Picture 71">
          <a:extLst>
            <a:ext uri="{FF2B5EF4-FFF2-40B4-BE49-F238E27FC236}">
              <a16:creationId xmlns:a16="http://schemas.microsoft.com/office/drawing/2014/main" id="{4A8D3A57-3D75-4CCD-9E59-176ECDECC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1" name="Picture 72">
          <a:extLst>
            <a:ext uri="{FF2B5EF4-FFF2-40B4-BE49-F238E27FC236}">
              <a16:creationId xmlns:a16="http://schemas.microsoft.com/office/drawing/2014/main" id="{A46F7746-3E73-4369-BCF5-CC1E55DA2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2" name="Picture 73">
          <a:extLst>
            <a:ext uri="{FF2B5EF4-FFF2-40B4-BE49-F238E27FC236}">
              <a16:creationId xmlns:a16="http://schemas.microsoft.com/office/drawing/2014/main" id="{DC433A01-47E3-4E33-87E7-74B902A1D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3" name="Picture 74">
          <a:extLst>
            <a:ext uri="{FF2B5EF4-FFF2-40B4-BE49-F238E27FC236}">
              <a16:creationId xmlns:a16="http://schemas.microsoft.com/office/drawing/2014/main" id="{1EDDADBF-DF2A-4AB8-9B1D-F52FAA500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4" name="Picture 75">
          <a:extLst>
            <a:ext uri="{FF2B5EF4-FFF2-40B4-BE49-F238E27FC236}">
              <a16:creationId xmlns:a16="http://schemas.microsoft.com/office/drawing/2014/main" id="{9690341B-FDF0-4F0A-AC00-E399097F6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5" name="Picture 76">
          <a:extLst>
            <a:ext uri="{FF2B5EF4-FFF2-40B4-BE49-F238E27FC236}">
              <a16:creationId xmlns:a16="http://schemas.microsoft.com/office/drawing/2014/main" id="{0C2B3508-574C-4F59-8873-E8246D41E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6" name="Picture 77">
          <a:extLst>
            <a:ext uri="{FF2B5EF4-FFF2-40B4-BE49-F238E27FC236}">
              <a16:creationId xmlns:a16="http://schemas.microsoft.com/office/drawing/2014/main" id="{AD067749-FDDF-47ED-A180-8E69169D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7" name="Picture 78">
          <a:extLst>
            <a:ext uri="{FF2B5EF4-FFF2-40B4-BE49-F238E27FC236}">
              <a16:creationId xmlns:a16="http://schemas.microsoft.com/office/drawing/2014/main" id="{2C3E2925-B114-41AA-B8D7-A05CB028D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8" name="Picture 79">
          <a:extLst>
            <a:ext uri="{FF2B5EF4-FFF2-40B4-BE49-F238E27FC236}">
              <a16:creationId xmlns:a16="http://schemas.microsoft.com/office/drawing/2014/main" id="{4FE8A123-2524-4DE7-8C16-D73A832BF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19" name="Picture 80">
          <a:extLst>
            <a:ext uri="{FF2B5EF4-FFF2-40B4-BE49-F238E27FC236}">
              <a16:creationId xmlns:a16="http://schemas.microsoft.com/office/drawing/2014/main" id="{CD4A79DA-6C81-466C-AFA4-0B94BCDA4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0" name="Picture 81">
          <a:extLst>
            <a:ext uri="{FF2B5EF4-FFF2-40B4-BE49-F238E27FC236}">
              <a16:creationId xmlns:a16="http://schemas.microsoft.com/office/drawing/2014/main" id="{CA061D04-4FEB-4577-8ACA-B84A3A9BD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1" name="Picture 82">
          <a:extLst>
            <a:ext uri="{FF2B5EF4-FFF2-40B4-BE49-F238E27FC236}">
              <a16:creationId xmlns:a16="http://schemas.microsoft.com/office/drawing/2014/main" id="{CAC1608C-FA00-4DD4-B71A-00571B8B8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2" name="Picture 83">
          <a:extLst>
            <a:ext uri="{FF2B5EF4-FFF2-40B4-BE49-F238E27FC236}">
              <a16:creationId xmlns:a16="http://schemas.microsoft.com/office/drawing/2014/main" id="{1203CB49-145C-4777-AFB7-1D2E9981D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3" name="Picture 84">
          <a:extLst>
            <a:ext uri="{FF2B5EF4-FFF2-40B4-BE49-F238E27FC236}">
              <a16:creationId xmlns:a16="http://schemas.microsoft.com/office/drawing/2014/main" id="{DE445A23-4687-4010-8EED-145B7669E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4" name="Picture 85">
          <a:extLst>
            <a:ext uri="{FF2B5EF4-FFF2-40B4-BE49-F238E27FC236}">
              <a16:creationId xmlns:a16="http://schemas.microsoft.com/office/drawing/2014/main" id="{17BBD3D0-1705-4836-B1E4-4BD7572F2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5" name="Picture 86">
          <a:extLst>
            <a:ext uri="{FF2B5EF4-FFF2-40B4-BE49-F238E27FC236}">
              <a16:creationId xmlns:a16="http://schemas.microsoft.com/office/drawing/2014/main" id="{CE989CAA-EFB6-4650-BBA6-5EA1B74F5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6" name="Picture 87">
          <a:extLst>
            <a:ext uri="{FF2B5EF4-FFF2-40B4-BE49-F238E27FC236}">
              <a16:creationId xmlns:a16="http://schemas.microsoft.com/office/drawing/2014/main" id="{1C046CE5-7E0C-41C5-AD84-8FF8F1FB3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7" name="Picture 88">
          <a:extLst>
            <a:ext uri="{FF2B5EF4-FFF2-40B4-BE49-F238E27FC236}">
              <a16:creationId xmlns:a16="http://schemas.microsoft.com/office/drawing/2014/main" id="{0B1D8973-0206-497C-97EF-84EE13D1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8" name="Picture 89">
          <a:extLst>
            <a:ext uri="{FF2B5EF4-FFF2-40B4-BE49-F238E27FC236}">
              <a16:creationId xmlns:a16="http://schemas.microsoft.com/office/drawing/2014/main" id="{F3A7CC14-EDCD-4966-8B08-A7D6F4B27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29" name="Picture 90">
          <a:extLst>
            <a:ext uri="{FF2B5EF4-FFF2-40B4-BE49-F238E27FC236}">
              <a16:creationId xmlns:a16="http://schemas.microsoft.com/office/drawing/2014/main" id="{0CDCC966-2356-42A6-9738-0B158E982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0" name="Picture 91">
          <a:extLst>
            <a:ext uri="{FF2B5EF4-FFF2-40B4-BE49-F238E27FC236}">
              <a16:creationId xmlns:a16="http://schemas.microsoft.com/office/drawing/2014/main" id="{C65E4A55-B658-486A-AB8E-52E3CCD7E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1" name="Picture 92">
          <a:extLst>
            <a:ext uri="{FF2B5EF4-FFF2-40B4-BE49-F238E27FC236}">
              <a16:creationId xmlns:a16="http://schemas.microsoft.com/office/drawing/2014/main" id="{2998F2A5-BF0D-48A2-8619-ECE3DF4F8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2" name="Picture 93">
          <a:extLst>
            <a:ext uri="{FF2B5EF4-FFF2-40B4-BE49-F238E27FC236}">
              <a16:creationId xmlns:a16="http://schemas.microsoft.com/office/drawing/2014/main" id="{D7973917-9E9A-435D-B355-7247BD6D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3" name="Picture 94">
          <a:extLst>
            <a:ext uri="{FF2B5EF4-FFF2-40B4-BE49-F238E27FC236}">
              <a16:creationId xmlns:a16="http://schemas.microsoft.com/office/drawing/2014/main" id="{2D36D8CA-EDFD-4A3B-B9D6-24740A5B8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4" name="Picture 95">
          <a:extLst>
            <a:ext uri="{FF2B5EF4-FFF2-40B4-BE49-F238E27FC236}">
              <a16:creationId xmlns:a16="http://schemas.microsoft.com/office/drawing/2014/main" id="{BC4AFF17-E724-4768-B5A5-54787A16E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5" name="Picture 96">
          <a:extLst>
            <a:ext uri="{FF2B5EF4-FFF2-40B4-BE49-F238E27FC236}">
              <a16:creationId xmlns:a16="http://schemas.microsoft.com/office/drawing/2014/main" id="{1FD83883-75FD-4584-8931-E224994F4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6" name="Picture 97">
          <a:extLst>
            <a:ext uri="{FF2B5EF4-FFF2-40B4-BE49-F238E27FC236}">
              <a16:creationId xmlns:a16="http://schemas.microsoft.com/office/drawing/2014/main" id="{7BAD704B-5709-47EF-8680-7CDADE83C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7" name="Picture 98">
          <a:extLst>
            <a:ext uri="{FF2B5EF4-FFF2-40B4-BE49-F238E27FC236}">
              <a16:creationId xmlns:a16="http://schemas.microsoft.com/office/drawing/2014/main" id="{CE502155-6EB5-4D1C-AC45-EFEA69F6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8" name="Picture 99">
          <a:extLst>
            <a:ext uri="{FF2B5EF4-FFF2-40B4-BE49-F238E27FC236}">
              <a16:creationId xmlns:a16="http://schemas.microsoft.com/office/drawing/2014/main" id="{4C528F66-D852-4B0D-AAAE-77DB60198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39" name="Picture 100">
          <a:extLst>
            <a:ext uri="{FF2B5EF4-FFF2-40B4-BE49-F238E27FC236}">
              <a16:creationId xmlns:a16="http://schemas.microsoft.com/office/drawing/2014/main" id="{EF01968A-F7C3-4474-89EA-3BDA4DBA0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218</xdr:row>
      <xdr:rowOff>0</xdr:rowOff>
    </xdr:from>
    <xdr:to>
      <xdr:col>1</xdr:col>
      <xdr:colOff>1095375</xdr:colOff>
      <xdr:row>218</xdr:row>
      <xdr:rowOff>0</xdr:rowOff>
    </xdr:to>
    <xdr:pic>
      <xdr:nvPicPr>
        <xdr:cNvPr id="340" name="Picture 101">
          <a:extLst>
            <a:ext uri="{FF2B5EF4-FFF2-40B4-BE49-F238E27FC236}">
              <a16:creationId xmlns:a16="http://schemas.microsoft.com/office/drawing/2014/main" id="{1737F586-136D-4C4A-A201-A313C7394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77628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8"/>
  <sheetViews>
    <sheetView tabSelected="1" view="pageBreakPreview" zoomScaleNormal="100" zoomScaleSheetLayoutView="100" zoomScalePageLayoutView="70" workbookViewId="0"/>
  </sheetViews>
  <sheetFormatPr defaultColWidth="9" defaultRowHeight="12.5"/>
  <cols>
    <col min="1" max="1" width="2.58203125" style="50" bestFit="1" customWidth="1"/>
    <col min="2" max="2" width="44.25" style="51" customWidth="1"/>
    <col min="3" max="16384" width="9" style="48"/>
  </cols>
  <sheetData>
    <row r="1" spans="1:6" ht="13">
      <c r="A1" s="52" t="s">
        <v>259</v>
      </c>
      <c r="B1" s="53" t="s">
        <v>258</v>
      </c>
      <c r="C1" s="54"/>
      <c r="D1" s="54"/>
      <c r="E1" s="54"/>
      <c r="F1" s="54"/>
    </row>
    <row r="2" spans="1:6">
      <c r="A2" s="55"/>
      <c r="B2" s="56"/>
      <c r="C2" s="57"/>
      <c r="D2" s="57"/>
      <c r="E2" s="57"/>
      <c r="F2" s="57"/>
    </row>
    <row r="3" spans="1:6">
      <c r="A3" s="55"/>
      <c r="B3" s="56"/>
      <c r="C3" s="57"/>
      <c r="D3" s="57"/>
      <c r="E3" s="57"/>
      <c r="F3" s="57"/>
    </row>
    <row r="4" spans="1:6" s="49" customFormat="1" ht="168.75" customHeight="1">
      <c r="A4" s="58"/>
      <c r="B4" s="186" t="s">
        <v>257</v>
      </c>
      <c r="C4" s="186"/>
      <c r="D4" s="186"/>
      <c r="E4" s="186"/>
      <c r="F4" s="186"/>
    </row>
    <row r="5" spans="1:6" s="49" customFormat="1" ht="177" customHeight="1">
      <c r="A5" s="59"/>
      <c r="B5" s="186" t="s">
        <v>256</v>
      </c>
      <c r="C5" s="186"/>
      <c r="D5" s="186"/>
      <c r="E5" s="186"/>
      <c r="F5" s="186"/>
    </row>
    <row r="6" spans="1:6" s="49" customFormat="1" ht="134.25" customHeight="1">
      <c r="A6" s="59"/>
      <c r="B6" s="186" t="s">
        <v>255</v>
      </c>
      <c r="C6" s="186"/>
      <c r="D6" s="186"/>
      <c r="E6" s="186"/>
      <c r="F6" s="186"/>
    </row>
    <row r="7" spans="1:6" s="49" customFormat="1" ht="48.75" customHeight="1">
      <c r="A7" s="59"/>
      <c r="B7" s="186" t="s">
        <v>254</v>
      </c>
      <c r="C7" s="186"/>
      <c r="D7" s="186"/>
      <c r="E7" s="186"/>
      <c r="F7" s="186"/>
    </row>
    <row r="8" spans="1:6" s="49" customFormat="1" ht="33.75" customHeight="1">
      <c r="A8" s="59"/>
      <c r="B8" s="186" t="s">
        <v>253</v>
      </c>
      <c r="C8" s="186"/>
      <c r="D8" s="186"/>
      <c r="E8" s="186"/>
      <c r="F8" s="186"/>
    </row>
    <row r="9" spans="1:6" s="49" customFormat="1" ht="192" customHeight="1">
      <c r="A9" s="59"/>
      <c r="B9" s="186" t="s">
        <v>252</v>
      </c>
      <c r="C9" s="186"/>
      <c r="D9" s="186"/>
      <c r="E9" s="186"/>
      <c r="F9" s="186"/>
    </row>
    <row r="10" spans="1:6" s="49" customFormat="1" ht="22.5" customHeight="1">
      <c r="A10" s="59"/>
      <c r="B10" s="186" t="s">
        <v>251</v>
      </c>
      <c r="C10" s="186"/>
      <c r="D10" s="186"/>
      <c r="E10" s="186"/>
      <c r="F10" s="186"/>
    </row>
    <row r="11" spans="1:6" s="49" customFormat="1" ht="211.5" customHeight="1">
      <c r="A11" s="59"/>
      <c r="B11" s="186" t="s">
        <v>250</v>
      </c>
      <c r="C11" s="186"/>
      <c r="D11" s="186"/>
      <c r="E11" s="186"/>
      <c r="F11" s="186"/>
    </row>
    <row r="12" spans="1:6" s="49" customFormat="1" ht="42.75" customHeight="1">
      <c r="A12" s="59"/>
      <c r="B12" s="186" t="s">
        <v>249</v>
      </c>
      <c r="C12" s="186"/>
      <c r="D12" s="186"/>
      <c r="E12" s="186"/>
      <c r="F12" s="186"/>
    </row>
    <row r="13" spans="1:6" s="49" customFormat="1" ht="44.25" customHeight="1">
      <c r="A13" s="59"/>
      <c r="B13" s="186" t="s">
        <v>248</v>
      </c>
      <c r="C13" s="186"/>
      <c r="D13" s="186"/>
      <c r="E13" s="186"/>
      <c r="F13" s="186"/>
    </row>
    <row r="14" spans="1:6" s="49" customFormat="1" ht="128.25" customHeight="1">
      <c r="A14" s="59"/>
      <c r="B14" s="186" t="s">
        <v>247</v>
      </c>
      <c r="C14" s="186"/>
      <c r="D14" s="186"/>
      <c r="E14" s="186"/>
      <c r="F14" s="186"/>
    </row>
    <row r="15" spans="1:6" s="49" customFormat="1" ht="36" customHeight="1">
      <c r="A15" s="59"/>
      <c r="B15" s="186" t="s">
        <v>246</v>
      </c>
      <c r="C15" s="186"/>
      <c r="D15" s="186"/>
      <c r="E15" s="186"/>
      <c r="F15" s="186"/>
    </row>
    <row r="16" spans="1:6" s="49" customFormat="1" ht="36" customHeight="1">
      <c r="A16" s="59"/>
      <c r="B16" s="186" t="s">
        <v>245</v>
      </c>
      <c r="C16" s="186"/>
      <c r="D16" s="186"/>
      <c r="E16" s="186"/>
      <c r="F16" s="186"/>
    </row>
    <row r="17" spans="1:6" s="49" customFormat="1" ht="19.5" customHeight="1">
      <c r="A17" s="59"/>
      <c r="B17" s="186" t="s">
        <v>244</v>
      </c>
      <c r="C17" s="186"/>
      <c r="D17" s="186"/>
      <c r="E17" s="186"/>
      <c r="F17" s="186"/>
    </row>
    <row r="18" spans="1:6" s="49" customFormat="1" ht="30.75" customHeight="1">
      <c r="A18" s="59"/>
      <c r="B18" s="186" t="s">
        <v>243</v>
      </c>
      <c r="C18" s="186"/>
      <c r="D18" s="186"/>
      <c r="E18" s="186"/>
      <c r="F18" s="186"/>
    </row>
    <row r="19" spans="1:6" s="49" customFormat="1" ht="30.75" customHeight="1">
      <c r="A19" s="59"/>
      <c r="B19" s="186" t="s">
        <v>242</v>
      </c>
      <c r="C19" s="186"/>
      <c r="D19" s="186"/>
      <c r="E19" s="186"/>
      <c r="F19" s="186"/>
    </row>
    <row r="20" spans="1:6" s="49" customFormat="1" ht="30.75" customHeight="1">
      <c r="A20" s="59"/>
      <c r="B20" s="186" t="s">
        <v>241</v>
      </c>
      <c r="C20" s="186"/>
      <c r="D20" s="186"/>
      <c r="E20" s="186"/>
      <c r="F20" s="186"/>
    </row>
    <row r="21" spans="1:6" s="49" customFormat="1" ht="30.75" customHeight="1">
      <c r="A21" s="59"/>
      <c r="B21" s="186" t="s">
        <v>240</v>
      </c>
      <c r="C21" s="186"/>
      <c r="D21" s="186"/>
      <c r="E21" s="186"/>
      <c r="F21" s="186"/>
    </row>
    <row r="95" spans="5:5">
      <c r="E95" s="48">
        <f>100000*7.58</f>
        <v>758000</v>
      </c>
    </row>
    <row r="128" spans="5:5">
      <c r="E128" s="48">
        <f>300000*7.58</f>
        <v>2274000</v>
      </c>
    </row>
  </sheetData>
  <sheetProtection algorithmName="SHA-1" hashValue="6DbWJJse53pvHbm+G/ToOH8xQ6M=" saltValue="u/72UH3zXb0cEaoHQWmtNg==" spinCount="100000" sheet="1" objects="1" scenarios="1"/>
  <mergeCells count="18">
    <mergeCell ref="B9:F9"/>
    <mergeCell ref="B4:F4"/>
    <mergeCell ref="B5:F5"/>
    <mergeCell ref="B6:F6"/>
    <mergeCell ref="B7:F7"/>
    <mergeCell ref="B8:F8"/>
    <mergeCell ref="B21:F21"/>
    <mergeCell ref="B10:F10"/>
    <mergeCell ref="B11:F11"/>
    <mergeCell ref="B12:F12"/>
    <mergeCell ref="B13:F13"/>
    <mergeCell ref="B14:F14"/>
    <mergeCell ref="B15:F15"/>
    <mergeCell ref="B16:F16"/>
    <mergeCell ref="B17:F17"/>
    <mergeCell ref="B18:F18"/>
    <mergeCell ref="B19:F19"/>
    <mergeCell ref="B20:F20"/>
  </mergeCells>
  <pageMargins left="0.70866141732283472" right="0.70866141732283472" top="0.74803149606299213" bottom="0.74803149606299213" header="0.31496062992125984" footer="0.31496062992125984"/>
  <pageSetup paperSize="9" scale="95" orientation="portrait" r:id="rId1"/>
  <headerFooter differentFirst="1">
    <oddHeader>&amp;L&amp;10"INOVAPRO d.o.o."
Zagreb, Retkovec III 15/b&amp;R&amp;10BROJ PROJEKTA: 103920
BROJ STRANICE: &amp;P</oddHeader>
    <oddFooter>&amp;R&amp;10&amp;P &amp; od &amp;N</oddFooter>
  </headerFooter>
  <rowBreaks count="2" manualBreakCount="2">
    <brk id="7" max="5" man="1"/>
    <brk id="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IP906"/>
  <sheetViews>
    <sheetView view="pageBreakPreview" zoomScale="115" zoomScaleNormal="84" zoomScaleSheetLayoutView="115" zoomScalePageLayoutView="120" workbookViewId="0">
      <selection sqref="A1:F1"/>
    </sheetView>
  </sheetViews>
  <sheetFormatPr defaultRowHeight="12.5"/>
  <cols>
    <col min="1" max="1" width="5.75" style="80" bestFit="1" customWidth="1"/>
    <col min="2" max="2" width="37.5" style="86" customWidth="1"/>
    <col min="3" max="3" width="6.75" style="84" bestFit="1" customWidth="1"/>
    <col min="4" max="4" width="6.08203125" style="81" customWidth="1"/>
    <col min="5" max="5" width="10.08203125" style="90" customWidth="1"/>
    <col min="6" max="6" width="17.5" style="83" customWidth="1"/>
    <col min="7" max="9" width="9" style="79"/>
    <col min="10" max="10" width="11.08203125" style="79" bestFit="1" customWidth="1"/>
    <col min="11" max="256" width="9" style="79"/>
    <col min="257" max="257" width="4.75" style="79" customWidth="1"/>
    <col min="258" max="258" width="43" style="79" customWidth="1"/>
    <col min="259" max="259" width="7.25" style="79" customWidth="1"/>
    <col min="260" max="260" width="8.75" style="79" customWidth="1"/>
    <col min="261" max="261" width="11.08203125" style="79" customWidth="1"/>
    <col min="262" max="262" width="14.75" style="79" customWidth="1"/>
    <col min="263" max="265" width="9" style="79"/>
    <col min="266" max="266" width="11.08203125" style="79" bestFit="1" customWidth="1"/>
    <col min="267" max="512" width="9" style="79"/>
    <col min="513" max="513" width="4.75" style="79" customWidth="1"/>
    <col min="514" max="514" width="43" style="79" customWidth="1"/>
    <col min="515" max="515" width="7.25" style="79" customWidth="1"/>
    <col min="516" max="516" width="8.75" style="79" customWidth="1"/>
    <col min="517" max="517" width="11.08203125" style="79" customWidth="1"/>
    <col min="518" max="518" width="14.75" style="79" customWidth="1"/>
    <col min="519" max="521" width="9" style="79"/>
    <col min="522" max="522" width="11.08203125" style="79" bestFit="1" customWidth="1"/>
    <col min="523" max="768" width="9" style="79"/>
    <col min="769" max="769" width="4.75" style="79" customWidth="1"/>
    <col min="770" max="770" width="43" style="79" customWidth="1"/>
    <col min="771" max="771" width="7.25" style="79" customWidth="1"/>
    <col min="772" max="772" width="8.75" style="79" customWidth="1"/>
    <col min="773" max="773" width="11.08203125" style="79" customWidth="1"/>
    <col min="774" max="774" width="14.75" style="79" customWidth="1"/>
    <col min="775" max="777" width="9" style="79"/>
    <col min="778" max="778" width="11.08203125" style="79" bestFit="1" customWidth="1"/>
    <col min="779" max="1024" width="9" style="79"/>
    <col min="1025" max="1025" width="4.75" style="79" customWidth="1"/>
    <col min="1026" max="1026" width="43" style="79" customWidth="1"/>
    <col min="1027" max="1027" width="7.25" style="79" customWidth="1"/>
    <col min="1028" max="1028" width="8.75" style="79" customWidth="1"/>
    <col min="1029" max="1029" width="11.08203125" style="79" customWidth="1"/>
    <col min="1030" max="1030" width="14.75" style="79" customWidth="1"/>
    <col min="1031" max="1033" width="9" style="79"/>
    <col min="1034" max="1034" width="11.08203125" style="79" bestFit="1" customWidth="1"/>
    <col min="1035" max="1280" width="9" style="79"/>
    <col min="1281" max="1281" width="4.75" style="79" customWidth="1"/>
    <col min="1282" max="1282" width="43" style="79" customWidth="1"/>
    <col min="1283" max="1283" width="7.25" style="79" customWidth="1"/>
    <col min="1284" max="1284" width="8.75" style="79" customWidth="1"/>
    <col min="1285" max="1285" width="11.08203125" style="79" customWidth="1"/>
    <col min="1286" max="1286" width="14.75" style="79" customWidth="1"/>
    <col min="1287" max="1289" width="9" style="79"/>
    <col min="1290" max="1290" width="11.08203125" style="79" bestFit="1" customWidth="1"/>
    <col min="1291" max="1536" width="9" style="79"/>
    <col min="1537" max="1537" width="4.75" style="79" customWidth="1"/>
    <col min="1538" max="1538" width="43" style="79" customWidth="1"/>
    <col min="1539" max="1539" width="7.25" style="79" customWidth="1"/>
    <col min="1540" max="1540" width="8.75" style="79" customWidth="1"/>
    <col min="1541" max="1541" width="11.08203125" style="79" customWidth="1"/>
    <col min="1542" max="1542" width="14.75" style="79" customWidth="1"/>
    <col min="1543" max="1545" width="9" style="79"/>
    <col min="1546" max="1546" width="11.08203125" style="79" bestFit="1" customWidth="1"/>
    <col min="1547" max="1792" width="9" style="79"/>
    <col min="1793" max="1793" width="4.75" style="79" customWidth="1"/>
    <col min="1794" max="1794" width="43" style="79" customWidth="1"/>
    <col min="1795" max="1795" width="7.25" style="79" customWidth="1"/>
    <col min="1796" max="1796" width="8.75" style="79" customWidth="1"/>
    <col min="1797" max="1797" width="11.08203125" style="79" customWidth="1"/>
    <col min="1798" max="1798" width="14.75" style="79" customWidth="1"/>
    <col min="1799" max="1801" width="9" style="79"/>
    <col min="1802" max="1802" width="11.08203125" style="79" bestFit="1" customWidth="1"/>
    <col min="1803" max="2048" width="9" style="79"/>
    <col min="2049" max="2049" width="4.75" style="79" customWidth="1"/>
    <col min="2050" max="2050" width="43" style="79" customWidth="1"/>
    <col min="2051" max="2051" width="7.25" style="79" customWidth="1"/>
    <col min="2052" max="2052" width="8.75" style="79" customWidth="1"/>
    <col min="2053" max="2053" width="11.08203125" style="79" customWidth="1"/>
    <col min="2054" max="2054" width="14.75" style="79" customWidth="1"/>
    <col min="2055" max="2057" width="9" style="79"/>
    <col min="2058" max="2058" width="11.08203125" style="79" bestFit="1" customWidth="1"/>
    <col min="2059" max="2304" width="9" style="79"/>
    <col min="2305" max="2305" width="4.75" style="79" customWidth="1"/>
    <col min="2306" max="2306" width="43" style="79" customWidth="1"/>
    <col min="2307" max="2307" width="7.25" style="79" customWidth="1"/>
    <col min="2308" max="2308" width="8.75" style="79" customWidth="1"/>
    <col min="2309" max="2309" width="11.08203125" style="79" customWidth="1"/>
    <col min="2310" max="2310" width="14.75" style="79" customWidth="1"/>
    <col min="2311" max="2313" width="9" style="79"/>
    <col min="2314" max="2314" width="11.08203125" style="79" bestFit="1" customWidth="1"/>
    <col min="2315" max="2560" width="9" style="79"/>
    <col min="2561" max="2561" width="4.75" style="79" customWidth="1"/>
    <col min="2562" max="2562" width="43" style="79" customWidth="1"/>
    <col min="2563" max="2563" width="7.25" style="79" customWidth="1"/>
    <col min="2564" max="2564" width="8.75" style="79" customWidth="1"/>
    <col min="2565" max="2565" width="11.08203125" style="79" customWidth="1"/>
    <col min="2566" max="2566" width="14.75" style="79" customWidth="1"/>
    <col min="2567" max="2569" width="9" style="79"/>
    <col min="2570" max="2570" width="11.08203125" style="79" bestFit="1" customWidth="1"/>
    <col min="2571" max="2816" width="9" style="79"/>
    <col min="2817" max="2817" width="4.75" style="79" customWidth="1"/>
    <col min="2818" max="2818" width="43" style="79" customWidth="1"/>
    <col min="2819" max="2819" width="7.25" style="79" customWidth="1"/>
    <col min="2820" max="2820" width="8.75" style="79" customWidth="1"/>
    <col min="2821" max="2821" width="11.08203125" style="79" customWidth="1"/>
    <col min="2822" max="2822" width="14.75" style="79" customWidth="1"/>
    <col min="2823" max="2825" width="9" style="79"/>
    <col min="2826" max="2826" width="11.08203125" style="79" bestFit="1" customWidth="1"/>
    <col min="2827" max="3072" width="9" style="79"/>
    <col min="3073" max="3073" width="4.75" style="79" customWidth="1"/>
    <col min="3074" max="3074" width="43" style="79" customWidth="1"/>
    <col min="3075" max="3075" width="7.25" style="79" customWidth="1"/>
    <col min="3076" max="3076" width="8.75" style="79" customWidth="1"/>
    <col min="3077" max="3077" width="11.08203125" style="79" customWidth="1"/>
    <col min="3078" max="3078" width="14.75" style="79" customWidth="1"/>
    <col min="3079" max="3081" width="9" style="79"/>
    <col min="3082" max="3082" width="11.08203125" style="79" bestFit="1" customWidth="1"/>
    <col min="3083" max="3328" width="9" style="79"/>
    <col min="3329" max="3329" width="4.75" style="79" customWidth="1"/>
    <col min="3330" max="3330" width="43" style="79" customWidth="1"/>
    <col min="3331" max="3331" width="7.25" style="79" customWidth="1"/>
    <col min="3332" max="3332" width="8.75" style="79" customWidth="1"/>
    <col min="3333" max="3333" width="11.08203125" style="79" customWidth="1"/>
    <col min="3334" max="3334" width="14.75" style="79" customWidth="1"/>
    <col min="3335" max="3337" width="9" style="79"/>
    <col min="3338" max="3338" width="11.08203125" style="79" bestFit="1" customWidth="1"/>
    <col min="3339" max="3584" width="9" style="79"/>
    <col min="3585" max="3585" width="4.75" style="79" customWidth="1"/>
    <col min="3586" max="3586" width="43" style="79" customWidth="1"/>
    <col min="3587" max="3587" width="7.25" style="79" customWidth="1"/>
    <col min="3588" max="3588" width="8.75" style="79" customWidth="1"/>
    <col min="3589" max="3589" width="11.08203125" style="79" customWidth="1"/>
    <col min="3590" max="3590" width="14.75" style="79" customWidth="1"/>
    <col min="3591" max="3593" width="9" style="79"/>
    <col min="3594" max="3594" width="11.08203125" style="79" bestFit="1" customWidth="1"/>
    <col min="3595" max="3840" width="9" style="79"/>
    <col min="3841" max="3841" width="4.75" style="79" customWidth="1"/>
    <col min="3842" max="3842" width="43" style="79" customWidth="1"/>
    <col min="3843" max="3843" width="7.25" style="79" customWidth="1"/>
    <col min="3844" max="3844" width="8.75" style="79" customWidth="1"/>
    <col min="3845" max="3845" width="11.08203125" style="79" customWidth="1"/>
    <col min="3846" max="3846" width="14.75" style="79" customWidth="1"/>
    <col min="3847" max="3849" width="9" style="79"/>
    <col min="3850" max="3850" width="11.08203125" style="79" bestFit="1" customWidth="1"/>
    <col min="3851" max="4096" width="9" style="79"/>
    <col min="4097" max="4097" width="4.75" style="79" customWidth="1"/>
    <col min="4098" max="4098" width="43" style="79" customWidth="1"/>
    <col min="4099" max="4099" width="7.25" style="79" customWidth="1"/>
    <col min="4100" max="4100" width="8.75" style="79" customWidth="1"/>
    <col min="4101" max="4101" width="11.08203125" style="79" customWidth="1"/>
    <col min="4102" max="4102" width="14.75" style="79" customWidth="1"/>
    <col min="4103" max="4105" width="9" style="79"/>
    <col min="4106" max="4106" width="11.08203125" style="79" bestFit="1" customWidth="1"/>
    <col min="4107" max="4352" width="9" style="79"/>
    <col min="4353" max="4353" width="4.75" style="79" customWidth="1"/>
    <col min="4354" max="4354" width="43" style="79" customWidth="1"/>
    <col min="4355" max="4355" width="7.25" style="79" customWidth="1"/>
    <col min="4356" max="4356" width="8.75" style="79" customWidth="1"/>
    <col min="4357" max="4357" width="11.08203125" style="79" customWidth="1"/>
    <col min="4358" max="4358" width="14.75" style="79" customWidth="1"/>
    <col min="4359" max="4361" width="9" style="79"/>
    <col min="4362" max="4362" width="11.08203125" style="79" bestFit="1" customWidth="1"/>
    <col min="4363" max="4608" width="9" style="79"/>
    <col min="4609" max="4609" width="4.75" style="79" customWidth="1"/>
    <col min="4610" max="4610" width="43" style="79" customWidth="1"/>
    <col min="4611" max="4611" width="7.25" style="79" customWidth="1"/>
    <col min="4612" max="4612" width="8.75" style="79" customWidth="1"/>
    <col min="4613" max="4613" width="11.08203125" style="79" customWidth="1"/>
    <col min="4614" max="4614" width="14.75" style="79" customWidth="1"/>
    <col min="4615" max="4617" width="9" style="79"/>
    <col min="4618" max="4618" width="11.08203125" style="79" bestFit="1" customWidth="1"/>
    <col min="4619" max="4864" width="9" style="79"/>
    <col min="4865" max="4865" width="4.75" style="79" customWidth="1"/>
    <col min="4866" max="4866" width="43" style="79" customWidth="1"/>
    <col min="4867" max="4867" width="7.25" style="79" customWidth="1"/>
    <col min="4868" max="4868" width="8.75" style="79" customWidth="1"/>
    <col min="4869" max="4869" width="11.08203125" style="79" customWidth="1"/>
    <col min="4870" max="4870" width="14.75" style="79" customWidth="1"/>
    <col min="4871" max="4873" width="9" style="79"/>
    <col min="4874" max="4874" width="11.08203125" style="79" bestFit="1" customWidth="1"/>
    <col min="4875" max="5120" width="9" style="79"/>
    <col min="5121" max="5121" width="4.75" style="79" customWidth="1"/>
    <col min="5122" max="5122" width="43" style="79" customWidth="1"/>
    <col min="5123" max="5123" width="7.25" style="79" customWidth="1"/>
    <col min="5124" max="5124" width="8.75" style="79" customWidth="1"/>
    <col min="5125" max="5125" width="11.08203125" style="79" customWidth="1"/>
    <col min="5126" max="5126" width="14.75" style="79" customWidth="1"/>
    <col min="5127" max="5129" width="9" style="79"/>
    <col min="5130" max="5130" width="11.08203125" style="79" bestFit="1" customWidth="1"/>
    <col min="5131" max="5376" width="9" style="79"/>
    <col min="5377" max="5377" width="4.75" style="79" customWidth="1"/>
    <col min="5378" max="5378" width="43" style="79" customWidth="1"/>
    <col min="5379" max="5379" width="7.25" style="79" customWidth="1"/>
    <col min="5380" max="5380" width="8.75" style="79" customWidth="1"/>
    <col min="5381" max="5381" width="11.08203125" style="79" customWidth="1"/>
    <col min="5382" max="5382" width="14.75" style="79" customWidth="1"/>
    <col min="5383" max="5385" width="9" style="79"/>
    <col min="5386" max="5386" width="11.08203125" style="79" bestFit="1" customWidth="1"/>
    <col min="5387" max="5632" width="9" style="79"/>
    <col min="5633" max="5633" width="4.75" style="79" customWidth="1"/>
    <col min="5634" max="5634" width="43" style="79" customWidth="1"/>
    <col min="5635" max="5635" width="7.25" style="79" customWidth="1"/>
    <col min="5636" max="5636" width="8.75" style="79" customWidth="1"/>
    <col min="5637" max="5637" width="11.08203125" style="79" customWidth="1"/>
    <col min="5638" max="5638" width="14.75" style="79" customWidth="1"/>
    <col min="5639" max="5641" width="9" style="79"/>
    <col min="5642" max="5642" width="11.08203125" style="79" bestFit="1" customWidth="1"/>
    <col min="5643" max="5888" width="9" style="79"/>
    <col min="5889" max="5889" width="4.75" style="79" customWidth="1"/>
    <col min="5890" max="5890" width="43" style="79" customWidth="1"/>
    <col min="5891" max="5891" width="7.25" style="79" customWidth="1"/>
    <col min="5892" max="5892" width="8.75" style="79" customWidth="1"/>
    <col min="5893" max="5893" width="11.08203125" style="79" customWidth="1"/>
    <col min="5894" max="5894" width="14.75" style="79" customWidth="1"/>
    <col min="5895" max="5897" width="9" style="79"/>
    <col min="5898" max="5898" width="11.08203125" style="79" bestFit="1" customWidth="1"/>
    <col min="5899" max="6144" width="9" style="79"/>
    <col min="6145" max="6145" width="4.75" style="79" customWidth="1"/>
    <col min="6146" max="6146" width="43" style="79" customWidth="1"/>
    <col min="6147" max="6147" width="7.25" style="79" customWidth="1"/>
    <col min="6148" max="6148" width="8.75" style="79" customWidth="1"/>
    <col min="6149" max="6149" width="11.08203125" style="79" customWidth="1"/>
    <col min="6150" max="6150" width="14.75" style="79" customWidth="1"/>
    <col min="6151" max="6153" width="9" style="79"/>
    <col min="6154" max="6154" width="11.08203125" style="79" bestFit="1" customWidth="1"/>
    <col min="6155" max="6400" width="9" style="79"/>
    <col min="6401" max="6401" width="4.75" style="79" customWidth="1"/>
    <col min="6402" max="6402" width="43" style="79" customWidth="1"/>
    <col min="6403" max="6403" width="7.25" style="79" customWidth="1"/>
    <col min="6404" max="6404" width="8.75" style="79" customWidth="1"/>
    <col min="6405" max="6405" width="11.08203125" style="79" customWidth="1"/>
    <col min="6406" max="6406" width="14.75" style="79" customWidth="1"/>
    <col min="6407" max="6409" width="9" style="79"/>
    <col min="6410" max="6410" width="11.08203125" style="79" bestFit="1" customWidth="1"/>
    <col min="6411" max="6656" width="9" style="79"/>
    <col min="6657" max="6657" width="4.75" style="79" customWidth="1"/>
    <col min="6658" max="6658" width="43" style="79" customWidth="1"/>
    <col min="6659" max="6659" width="7.25" style="79" customWidth="1"/>
    <col min="6660" max="6660" width="8.75" style="79" customWidth="1"/>
    <col min="6661" max="6661" width="11.08203125" style="79" customWidth="1"/>
    <col min="6662" max="6662" width="14.75" style="79" customWidth="1"/>
    <col min="6663" max="6665" width="9" style="79"/>
    <col min="6666" max="6666" width="11.08203125" style="79" bestFit="1" customWidth="1"/>
    <col min="6667" max="6912" width="9" style="79"/>
    <col min="6913" max="6913" width="4.75" style="79" customWidth="1"/>
    <col min="6914" max="6914" width="43" style="79" customWidth="1"/>
    <col min="6915" max="6915" width="7.25" style="79" customWidth="1"/>
    <col min="6916" max="6916" width="8.75" style="79" customWidth="1"/>
    <col min="6917" max="6917" width="11.08203125" style="79" customWidth="1"/>
    <col min="6918" max="6918" width="14.75" style="79" customWidth="1"/>
    <col min="6919" max="6921" width="9" style="79"/>
    <col min="6922" max="6922" width="11.08203125" style="79" bestFit="1" customWidth="1"/>
    <col min="6923" max="7168" width="9" style="79"/>
    <col min="7169" max="7169" width="4.75" style="79" customWidth="1"/>
    <col min="7170" max="7170" width="43" style="79" customWidth="1"/>
    <col min="7171" max="7171" width="7.25" style="79" customWidth="1"/>
    <col min="7172" max="7172" width="8.75" style="79" customWidth="1"/>
    <col min="7173" max="7173" width="11.08203125" style="79" customWidth="1"/>
    <col min="7174" max="7174" width="14.75" style="79" customWidth="1"/>
    <col min="7175" max="7177" width="9" style="79"/>
    <col min="7178" max="7178" width="11.08203125" style="79" bestFit="1" customWidth="1"/>
    <col min="7179" max="7424" width="9" style="79"/>
    <col min="7425" max="7425" width="4.75" style="79" customWidth="1"/>
    <col min="7426" max="7426" width="43" style="79" customWidth="1"/>
    <col min="7427" max="7427" width="7.25" style="79" customWidth="1"/>
    <col min="7428" max="7428" width="8.75" style="79" customWidth="1"/>
    <col min="7429" max="7429" width="11.08203125" style="79" customWidth="1"/>
    <col min="7430" max="7430" width="14.75" style="79" customWidth="1"/>
    <col min="7431" max="7433" width="9" style="79"/>
    <col min="7434" max="7434" width="11.08203125" style="79" bestFit="1" customWidth="1"/>
    <col min="7435" max="7680" width="9" style="79"/>
    <col min="7681" max="7681" width="4.75" style="79" customWidth="1"/>
    <col min="7682" max="7682" width="43" style="79" customWidth="1"/>
    <col min="7683" max="7683" width="7.25" style="79" customWidth="1"/>
    <col min="7684" max="7684" width="8.75" style="79" customWidth="1"/>
    <col min="7685" max="7685" width="11.08203125" style="79" customWidth="1"/>
    <col min="7686" max="7686" width="14.75" style="79" customWidth="1"/>
    <col min="7687" max="7689" width="9" style="79"/>
    <col min="7690" max="7690" width="11.08203125" style="79" bestFit="1" customWidth="1"/>
    <col min="7691" max="7936" width="9" style="79"/>
    <col min="7937" max="7937" width="4.75" style="79" customWidth="1"/>
    <col min="7938" max="7938" width="43" style="79" customWidth="1"/>
    <col min="7939" max="7939" width="7.25" style="79" customWidth="1"/>
    <col min="7940" max="7940" width="8.75" style="79" customWidth="1"/>
    <col min="7941" max="7941" width="11.08203125" style="79" customWidth="1"/>
    <col min="7942" max="7942" width="14.75" style="79" customWidth="1"/>
    <col min="7943" max="7945" width="9" style="79"/>
    <col min="7946" max="7946" width="11.08203125" style="79" bestFit="1" customWidth="1"/>
    <col min="7947" max="8192" width="9" style="79"/>
    <col min="8193" max="8193" width="4.75" style="79" customWidth="1"/>
    <col min="8194" max="8194" width="43" style="79" customWidth="1"/>
    <col min="8195" max="8195" width="7.25" style="79" customWidth="1"/>
    <col min="8196" max="8196" width="8.75" style="79" customWidth="1"/>
    <col min="8197" max="8197" width="11.08203125" style="79" customWidth="1"/>
    <col min="8198" max="8198" width="14.75" style="79" customWidth="1"/>
    <col min="8199" max="8201" width="9" style="79"/>
    <col min="8202" max="8202" width="11.08203125" style="79" bestFit="1" customWidth="1"/>
    <col min="8203" max="8448" width="9" style="79"/>
    <col min="8449" max="8449" width="4.75" style="79" customWidth="1"/>
    <col min="8450" max="8450" width="43" style="79" customWidth="1"/>
    <col min="8451" max="8451" width="7.25" style="79" customWidth="1"/>
    <col min="8452" max="8452" width="8.75" style="79" customWidth="1"/>
    <col min="8453" max="8453" width="11.08203125" style="79" customWidth="1"/>
    <col min="8454" max="8454" width="14.75" style="79" customWidth="1"/>
    <col min="8455" max="8457" width="9" style="79"/>
    <col min="8458" max="8458" width="11.08203125" style="79" bestFit="1" customWidth="1"/>
    <col min="8459" max="8704" width="9" style="79"/>
    <col min="8705" max="8705" width="4.75" style="79" customWidth="1"/>
    <col min="8706" max="8706" width="43" style="79" customWidth="1"/>
    <col min="8707" max="8707" width="7.25" style="79" customWidth="1"/>
    <col min="8708" max="8708" width="8.75" style="79" customWidth="1"/>
    <col min="8709" max="8709" width="11.08203125" style="79" customWidth="1"/>
    <col min="8710" max="8710" width="14.75" style="79" customWidth="1"/>
    <col min="8711" max="8713" width="9" style="79"/>
    <col min="8714" max="8714" width="11.08203125" style="79" bestFit="1" customWidth="1"/>
    <col min="8715" max="8960" width="9" style="79"/>
    <col min="8961" max="8961" width="4.75" style="79" customWidth="1"/>
    <col min="8962" max="8962" width="43" style="79" customWidth="1"/>
    <col min="8963" max="8963" width="7.25" style="79" customWidth="1"/>
    <col min="8964" max="8964" width="8.75" style="79" customWidth="1"/>
    <col min="8965" max="8965" width="11.08203125" style="79" customWidth="1"/>
    <col min="8966" max="8966" width="14.75" style="79" customWidth="1"/>
    <col min="8967" max="8969" width="9" style="79"/>
    <col min="8970" max="8970" width="11.08203125" style="79" bestFit="1" customWidth="1"/>
    <col min="8971" max="9216" width="9" style="79"/>
    <col min="9217" max="9217" width="4.75" style="79" customWidth="1"/>
    <col min="9218" max="9218" width="43" style="79" customWidth="1"/>
    <col min="9219" max="9219" width="7.25" style="79" customWidth="1"/>
    <col min="9220" max="9220" width="8.75" style="79" customWidth="1"/>
    <col min="9221" max="9221" width="11.08203125" style="79" customWidth="1"/>
    <col min="9222" max="9222" width="14.75" style="79" customWidth="1"/>
    <col min="9223" max="9225" width="9" style="79"/>
    <col min="9226" max="9226" width="11.08203125" style="79" bestFit="1" customWidth="1"/>
    <col min="9227" max="9472" width="9" style="79"/>
    <col min="9473" max="9473" width="4.75" style="79" customWidth="1"/>
    <col min="9474" max="9474" width="43" style="79" customWidth="1"/>
    <col min="9475" max="9475" width="7.25" style="79" customWidth="1"/>
    <col min="9476" max="9476" width="8.75" style="79" customWidth="1"/>
    <col min="9477" max="9477" width="11.08203125" style="79" customWidth="1"/>
    <col min="9478" max="9478" width="14.75" style="79" customWidth="1"/>
    <col min="9479" max="9481" width="9" style="79"/>
    <col min="9482" max="9482" width="11.08203125" style="79" bestFit="1" customWidth="1"/>
    <col min="9483" max="9728" width="9" style="79"/>
    <col min="9729" max="9729" width="4.75" style="79" customWidth="1"/>
    <col min="9730" max="9730" width="43" style="79" customWidth="1"/>
    <col min="9731" max="9731" width="7.25" style="79" customWidth="1"/>
    <col min="9732" max="9732" width="8.75" style="79" customWidth="1"/>
    <col min="9733" max="9733" width="11.08203125" style="79" customWidth="1"/>
    <col min="9734" max="9734" width="14.75" style="79" customWidth="1"/>
    <col min="9735" max="9737" width="9" style="79"/>
    <col min="9738" max="9738" width="11.08203125" style="79" bestFit="1" customWidth="1"/>
    <col min="9739" max="9984" width="9" style="79"/>
    <col min="9985" max="9985" width="4.75" style="79" customWidth="1"/>
    <col min="9986" max="9986" width="43" style="79" customWidth="1"/>
    <col min="9987" max="9987" width="7.25" style="79" customWidth="1"/>
    <col min="9988" max="9988" width="8.75" style="79" customWidth="1"/>
    <col min="9989" max="9989" width="11.08203125" style="79" customWidth="1"/>
    <col min="9990" max="9990" width="14.75" style="79" customWidth="1"/>
    <col min="9991" max="9993" width="9" style="79"/>
    <col min="9994" max="9994" width="11.08203125" style="79" bestFit="1" customWidth="1"/>
    <col min="9995" max="10240" width="9" style="79"/>
    <col min="10241" max="10241" width="4.75" style="79" customWidth="1"/>
    <col min="10242" max="10242" width="43" style="79" customWidth="1"/>
    <col min="10243" max="10243" width="7.25" style="79" customWidth="1"/>
    <col min="10244" max="10244" width="8.75" style="79" customWidth="1"/>
    <col min="10245" max="10245" width="11.08203125" style="79" customWidth="1"/>
    <col min="10246" max="10246" width="14.75" style="79" customWidth="1"/>
    <col min="10247" max="10249" width="9" style="79"/>
    <col min="10250" max="10250" width="11.08203125" style="79" bestFit="1" customWidth="1"/>
    <col min="10251" max="10496" width="9" style="79"/>
    <col min="10497" max="10497" width="4.75" style="79" customWidth="1"/>
    <col min="10498" max="10498" width="43" style="79" customWidth="1"/>
    <col min="10499" max="10499" width="7.25" style="79" customWidth="1"/>
    <col min="10500" max="10500" width="8.75" style="79" customWidth="1"/>
    <col min="10501" max="10501" width="11.08203125" style="79" customWidth="1"/>
    <col min="10502" max="10502" width="14.75" style="79" customWidth="1"/>
    <col min="10503" max="10505" width="9" style="79"/>
    <col min="10506" max="10506" width="11.08203125" style="79" bestFit="1" customWidth="1"/>
    <col min="10507" max="10752" width="9" style="79"/>
    <col min="10753" max="10753" width="4.75" style="79" customWidth="1"/>
    <col min="10754" max="10754" width="43" style="79" customWidth="1"/>
    <col min="10755" max="10755" width="7.25" style="79" customWidth="1"/>
    <col min="10756" max="10756" width="8.75" style="79" customWidth="1"/>
    <col min="10757" max="10757" width="11.08203125" style="79" customWidth="1"/>
    <col min="10758" max="10758" width="14.75" style="79" customWidth="1"/>
    <col min="10759" max="10761" width="9" style="79"/>
    <col min="10762" max="10762" width="11.08203125" style="79" bestFit="1" customWidth="1"/>
    <col min="10763" max="11008" width="9" style="79"/>
    <col min="11009" max="11009" width="4.75" style="79" customWidth="1"/>
    <col min="11010" max="11010" width="43" style="79" customWidth="1"/>
    <col min="11011" max="11011" width="7.25" style="79" customWidth="1"/>
    <col min="11012" max="11012" width="8.75" style="79" customWidth="1"/>
    <col min="11013" max="11013" width="11.08203125" style="79" customWidth="1"/>
    <col min="11014" max="11014" width="14.75" style="79" customWidth="1"/>
    <col min="11015" max="11017" width="9" style="79"/>
    <col min="11018" max="11018" width="11.08203125" style="79" bestFit="1" customWidth="1"/>
    <col min="11019" max="11264" width="9" style="79"/>
    <col min="11265" max="11265" width="4.75" style="79" customWidth="1"/>
    <col min="11266" max="11266" width="43" style="79" customWidth="1"/>
    <col min="11267" max="11267" width="7.25" style="79" customWidth="1"/>
    <col min="11268" max="11268" width="8.75" style="79" customWidth="1"/>
    <col min="11269" max="11269" width="11.08203125" style="79" customWidth="1"/>
    <col min="11270" max="11270" width="14.75" style="79" customWidth="1"/>
    <col min="11271" max="11273" width="9" style="79"/>
    <col min="11274" max="11274" width="11.08203125" style="79" bestFit="1" customWidth="1"/>
    <col min="11275" max="11520" width="9" style="79"/>
    <col min="11521" max="11521" width="4.75" style="79" customWidth="1"/>
    <col min="11522" max="11522" width="43" style="79" customWidth="1"/>
    <col min="11523" max="11523" width="7.25" style="79" customWidth="1"/>
    <col min="11524" max="11524" width="8.75" style="79" customWidth="1"/>
    <col min="11525" max="11525" width="11.08203125" style="79" customWidth="1"/>
    <col min="11526" max="11526" width="14.75" style="79" customWidth="1"/>
    <col min="11527" max="11529" width="9" style="79"/>
    <col min="11530" max="11530" width="11.08203125" style="79" bestFit="1" customWidth="1"/>
    <col min="11531" max="11776" width="9" style="79"/>
    <col min="11777" max="11777" width="4.75" style="79" customWidth="1"/>
    <col min="11778" max="11778" width="43" style="79" customWidth="1"/>
    <col min="11779" max="11779" width="7.25" style="79" customWidth="1"/>
    <col min="11780" max="11780" width="8.75" style="79" customWidth="1"/>
    <col min="11781" max="11781" width="11.08203125" style="79" customWidth="1"/>
    <col min="11782" max="11782" width="14.75" style="79" customWidth="1"/>
    <col min="11783" max="11785" width="9" style="79"/>
    <col min="11786" max="11786" width="11.08203125" style="79" bestFit="1" customWidth="1"/>
    <col min="11787" max="12032" width="9" style="79"/>
    <col min="12033" max="12033" width="4.75" style="79" customWidth="1"/>
    <col min="12034" max="12034" width="43" style="79" customWidth="1"/>
    <col min="12035" max="12035" width="7.25" style="79" customWidth="1"/>
    <col min="12036" max="12036" width="8.75" style="79" customWidth="1"/>
    <col min="12037" max="12037" width="11.08203125" style="79" customWidth="1"/>
    <col min="12038" max="12038" width="14.75" style="79" customWidth="1"/>
    <col min="12039" max="12041" width="9" style="79"/>
    <col min="12042" max="12042" width="11.08203125" style="79" bestFit="1" customWidth="1"/>
    <col min="12043" max="12288" width="9" style="79"/>
    <col min="12289" max="12289" width="4.75" style="79" customWidth="1"/>
    <col min="12290" max="12290" width="43" style="79" customWidth="1"/>
    <col min="12291" max="12291" width="7.25" style="79" customWidth="1"/>
    <col min="12292" max="12292" width="8.75" style="79" customWidth="1"/>
    <col min="12293" max="12293" width="11.08203125" style="79" customWidth="1"/>
    <col min="12294" max="12294" width="14.75" style="79" customWidth="1"/>
    <col min="12295" max="12297" width="9" style="79"/>
    <col min="12298" max="12298" width="11.08203125" style="79" bestFit="1" customWidth="1"/>
    <col min="12299" max="12544" width="9" style="79"/>
    <col min="12545" max="12545" width="4.75" style="79" customWidth="1"/>
    <col min="12546" max="12546" width="43" style="79" customWidth="1"/>
    <col min="12547" max="12547" width="7.25" style="79" customWidth="1"/>
    <col min="12548" max="12548" width="8.75" style="79" customWidth="1"/>
    <col min="12549" max="12549" width="11.08203125" style="79" customWidth="1"/>
    <col min="12550" max="12550" width="14.75" style="79" customWidth="1"/>
    <col min="12551" max="12553" width="9" style="79"/>
    <col min="12554" max="12554" width="11.08203125" style="79" bestFit="1" customWidth="1"/>
    <col min="12555" max="12800" width="9" style="79"/>
    <col min="12801" max="12801" width="4.75" style="79" customWidth="1"/>
    <col min="12802" max="12802" width="43" style="79" customWidth="1"/>
    <col min="12803" max="12803" width="7.25" style="79" customWidth="1"/>
    <col min="12804" max="12804" width="8.75" style="79" customWidth="1"/>
    <col min="12805" max="12805" width="11.08203125" style="79" customWidth="1"/>
    <col min="12806" max="12806" width="14.75" style="79" customWidth="1"/>
    <col min="12807" max="12809" width="9" style="79"/>
    <col min="12810" max="12810" width="11.08203125" style="79" bestFit="1" customWidth="1"/>
    <col min="12811" max="13056" width="9" style="79"/>
    <col min="13057" max="13057" width="4.75" style="79" customWidth="1"/>
    <col min="13058" max="13058" width="43" style="79" customWidth="1"/>
    <col min="13059" max="13059" width="7.25" style="79" customWidth="1"/>
    <col min="13060" max="13060" width="8.75" style="79" customWidth="1"/>
    <col min="13061" max="13061" width="11.08203125" style="79" customWidth="1"/>
    <col min="13062" max="13062" width="14.75" style="79" customWidth="1"/>
    <col min="13063" max="13065" width="9" style="79"/>
    <col min="13066" max="13066" width="11.08203125" style="79" bestFit="1" customWidth="1"/>
    <col min="13067" max="13312" width="9" style="79"/>
    <col min="13313" max="13313" width="4.75" style="79" customWidth="1"/>
    <col min="13314" max="13314" width="43" style="79" customWidth="1"/>
    <col min="13315" max="13315" width="7.25" style="79" customWidth="1"/>
    <col min="13316" max="13316" width="8.75" style="79" customWidth="1"/>
    <col min="13317" max="13317" width="11.08203125" style="79" customWidth="1"/>
    <col min="13318" max="13318" width="14.75" style="79" customWidth="1"/>
    <col min="13319" max="13321" width="9" style="79"/>
    <col min="13322" max="13322" width="11.08203125" style="79" bestFit="1" customWidth="1"/>
    <col min="13323" max="13568" width="9" style="79"/>
    <col min="13569" max="13569" width="4.75" style="79" customWidth="1"/>
    <col min="13570" max="13570" width="43" style="79" customWidth="1"/>
    <col min="13571" max="13571" width="7.25" style="79" customWidth="1"/>
    <col min="13572" max="13572" width="8.75" style="79" customWidth="1"/>
    <col min="13573" max="13573" width="11.08203125" style="79" customWidth="1"/>
    <col min="13574" max="13574" width="14.75" style="79" customWidth="1"/>
    <col min="13575" max="13577" width="9" style="79"/>
    <col min="13578" max="13578" width="11.08203125" style="79" bestFit="1" customWidth="1"/>
    <col min="13579" max="13824" width="9" style="79"/>
    <col min="13825" max="13825" width="4.75" style="79" customWidth="1"/>
    <col min="13826" max="13826" width="43" style="79" customWidth="1"/>
    <col min="13827" max="13827" width="7.25" style="79" customWidth="1"/>
    <col min="13828" max="13828" width="8.75" style="79" customWidth="1"/>
    <col min="13829" max="13829" width="11.08203125" style="79" customWidth="1"/>
    <col min="13830" max="13830" width="14.75" style="79" customWidth="1"/>
    <col min="13831" max="13833" width="9" style="79"/>
    <col min="13834" max="13834" width="11.08203125" style="79" bestFit="1" customWidth="1"/>
    <col min="13835" max="14080" width="9" style="79"/>
    <col min="14081" max="14081" width="4.75" style="79" customWidth="1"/>
    <col min="14082" max="14082" width="43" style="79" customWidth="1"/>
    <col min="14083" max="14083" width="7.25" style="79" customWidth="1"/>
    <col min="14084" max="14084" width="8.75" style="79" customWidth="1"/>
    <col min="14085" max="14085" width="11.08203125" style="79" customWidth="1"/>
    <col min="14086" max="14086" width="14.75" style="79" customWidth="1"/>
    <col min="14087" max="14089" width="9" style="79"/>
    <col min="14090" max="14090" width="11.08203125" style="79" bestFit="1" customWidth="1"/>
    <col min="14091" max="14336" width="9" style="79"/>
    <col min="14337" max="14337" width="4.75" style="79" customWidth="1"/>
    <col min="14338" max="14338" width="43" style="79" customWidth="1"/>
    <col min="14339" max="14339" width="7.25" style="79" customWidth="1"/>
    <col min="14340" max="14340" width="8.75" style="79" customWidth="1"/>
    <col min="14341" max="14341" width="11.08203125" style="79" customWidth="1"/>
    <col min="14342" max="14342" width="14.75" style="79" customWidth="1"/>
    <col min="14343" max="14345" width="9" style="79"/>
    <col min="14346" max="14346" width="11.08203125" style="79" bestFit="1" customWidth="1"/>
    <col min="14347" max="14592" width="9" style="79"/>
    <col min="14593" max="14593" width="4.75" style="79" customWidth="1"/>
    <col min="14594" max="14594" width="43" style="79" customWidth="1"/>
    <col min="14595" max="14595" width="7.25" style="79" customWidth="1"/>
    <col min="14596" max="14596" width="8.75" style="79" customWidth="1"/>
    <col min="14597" max="14597" width="11.08203125" style="79" customWidth="1"/>
    <col min="14598" max="14598" width="14.75" style="79" customWidth="1"/>
    <col min="14599" max="14601" width="9" style="79"/>
    <col min="14602" max="14602" width="11.08203125" style="79" bestFit="1" customWidth="1"/>
    <col min="14603" max="14848" width="9" style="79"/>
    <col min="14849" max="14849" width="4.75" style="79" customWidth="1"/>
    <col min="14850" max="14850" width="43" style="79" customWidth="1"/>
    <col min="14851" max="14851" width="7.25" style="79" customWidth="1"/>
    <col min="14852" max="14852" width="8.75" style="79" customWidth="1"/>
    <col min="14853" max="14853" width="11.08203125" style="79" customWidth="1"/>
    <col min="14854" max="14854" width="14.75" style="79" customWidth="1"/>
    <col min="14855" max="14857" width="9" style="79"/>
    <col min="14858" max="14858" width="11.08203125" style="79" bestFit="1" customWidth="1"/>
    <col min="14859" max="15104" width="9" style="79"/>
    <col min="15105" max="15105" width="4.75" style="79" customWidth="1"/>
    <col min="15106" max="15106" width="43" style="79" customWidth="1"/>
    <col min="15107" max="15107" width="7.25" style="79" customWidth="1"/>
    <col min="15108" max="15108" width="8.75" style="79" customWidth="1"/>
    <col min="15109" max="15109" width="11.08203125" style="79" customWidth="1"/>
    <col min="15110" max="15110" width="14.75" style="79" customWidth="1"/>
    <col min="15111" max="15113" width="9" style="79"/>
    <col min="15114" max="15114" width="11.08203125" style="79" bestFit="1" customWidth="1"/>
    <col min="15115" max="15360" width="9" style="79"/>
    <col min="15361" max="15361" width="4.75" style="79" customWidth="1"/>
    <col min="15362" max="15362" width="43" style="79" customWidth="1"/>
    <col min="15363" max="15363" width="7.25" style="79" customWidth="1"/>
    <col min="15364" max="15364" width="8.75" style="79" customWidth="1"/>
    <col min="15365" max="15365" width="11.08203125" style="79" customWidth="1"/>
    <col min="15366" max="15366" width="14.75" style="79" customWidth="1"/>
    <col min="15367" max="15369" width="9" style="79"/>
    <col min="15370" max="15370" width="11.08203125" style="79" bestFit="1" customWidth="1"/>
    <col min="15371" max="15616" width="9" style="79"/>
    <col min="15617" max="15617" width="4.75" style="79" customWidth="1"/>
    <col min="15618" max="15618" width="43" style="79" customWidth="1"/>
    <col min="15619" max="15619" width="7.25" style="79" customWidth="1"/>
    <col min="15620" max="15620" width="8.75" style="79" customWidth="1"/>
    <col min="15621" max="15621" width="11.08203125" style="79" customWidth="1"/>
    <col min="15622" max="15622" width="14.75" style="79" customWidth="1"/>
    <col min="15623" max="15625" width="9" style="79"/>
    <col min="15626" max="15626" width="11.08203125" style="79" bestFit="1" customWidth="1"/>
    <col min="15627" max="15872" width="9" style="79"/>
    <col min="15873" max="15873" width="4.75" style="79" customWidth="1"/>
    <col min="15874" max="15874" width="43" style="79" customWidth="1"/>
    <col min="15875" max="15875" width="7.25" style="79" customWidth="1"/>
    <col min="15876" max="15876" width="8.75" style="79" customWidth="1"/>
    <col min="15877" max="15877" width="11.08203125" style="79" customWidth="1"/>
    <col min="15878" max="15878" width="14.75" style="79" customWidth="1"/>
    <col min="15879" max="15881" width="9" style="79"/>
    <col min="15882" max="15882" width="11.08203125" style="79" bestFit="1" customWidth="1"/>
    <col min="15883" max="16128" width="9" style="79"/>
    <col min="16129" max="16129" width="4.75" style="79" customWidth="1"/>
    <col min="16130" max="16130" width="43" style="79" customWidth="1"/>
    <col min="16131" max="16131" width="7.25" style="79" customWidth="1"/>
    <col min="16132" max="16132" width="8.75" style="79" customWidth="1"/>
    <col min="16133" max="16133" width="11.08203125" style="79" customWidth="1"/>
    <col min="16134" max="16134" width="14.75" style="79" customWidth="1"/>
    <col min="16135" max="16137" width="9" style="79"/>
    <col min="16138" max="16138" width="11.08203125" style="79" bestFit="1" customWidth="1"/>
    <col min="16139" max="16384" width="9" style="79"/>
  </cols>
  <sheetData>
    <row r="1" spans="1:250" s="61" customFormat="1" ht="18.5">
      <c r="A1" s="188" t="s">
        <v>315</v>
      </c>
      <c r="B1" s="188"/>
      <c r="C1" s="188"/>
      <c r="D1" s="188"/>
      <c r="E1" s="188"/>
      <c r="F1" s="188"/>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row>
    <row r="2" spans="1:250" s="68" customFormat="1">
      <c r="A2" s="62"/>
      <c r="B2" s="63"/>
      <c r="C2" s="64"/>
      <c r="D2" s="65"/>
      <c r="E2" s="66"/>
      <c r="F2" s="67"/>
    </row>
    <row r="3" spans="1:250" s="69" customFormat="1">
      <c r="A3" s="117" t="s">
        <v>0</v>
      </c>
      <c r="B3" s="118" t="s">
        <v>1</v>
      </c>
      <c r="C3" s="119" t="s">
        <v>2</v>
      </c>
      <c r="D3" s="120"/>
      <c r="E3" s="121" t="s">
        <v>3</v>
      </c>
      <c r="F3" s="121" t="s">
        <v>4</v>
      </c>
    </row>
    <row r="4" spans="1:250" s="76" customFormat="1" ht="12" customHeight="1">
      <c r="A4" s="70"/>
      <c r="B4" s="71"/>
      <c r="C4" s="72"/>
      <c r="D4" s="73"/>
      <c r="E4" s="74"/>
      <c r="F4" s="75"/>
    </row>
    <row r="5" spans="1:250" s="76" customFormat="1" ht="128.25" customHeight="1">
      <c r="A5" s="187" t="s">
        <v>140</v>
      </c>
      <c r="B5" s="187"/>
      <c r="C5" s="187"/>
      <c r="D5" s="187"/>
      <c r="E5" s="187"/>
      <c r="F5" s="187"/>
    </row>
    <row r="6" spans="1:250" s="76" customFormat="1" ht="144" customHeight="1">
      <c r="A6" s="187" t="s">
        <v>141</v>
      </c>
      <c r="B6" s="187"/>
      <c r="C6" s="187"/>
      <c r="D6" s="187"/>
      <c r="E6" s="187"/>
      <c r="F6" s="187"/>
    </row>
    <row r="7" spans="1:250" s="76" customFormat="1" ht="106.5" customHeight="1">
      <c r="A7" s="187" t="s">
        <v>142</v>
      </c>
      <c r="B7" s="187"/>
      <c r="C7" s="187"/>
      <c r="D7" s="187"/>
      <c r="E7" s="187"/>
      <c r="F7" s="187"/>
    </row>
    <row r="8" spans="1:250" s="76" customFormat="1" ht="12" customHeight="1">
      <c r="A8" s="70"/>
      <c r="B8" s="77"/>
      <c r="C8" s="72"/>
      <c r="D8" s="73"/>
      <c r="E8" s="74"/>
      <c r="F8" s="75"/>
    </row>
    <row r="9" spans="1:250" ht="13">
      <c r="A9" s="122" t="s">
        <v>143</v>
      </c>
      <c r="B9" s="123" t="s">
        <v>144</v>
      </c>
      <c r="C9" s="124"/>
      <c r="D9" s="125"/>
      <c r="E9" s="78"/>
      <c r="F9" s="178"/>
    </row>
    <row r="10" spans="1:250" s="76" customFormat="1" ht="12" customHeight="1">
      <c r="A10" s="126"/>
      <c r="B10" s="127"/>
      <c r="C10" s="128"/>
      <c r="D10" s="129"/>
      <c r="E10" s="74"/>
      <c r="F10" s="179"/>
    </row>
    <row r="11" spans="1:250" ht="120.75" customHeight="1">
      <c r="A11" s="130" t="str">
        <f>MID($A$9,3,5)&amp;COUNTA($A$9:A10)</f>
        <v>1.1</v>
      </c>
      <c r="B11" s="131" t="s">
        <v>482</v>
      </c>
      <c r="C11" s="132"/>
      <c r="D11" s="132"/>
      <c r="E11" s="82"/>
      <c r="F11" s="141"/>
    </row>
    <row r="12" spans="1:250">
      <c r="A12" s="130"/>
      <c r="B12" s="133" t="str">
        <f>"kompl.st."&amp;MID($A$9,3,5)&amp;COUNTA($A$9:A10)</f>
        <v>kompl.st.1.1</v>
      </c>
      <c r="C12" s="134" t="s">
        <v>5</v>
      </c>
      <c r="D12" s="134">
        <v>2828</v>
      </c>
      <c r="E12" s="82"/>
      <c r="F12" s="141">
        <f>D12*E12</f>
        <v>0</v>
      </c>
    </row>
    <row r="13" spans="1:250">
      <c r="A13" s="135"/>
      <c r="B13" s="136"/>
      <c r="C13" s="134"/>
      <c r="D13" s="133"/>
      <c r="E13" s="87"/>
      <c r="F13" s="141"/>
    </row>
    <row r="14" spans="1:250" ht="37.5">
      <c r="A14" s="130" t="str">
        <f>MID($A$9,3,5)&amp;COUNTA($A$9:A13)</f>
        <v>1.2</v>
      </c>
      <c r="B14" s="131" t="s">
        <v>145</v>
      </c>
      <c r="C14" s="134"/>
      <c r="D14" s="133"/>
      <c r="E14" s="82"/>
      <c r="F14" s="141"/>
    </row>
    <row r="15" spans="1:250">
      <c r="A15" s="130"/>
      <c r="B15" s="131" t="s">
        <v>146</v>
      </c>
      <c r="C15" s="134" t="s">
        <v>5</v>
      </c>
      <c r="D15" s="132">
        <v>1020</v>
      </c>
      <c r="E15" s="82"/>
      <c r="F15" s="141">
        <f t="shared" ref="F15:F20" si="0">D15*E15</f>
        <v>0</v>
      </c>
    </row>
    <row r="16" spans="1:250">
      <c r="A16" s="130"/>
      <c r="B16" s="131" t="s">
        <v>147</v>
      </c>
      <c r="C16" s="134" t="s">
        <v>5</v>
      </c>
      <c r="D16" s="132">
        <v>900</v>
      </c>
      <c r="E16" s="88"/>
      <c r="F16" s="141">
        <f t="shared" si="0"/>
        <v>0</v>
      </c>
    </row>
    <row r="17" spans="1:10" ht="25">
      <c r="A17" s="130"/>
      <c r="B17" s="131" t="s">
        <v>148</v>
      </c>
      <c r="C17" s="134" t="s">
        <v>5</v>
      </c>
      <c r="D17" s="132">
        <v>3400</v>
      </c>
      <c r="E17" s="88"/>
      <c r="F17" s="139">
        <f t="shared" si="0"/>
        <v>0</v>
      </c>
    </row>
    <row r="18" spans="1:10" ht="25">
      <c r="A18" s="130"/>
      <c r="B18" s="131" t="s">
        <v>149</v>
      </c>
      <c r="C18" s="134" t="s">
        <v>5</v>
      </c>
      <c r="D18" s="132">
        <v>5100</v>
      </c>
      <c r="E18" s="88"/>
      <c r="F18" s="179">
        <f t="shared" si="0"/>
        <v>0</v>
      </c>
    </row>
    <row r="19" spans="1:10" ht="25">
      <c r="A19" s="130"/>
      <c r="B19" s="131" t="s">
        <v>150</v>
      </c>
      <c r="C19" s="134" t="s">
        <v>5</v>
      </c>
      <c r="D19" s="132">
        <v>2050</v>
      </c>
      <c r="E19" s="88"/>
      <c r="F19" s="179">
        <f t="shared" si="0"/>
        <v>0</v>
      </c>
    </row>
    <row r="20" spans="1:10" ht="25">
      <c r="A20" s="130"/>
      <c r="B20" s="137" t="s">
        <v>151</v>
      </c>
      <c r="C20" s="134" t="s">
        <v>5</v>
      </c>
      <c r="D20" s="132">
        <v>13500</v>
      </c>
      <c r="E20" s="88"/>
      <c r="F20" s="179">
        <f t="shared" si="0"/>
        <v>0</v>
      </c>
      <c r="J20" s="89"/>
    </row>
    <row r="21" spans="1:10">
      <c r="A21" s="130"/>
      <c r="B21" s="133" t="str">
        <f>"kompl.st."&amp;MID($A$9,3,5)&amp;COUNTA($A$9:A13)</f>
        <v>kompl.st.1.2</v>
      </c>
      <c r="C21" s="134"/>
      <c r="D21" s="132"/>
      <c r="E21" s="82"/>
      <c r="F21" s="141"/>
    </row>
    <row r="22" spans="1:10">
      <c r="A22" s="130"/>
      <c r="B22" s="133"/>
      <c r="C22" s="134"/>
      <c r="D22" s="132"/>
      <c r="E22" s="82"/>
      <c r="F22" s="141"/>
    </row>
    <row r="23" spans="1:10" ht="100">
      <c r="A23" s="130" t="str">
        <f>MID($A$9,3,5)&amp;COUNTA($A$9:A22)</f>
        <v>1.3</v>
      </c>
      <c r="B23" s="138" t="s">
        <v>483</v>
      </c>
      <c r="C23" s="132"/>
      <c r="D23" s="132"/>
      <c r="E23" s="82"/>
      <c r="F23" s="141"/>
    </row>
    <row r="24" spans="1:10">
      <c r="A24" s="130"/>
      <c r="B24" s="133" t="str">
        <f>"kompl.st."&amp;MID($A$9,3,5)&amp;COUNTA($A$9:A22)</f>
        <v>kompl.st.1.3</v>
      </c>
      <c r="C24" s="134" t="s">
        <v>5</v>
      </c>
      <c r="D24" s="132">
        <v>10</v>
      </c>
      <c r="E24" s="82"/>
      <c r="F24" s="179">
        <f>D24*E24</f>
        <v>0</v>
      </c>
    </row>
    <row r="25" spans="1:10">
      <c r="A25" s="130"/>
      <c r="B25" s="133"/>
      <c r="C25" s="134"/>
      <c r="D25" s="132"/>
      <c r="E25" s="82"/>
      <c r="F25" s="141"/>
    </row>
    <row r="26" spans="1:10" ht="144.75" customHeight="1">
      <c r="A26" s="130" t="str">
        <f>MID($A$9,3,5)&amp;COUNTA($A$9:A25)</f>
        <v>1.4</v>
      </c>
      <c r="B26" s="131" t="s">
        <v>484</v>
      </c>
      <c r="C26" s="132"/>
      <c r="D26" s="132"/>
      <c r="E26" s="82"/>
      <c r="F26" s="141"/>
    </row>
    <row r="27" spans="1:10">
      <c r="A27" s="130"/>
      <c r="B27" s="133" t="str">
        <f>"kompl.st."&amp;MID($A$9,3,5)&amp;COUNTA($A$9:A25)</f>
        <v>kompl.st.1.4</v>
      </c>
      <c r="C27" s="134" t="s">
        <v>5</v>
      </c>
      <c r="D27" s="132">
        <v>4</v>
      </c>
      <c r="E27" s="82"/>
      <c r="F27" s="179">
        <f>D27*E27</f>
        <v>0</v>
      </c>
    </row>
    <row r="28" spans="1:10">
      <c r="A28" s="130"/>
      <c r="B28" s="133"/>
      <c r="C28" s="134"/>
      <c r="D28" s="132"/>
      <c r="E28" s="82"/>
      <c r="F28" s="141"/>
    </row>
    <row r="29" spans="1:10" ht="125">
      <c r="A29" s="130" t="str">
        <f>MID($A$9,3,5)&amp;COUNTA($A$9:A28)</f>
        <v>1.5</v>
      </c>
      <c r="B29" s="131" t="s">
        <v>485</v>
      </c>
      <c r="C29" s="132"/>
      <c r="D29" s="132"/>
      <c r="E29" s="82"/>
      <c r="F29" s="141"/>
    </row>
    <row r="30" spans="1:10">
      <c r="A30" s="130"/>
      <c r="B30" s="133" t="str">
        <f>"kompl.st."&amp;MID($A$9,3,5)&amp;COUNTA($A$9:A28)</f>
        <v>kompl.st.1.5</v>
      </c>
      <c r="C30" s="134" t="s">
        <v>5</v>
      </c>
      <c r="D30" s="132">
        <v>3</v>
      </c>
      <c r="E30" s="82"/>
      <c r="F30" s="179">
        <f>D30*E30</f>
        <v>0</v>
      </c>
    </row>
    <row r="31" spans="1:10">
      <c r="A31" s="130"/>
      <c r="B31" s="133"/>
      <c r="C31" s="134"/>
      <c r="D31" s="132"/>
      <c r="E31" s="82"/>
      <c r="F31" s="141"/>
    </row>
    <row r="32" spans="1:10" ht="112.5">
      <c r="A32" s="130" t="str">
        <f>MID($A$9,3,5)&amp;COUNTA($A$9:A31)</f>
        <v>1.6</v>
      </c>
      <c r="B32" s="131" t="s">
        <v>502</v>
      </c>
      <c r="C32" s="132"/>
      <c r="D32" s="132"/>
      <c r="E32" s="82"/>
      <c r="F32" s="141"/>
    </row>
    <row r="33" spans="1:6">
      <c r="A33" s="130"/>
      <c r="B33" s="133" t="str">
        <f>"kompl.st."&amp;MID($A$9,3,5)&amp;COUNTA($A$9:A31)</f>
        <v>kompl.st.1.6</v>
      </c>
      <c r="C33" s="134" t="s">
        <v>5</v>
      </c>
      <c r="D33" s="132">
        <v>1</v>
      </c>
      <c r="E33" s="82"/>
      <c r="F33" s="179">
        <f>D33*E33</f>
        <v>0</v>
      </c>
    </row>
    <row r="34" spans="1:6">
      <c r="A34" s="130"/>
      <c r="B34" s="133"/>
      <c r="C34" s="134"/>
      <c r="D34" s="132"/>
      <c r="E34" s="82"/>
      <c r="F34" s="179"/>
    </row>
    <row r="35" spans="1:6" ht="25">
      <c r="A35" s="130" t="str">
        <f>MID($A$9,3,5)&amp;COUNTA($A$9:A34)</f>
        <v>1.7</v>
      </c>
      <c r="B35" s="131" t="s">
        <v>152</v>
      </c>
      <c r="C35" s="139"/>
      <c r="D35" s="132"/>
      <c r="E35" s="82"/>
      <c r="F35" s="141"/>
    </row>
    <row r="36" spans="1:6" ht="173.25" customHeight="1">
      <c r="A36" s="130"/>
      <c r="B36" s="131" t="s">
        <v>153</v>
      </c>
      <c r="C36" s="139" t="s">
        <v>5</v>
      </c>
      <c r="D36" s="132">
        <v>1</v>
      </c>
      <c r="E36" s="88"/>
      <c r="F36" s="179">
        <f>D36*E36</f>
        <v>0</v>
      </c>
    </row>
    <row r="37" spans="1:6" ht="137.5">
      <c r="A37" s="130"/>
      <c r="B37" s="131" t="s">
        <v>369</v>
      </c>
      <c r="C37" s="139" t="s">
        <v>5</v>
      </c>
      <c r="D37" s="132">
        <v>1</v>
      </c>
      <c r="E37" s="88"/>
      <c r="F37" s="179">
        <f>D37*E37</f>
        <v>0</v>
      </c>
    </row>
    <row r="38" spans="1:6" ht="50">
      <c r="A38" s="130"/>
      <c r="B38" s="131" t="s">
        <v>154</v>
      </c>
      <c r="C38" s="139" t="s">
        <v>5</v>
      </c>
      <c r="D38" s="132">
        <v>22</v>
      </c>
      <c r="E38" s="88"/>
      <c r="F38" s="179">
        <f>D38*E38</f>
        <v>0</v>
      </c>
    </row>
    <row r="39" spans="1:6">
      <c r="A39" s="130"/>
      <c r="B39" s="133" t="str">
        <f>"kompl.st."&amp;MID($A$9,3,5)&amp;COUNTA($A$9:A34)</f>
        <v>kompl.st.1.7</v>
      </c>
      <c r="C39" s="139" t="s">
        <v>25</v>
      </c>
      <c r="D39" s="132"/>
      <c r="E39" s="82"/>
      <c r="F39" s="179"/>
    </row>
    <row r="40" spans="1:6">
      <c r="A40" s="130"/>
      <c r="B40" s="133"/>
      <c r="C40" s="134"/>
      <c r="D40" s="132"/>
      <c r="E40" s="82"/>
      <c r="F40" s="179"/>
    </row>
    <row r="41" spans="1:6" ht="28.5" customHeight="1">
      <c r="A41" s="130" t="str">
        <f>MID($A$9,3,5)&amp;COUNTA($A$9:A40)</f>
        <v>1.8</v>
      </c>
      <c r="B41" s="131" t="s">
        <v>155</v>
      </c>
      <c r="C41" s="132"/>
      <c r="D41" s="132"/>
      <c r="E41" s="82"/>
      <c r="F41" s="141"/>
    </row>
    <row r="42" spans="1:6">
      <c r="A42" s="130"/>
      <c r="B42" s="133" t="str">
        <f>"kompl.st."&amp;MID($A$9,3,5)&amp;COUNTA($A$9:A40)</f>
        <v>kompl.st.1.8</v>
      </c>
      <c r="C42" s="134" t="s">
        <v>5</v>
      </c>
      <c r="D42" s="132">
        <v>200</v>
      </c>
      <c r="E42" s="82"/>
      <c r="F42" s="179">
        <f>D42*E42</f>
        <v>0</v>
      </c>
    </row>
    <row r="43" spans="1:6">
      <c r="A43" s="130"/>
      <c r="B43" s="133"/>
      <c r="C43" s="134"/>
      <c r="D43" s="134"/>
      <c r="E43" s="82"/>
      <c r="F43" s="134"/>
    </row>
    <row r="44" spans="1:6" ht="25">
      <c r="A44" s="130" t="str">
        <f>MID($A$9,3,5)&amp;COUNTA($A$9:A43)</f>
        <v>1.9</v>
      </c>
      <c r="B44" s="131" t="s">
        <v>156</v>
      </c>
      <c r="C44" s="134"/>
      <c r="D44" s="133"/>
      <c r="E44" s="82"/>
      <c r="F44" s="141"/>
    </row>
    <row r="45" spans="1:6">
      <c r="A45" s="130"/>
      <c r="B45" s="133" t="str">
        <f>"kompl.st."&amp;MID($A$9,3,5)&amp;COUNTA($A$9:A43)</f>
        <v>kompl.st.1.9</v>
      </c>
      <c r="C45" s="134" t="s">
        <v>5</v>
      </c>
      <c r="D45" s="132">
        <v>200</v>
      </c>
      <c r="E45" s="82"/>
      <c r="F45" s="179">
        <f>D45*E45</f>
        <v>0</v>
      </c>
    </row>
    <row r="46" spans="1:6">
      <c r="A46" s="130"/>
      <c r="B46" s="140"/>
      <c r="C46" s="132"/>
      <c r="D46" s="132"/>
      <c r="E46" s="82"/>
      <c r="F46" s="141"/>
    </row>
    <row r="47" spans="1:6">
      <c r="A47" s="130" t="str">
        <f>MID($A$9,3,5)&amp;COUNTA($A$9:A46)</f>
        <v>1.10</v>
      </c>
      <c r="B47" s="131" t="s">
        <v>157</v>
      </c>
      <c r="C47" s="139"/>
      <c r="D47" s="132"/>
      <c r="E47" s="82"/>
      <c r="F47" s="141"/>
    </row>
    <row r="48" spans="1:6" ht="37.5">
      <c r="A48" s="130"/>
      <c r="B48" s="131" t="s">
        <v>158</v>
      </c>
      <c r="C48" s="139" t="s">
        <v>5</v>
      </c>
      <c r="D48" s="132">
        <v>21</v>
      </c>
      <c r="E48" s="82"/>
      <c r="F48" s="141"/>
    </row>
    <row r="49" spans="1:6" ht="25">
      <c r="A49" s="130"/>
      <c r="B49" s="131" t="s">
        <v>370</v>
      </c>
      <c r="C49" s="139" t="s">
        <v>5</v>
      </c>
      <c r="D49" s="132">
        <v>21</v>
      </c>
      <c r="E49" s="82"/>
      <c r="F49" s="141"/>
    </row>
    <row r="50" spans="1:6" ht="50">
      <c r="A50" s="130"/>
      <c r="B50" s="131" t="s">
        <v>159</v>
      </c>
      <c r="C50" s="141"/>
      <c r="D50" s="141"/>
      <c r="E50" s="82"/>
      <c r="F50" s="141"/>
    </row>
    <row r="51" spans="1:6">
      <c r="A51" s="130"/>
      <c r="B51" s="133" t="str">
        <f>"kompl.st."&amp;MID($A$9,3,5)&amp;COUNTA($A$9:A46)</f>
        <v>kompl.st.1.10</v>
      </c>
      <c r="C51" s="139" t="s">
        <v>5</v>
      </c>
      <c r="D51" s="132">
        <v>10</v>
      </c>
      <c r="E51" s="82"/>
      <c r="F51" s="179">
        <f>D51*E51</f>
        <v>0</v>
      </c>
    </row>
    <row r="52" spans="1:6">
      <c r="A52" s="130"/>
      <c r="B52" s="133"/>
      <c r="C52" s="139"/>
      <c r="D52" s="132"/>
      <c r="E52" s="82"/>
      <c r="F52" s="141"/>
    </row>
    <row r="53" spans="1:6">
      <c r="A53" s="130" t="str">
        <f>MID($A$9,3,5)&amp;COUNTA($A$9:A52)</f>
        <v>1.11</v>
      </c>
      <c r="B53" s="131" t="s">
        <v>160</v>
      </c>
      <c r="C53" s="139"/>
      <c r="D53" s="132"/>
      <c r="E53" s="82"/>
      <c r="F53" s="141"/>
    </row>
    <row r="54" spans="1:6" ht="37.5">
      <c r="A54" s="130"/>
      <c r="B54" s="131" t="s">
        <v>158</v>
      </c>
      <c r="C54" s="139" t="s">
        <v>5</v>
      </c>
      <c r="D54" s="132">
        <v>20</v>
      </c>
      <c r="E54" s="82"/>
      <c r="F54" s="141"/>
    </row>
    <row r="55" spans="1:6" ht="25">
      <c r="A55" s="130"/>
      <c r="B55" s="131" t="s">
        <v>370</v>
      </c>
      <c r="C55" s="139" t="s">
        <v>5</v>
      </c>
      <c r="D55" s="132">
        <v>20</v>
      </c>
      <c r="E55" s="82"/>
      <c r="F55" s="141"/>
    </row>
    <row r="56" spans="1:6" ht="50">
      <c r="A56" s="130"/>
      <c r="B56" s="131" t="s">
        <v>159</v>
      </c>
      <c r="C56" s="141"/>
      <c r="D56" s="141"/>
      <c r="E56" s="82"/>
      <c r="F56" s="141"/>
    </row>
    <row r="57" spans="1:6">
      <c r="A57" s="130"/>
      <c r="B57" s="133" t="str">
        <f>"kompl.st."&amp;MID($A$9,3,5)&amp;COUNTA($A$9:A52)</f>
        <v>kompl.st.1.11</v>
      </c>
      <c r="C57" s="139" t="s">
        <v>5</v>
      </c>
      <c r="D57" s="132">
        <v>4</v>
      </c>
      <c r="E57" s="82"/>
      <c r="F57" s="179">
        <f>D57*E57</f>
        <v>0</v>
      </c>
    </row>
    <row r="58" spans="1:6">
      <c r="A58" s="130"/>
      <c r="B58" s="133"/>
      <c r="C58" s="139"/>
      <c r="D58" s="132"/>
      <c r="E58" s="82"/>
      <c r="F58" s="141"/>
    </row>
    <row r="59" spans="1:6">
      <c r="A59" s="130" t="str">
        <f>MID($A$9,3,5)&amp;COUNTA($A$9:A58)</f>
        <v>1.12</v>
      </c>
      <c r="B59" s="131" t="s">
        <v>161</v>
      </c>
      <c r="C59" s="139"/>
      <c r="D59" s="132"/>
      <c r="E59" s="82"/>
      <c r="F59" s="141"/>
    </row>
    <row r="60" spans="1:6" ht="37.5">
      <c r="A60" s="130"/>
      <c r="B60" s="131" t="s">
        <v>158</v>
      </c>
      <c r="C60" s="139" t="s">
        <v>5</v>
      </c>
      <c r="D60" s="132">
        <v>10</v>
      </c>
      <c r="E60" s="82"/>
      <c r="F60" s="141"/>
    </row>
    <row r="61" spans="1:6" ht="25">
      <c r="A61" s="130"/>
      <c r="B61" s="131" t="s">
        <v>370</v>
      </c>
      <c r="C61" s="139" t="s">
        <v>5</v>
      </c>
      <c r="D61" s="132">
        <v>10</v>
      </c>
      <c r="E61" s="82"/>
      <c r="F61" s="141"/>
    </row>
    <row r="62" spans="1:6" ht="50">
      <c r="A62" s="130"/>
      <c r="B62" s="131" t="s">
        <v>159</v>
      </c>
      <c r="C62" s="141"/>
      <c r="D62" s="141"/>
      <c r="E62" s="82"/>
      <c r="F62" s="141"/>
    </row>
    <row r="63" spans="1:6">
      <c r="A63" s="130"/>
      <c r="B63" s="133" t="str">
        <f>"kompl.st."&amp;MID($A$9,3,5)&amp;COUNTA($A$9:A58)</f>
        <v>kompl.st.1.12</v>
      </c>
      <c r="C63" s="139" t="s">
        <v>5</v>
      </c>
      <c r="D63" s="132">
        <v>3</v>
      </c>
      <c r="E63" s="82"/>
      <c r="F63" s="179">
        <f>D63*E63</f>
        <v>0</v>
      </c>
    </row>
    <row r="64" spans="1:6">
      <c r="A64" s="130"/>
      <c r="B64" s="133"/>
      <c r="C64" s="139"/>
      <c r="D64" s="132"/>
      <c r="E64" s="82"/>
      <c r="F64" s="179"/>
    </row>
    <row r="65" spans="1:6">
      <c r="A65" s="130" t="str">
        <f>MID($A$9,3,5)&amp;COUNTA($A$9:A64)</f>
        <v>1.13</v>
      </c>
      <c r="B65" s="131" t="s">
        <v>162</v>
      </c>
      <c r="C65" s="139"/>
      <c r="D65" s="132"/>
      <c r="E65" s="82"/>
      <c r="F65" s="141"/>
    </row>
    <row r="66" spans="1:6" ht="37.5">
      <c r="A66" s="130"/>
      <c r="B66" s="131" t="s">
        <v>158</v>
      </c>
      <c r="C66" s="139" t="s">
        <v>5</v>
      </c>
      <c r="D66" s="132">
        <v>4</v>
      </c>
      <c r="E66" s="82"/>
      <c r="F66" s="141"/>
    </row>
    <row r="67" spans="1:6" ht="25">
      <c r="A67" s="130"/>
      <c r="B67" s="131" t="s">
        <v>370</v>
      </c>
      <c r="C67" s="139" t="s">
        <v>5</v>
      </c>
      <c r="D67" s="132">
        <v>4</v>
      </c>
      <c r="E67" s="82"/>
      <c r="F67" s="141"/>
    </row>
    <row r="68" spans="1:6" ht="50">
      <c r="A68" s="130"/>
      <c r="B68" s="131" t="s">
        <v>159</v>
      </c>
      <c r="C68" s="141"/>
      <c r="D68" s="141"/>
      <c r="E68" s="82"/>
      <c r="F68" s="141"/>
    </row>
    <row r="69" spans="1:6">
      <c r="A69" s="130"/>
      <c r="B69" s="133" t="str">
        <f>"kompl.st."&amp;MID($A$9,3,5)&amp;COUNTA($A$9:A64)</f>
        <v>kompl.st.1.13</v>
      </c>
      <c r="C69" s="139" t="s">
        <v>5</v>
      </c>
      <c r="D69" s="132">
        <v>1</v>
      </c>
      <c r="E69" s="82"/>
      <c r="F69" s="179">
        <f>D69*E69</f>
        <v>0</v>
      </c>
    </row>
    <row r="70" spans="1:6">
      <c r="A70" s="130"/>
      <c r="B70" s="133"/>
      <c r="C70" s="139"/>
      <c r="D70" s="132"/>
      <c r="E70" s="82"/>
      <c r="F70" s="179"/>
    </row>
    <row r="71" spans="1:6" ht="25">
      <c r="A71" s="130" t="str">
        <f>MID($A$9,3,5)&amp;COUNTA($A$9:A70)</f>
        <v>1.14</v>
      </c>
      <c r="B71" s="131" t="s">
        <v>163</v>
      </c>
      <c r="C71" s="139"/>
      <c r="D71" s="132"/>
      <c r="E71" s="82"/>
      <c r="F71" s="141"/>
    </row>
    <row r="72" spans="1:6" ht="37.5">
      <c r="A72" s="130"/>
      <c r="B72" s="136" t="s">
        <v>371</v>
      </c>
      <c r="C72" s="139" t="s">
        <v>5</v>
      </c>
      <c r="D72" s="132">
        <v>1</v>
      </c>
      <c r="E72" s="82"/>
      <c r="F72" s="141"/>
    </row>
    <row r="73" spans="1:6">
      <c r="A73" s="130"/>
      <c r="B73" s="136" t="s">
        <v>372</v>
      </c>
      <c r="C73" s="139" t="s">
        <v>5</v>
      </c>
      <c r="D73" s="132">
        <v>4</v>
      </c>
      <c r="E73" s="82"/>
      <c r="F73" s="141"/>
    </row>
    <row r="74" spans="1:6">
      <c r="A74" s="130"/>
      <c r="B74" s="136" t="s">
        <v>164</v>
      </c>
      <c r="C74" s="139" t="s">
        <v>5</v>
      </c>
      <c r="D74" s="132">
        <v>1</v>
      </c>
      <c r="E74" s="82"/>
      <c r="F74" s="141"/>
    </row>
    <row r="75" spans="1:6" ht="25">
      <c r="A75" s="130"/>
      <c r="B75" s="136" t="s">
        <v>165</v>
      </c>
      <c r="C75" s="139" t="s">
        <v>5</v>
      </c>
      <c r="D75" s="132">
        <v>1</v>
      </c>
      <c r="E75" s="82"/>
      <c r="F75" s="141"/>
    </row>
    <row r="76" spans="1:6" ht="25.5">
      <c r="A76" s="130"/>
      <c r="B76" s="136" t="s">
        <v>166</v>
      </c>
      <c r="C76" s="139" t="s">
        <v>5</v>
      </c>
      <c r="D76" s="132">
        <v>1</v>
      </c>
      <c r="E76" s="82"/>
      <c r="F76" s="141"/>
    </row>
    <row r="77" spans="1:6">
      <c r="A77" s="130"/>
      <c r="B77" s="136" t="s">
        <v>167</v>
      </c>
      <c r="C77" s="139" t="s">
        <v>5</v>
      </c>
      <c r="D77" s="132">
        <v>1</v>
      </c>
      <c r="E77" s="82"/>
      <c r="F77" s="141"/>
    </row>
    <row r="78" spans="1:6">
      <c r="A78" s="130"/>
      <c r="B78" s="133" t="str">
        <f>"kompl.st."&amp;MID($A$9,3,5)&amp;COUNTA($A$9:A70)</f>
        <v>kompl.st.1.14</v>
      </c>
      <c r="C78" s="139" t="s">
        <v>5</v>
      </c>
      <c r="D78" s="132">
        <v>1</v>
      </c>
      <c r="E78" s="82"/>
      <c r="F78" s="179">
        <f>D78*E78</f>
        <v>0</v>
      </c>
    </row>
    <row r="79" spans="1:6">
      <c r="A79" s="130"/>
      <c r="B79" s="133"/>
      <c r="C79" s="139"/>
      <c r="D79" s="132"/>
      <c r="E79" s="82"/>
      <c r="F79" s="179"/>
    </row>
    <row r="80" spans="1:6" ht="109.5" customHeight="1">
      <c r="A80" s="130" t="str">
        <f>MID($A$9,3,5)&amp;COUNTA($A$9:A79)</f>
        <v>1.15</v>
      </c>
      <c r="B80" s="136" t="s">
        <v>476</v>
      </c>
      <c r="C80" s="139" t="s">
        <v>5</v>
      </c>
      <c r="D80" s="132">
        <v>1</v>
      </c>
      <c r="E80" s="82"/>
      <c r="F80" s="141"/>
    </row>
    <row r="81" spans="1:6" ht="13">
      <c r="A81" s="130"/>
      <c r="B81" s="142" t="s">
        <v>168</v>
      </c>
      <c r="C81" s="139"/>
      <c r="D81" s="132"/>
      <c r="E81" s="82"/>
      <c r="F81" s="141"/>
    </row>
    <row r="82" spans="1:6" ht="25">
      <c r="A82" s="130"/>
      <c r="B82" s="136" t="s">
        <v>503</v>
      </c>
      <c r="C82" s="139" t="s">
        <v>5</v>
      </c>
      <c r="D82" s="132">
        <v>1</v>
      </c>
      <c r="E82" s="82"/>
      <c r="F82" s="141"/>
    </row>
    <row r="83" spans="1:6">
      <c r="A83" s="130"/>
      <c r="B83" s="136" t="s">
        <v>373</v>
      </c>
      <c r="C83" s="139" t="s">
        <v>5</v>
      </c>
      <c r="D83" s="132">
        <v>1</v>
      </c>
      <c r="E83" s="82"/>
      <c r="F83" s="141"/>
    </row>
    <row r="84" spans="1:6">
      <c r="A84" s="130"/>
      <c r="B84" s="136" t="s">
        <v>374</v>
      </c>
      <c r="C84" s="139" t="s">
        <v>5</v>
      </c>
      <c r="D84" s="132">
        <v>1</v>
      </c>
      <c r="E84" s="82"/>
      <c r="F84" s="141"/>
    </row>
    <row r="85" spans="1:6" ht="25">
      <c r="A85" s="130"/>
      <c r="B85" s="136" t="s">
        <v>477</v>
      </c>
      <c r="C85" s="139" t="s">
        <v>5</v>
      </c>
      <c r="D85" s="132">
        <v>1</v>
      </c>
      <c r="E85" s="82"/>
      <c r="F85" s="141"/>
    </row>
    <row r="86" spans="1:6">
      <c r="A86" s="130"/>
      <c r="B86" s="136" t="s">
        <v>375</v>
      </c>
      <c r="C86" s="139" t="s">
        <v>5</v>
      </c>
      <c r="D86" s="132">
        <v>1</v>
      </c>
      <c r="E86" s="82"/>
      <c r="F86" s="141"/>
    </row>
    <row r="87" spans="1:6" ht="25">
      <c r="A87" s="130"/>
      <c r="B87" s="136" t="s">
        <v>479</v>
      </c>
      <c r="C87" s="139" t="s">
        <v>5</v>
      </c>
      <c r="D87" s="132">
        <v>1</v>
      </c>
      <c r="E87" s="82"/>
      <c r="F87" s="141"/>
    </row>
    <row r="88" spans="1:6">
      <c r="A88" s="130"/>
      <c r="B88" s="136" t="s">
        <v>376</v>
      </c>
      <c r="C88" s="139" t="s">
        <v>5</v>
      </c>
      <c r="D88" s="132">
        <v>1</v>
      </c>
      <c r="E88" s="82"/>
      <c r="F88" s="141"/>
    </row>
    <row r="89" spans="1:6">
      <c r="A89" s="130"/>
      <c r="B89" s="136" t="s">
        <v>377</v>
      </c>
      <c r="C89" s="139" t="s">
        <v>5</v>
      </c>
      <c r="D89" s="132">
        <v>1</v>
      </c>
      <c r="E89" s="82"/>
      <c r="F89" s="141"/>
    </row>
    <row r="90" spans="1:6" ht="25">
      <c r="A90" s="130"/>
      <c r="B90" s="136" t="s">
        <v>478</v>
      </c>
      <c r="C90" s="139" t="s">
        <v>5</v>
      </c>
      <c r="D90" s="132">
        <v>1</v>
      </c>
      <c r="E90" s="82"/>
      <c r="F90" s="141"/>
    </row>
    <row r="91" spans="1:6">
      <c r="A91" s="130"/>
      <c r="B91" s="136" t="s">
        <v>378</v>
      </c>
      <c r="C91" s="139" t="s">
        <v>5</v>
      </c>
      <c r="D91" s="132">
        <v>1</v>
      </c>
      <c r="E91" s="82"/>
      <c r="F91" s="141"/>
    </row>
    <row r="92" spans="1:6" ht="13">
      <c r="A92" s="130"/>
      <c r="B92" s="142" t="s">
        <v>169</v>
      </c>
      <c r="C92" s="139"/>
      <c r="D92" s="132"/>
      <c r="E92" s="82"/>
      <c r="F92" s="141"/>
    </row>
    <row r="93" spans="1:6" ht="25">
      <c r="A93" s="130"/>
      <c r="B93" s="136" t="s">
        <v>379</v>
      </c>
      <c r="C93" s="139" t="s">
        <v>5</v>
      </c>
      <c r="D93" s="132">
        <v>1</v>
      </c>
      <c r="E93" s="82"/>
      <c r="F93" s="141"/>
    </row>
    <row r="94" spans="1:6" ht="37.5">
      <c r="A94" s="130"/>
      <c r="B94" s="136" t="s">
        <v>380</v>
      </c>
      <c r="C94" s="139" t="s">
        <v>5</v>
      </c>
      <c r="D94" s="132">
        <v>1</v>
      </c>
      <c r="E94" s="82"/>
      <c r="F94" s="141"/>
    </row>
    <row r="95" spans="1:6" ht="62.5">
      <c r="A95" s="130"/>
      <c r="B95" s="136" t="s">
        <v>381</v>
      </c>
      <c r="C95" s="139" t="s">
        <v>5</v>
      </c>
      <c r="D95" s="132">
        <v>1</v>
      </c>
      <c r="E95" s="82"/>
      <c r="F95" s="141"/>
    </row>
    <row r="96" spans="1:6">
      <c r="A96" s="130"/>
      <c r="B96" s="136" t="s">
        <v>382</v>
      </c>
      <c r="C96" s="139" t="s">
        <v>5</v>
      </c>
      <c r="D96" s="132">
        <v>1</v>
      </c>
      <c r="E96" s="82"/>
      <c r="F96" s="141"/>
    </row>
    <row r="97" spans="1:6">
      <c r="A97" s="130"/>
      <c r="B97" s="136" t="s">
        <v>383</v>
      </c>
      <c r="C97" s="139" t="s">
        <v>5</v>
      </c>
      <c r="D97" s="132">
        <v>1</v>
      </c>
      <c r="E97" s="82"/>
      <c r="F97" s="141"/>
    </row>
    <row r="98" spans="1:6">
      <c r="A98" s="130"/>
      <c r="B98" s="136" t="s">
        <v>170</v>
      </c>
      <c r="C98" s="139" t="s">
        <v>5</v>
      </c>
      <c r="D98" s="132">
        <v>1</v>
      </c>
      <c r="E98" s="82"/>
      <c r="F98" s="141"/>
    </row>
    <row r="99" spans="1:6">
      <c r="A99" s="130"/>
      <c r="B99" s="136" t="s">
        <v>384</v>
      </c>
      <c r="C99" s="139" t="s">
        <v>5</v>
      </c>
      <c r="D99" s="132">
        <v>1</v>
      </c>
      <c r="E99" s="82"/>
      <c r="F99" s="141"/>
    </row>
    <row r="100" spans="1:6">
      <c r="A100" s="130"/>
      <c r="B100" s="136" t="s">
        <v>385</v>
      </c>
      <c r="C100" s="139" t="s">
        <v>5</v>
      </c>
      <c r="D100" s="132">
        <v>2</v>
      </c>
      <c r="E100" s="82"/>
      <c r="F100" s="141"/>
    </row>
    <row r="101" spans="1:6">
      <c r="A101" s="130"/>
      <c r="B101" s="136" t="s">
        <v>386</v>
      </c>
      <c r="C101" s="139" t="s">
        <v>5</v>
      </c>
      <c r="D101" s="132">
        <v>1</v>
      </c>
      <c r="E101" s="82"/>
      <c r="F101" s="141"/>
    </row>
    <row r="102" spans="1:6" ht="25">
      <c r="A102" s="130"/>
      <c r="B102" s="136" t="s">
        <v>388</v>
      </c>
      <c r="C102" s="139" t="s">
        <v>5</v>
      </c>
      <c r="D102" s="132">
        <v>1</v>
      </c>
      <c r="E102" s="82"/>
      <c r="F102" s="141"/>
    </row>
    <row r="103" spans="1:6">
      <c r="A103" s="130"/>
      <c r="B103" s="136" t="s">
        <v>389</v>
      </c>
      <c r="C103" s="139" t="s">
        <v>5</v>
      </c>
      <c r="D103" s="132">
        <v>1</v>
      </c>
      <c r="E103" s="82"/>
      <c r="F103" s="141"/>
    </row>
    <row r="104" spans="1:6" ht="25">
      <c r="A104" s="130"/>
      <c r="B104" s="136" t="s">
        <v>390</v>
      </c>
      <c r="C104" s="139" t="s">
        <v>5</v>
      </c>
      <c r="D104" s="132">
        <v>2</v>
      </c>
      <c r="E104" s="82"/>
      <c r="F104" s="141"/>
    </row>
    <row r="105" spans="1:6" ht="25">
      <c r="A105" s="130"/>
      <c r="B105" s="136" t="s">
        <v>391</v>
      </c>
      <c r="C105" s="139" t="s">
        <v>5</v>
      </c>
      <c r="D105" s="132">
        <v>1</v>
      </c>
      <c r="E105" s="82"/>
      <c r="F105" s="141"/>
    </row>
    <row r="106" spans="1:6">
      <c r="A106" s="130"/>
      <c r="B106" s="136" t="s">
        <v>392</v>
      </c>
      <c r="C106" s="139" t="s">
        <v>5</v>
      </c>
      <c r="D106" s="132">
        <v>1</v>
      </c>
      <c r="E106" s="82"/>
      <c r="F106" s="141"/>
    </row>
    <row r="107" spans="1:6">
      <c r="A107" s="130"/>
      <c r="B107" s="136" t="s">
        <v>393</v>
      </c>
      <c r="C107" s="139" t="s">
        <v>5</v>
      </c>
      <c r="D107" s="132">
        <v>1</v>
      </c>
      <c r="E107" s="82"/>
      <c r="F107" s="141"/>
    </row>
    <row r="108" spans="1:6" ht="25">
      <c r="A108" s="130"/>
      <c r="B108" s="136" t="s">
        <v>394</v>
      </c>
      <c r="C108" s="139" t="s">
        <v>5</v>
      </c>
      <c r="D108" s="132">
        <v>1</v>
      </c>
      <c r="E108" s="82"/>
      <c r="F108" s="141"/>
    </row>
    <row r="109" spans="1:6" ht="25">
      <c r="A109" s="130"/>
      <c r="B109" s="136" t="s">
        <v>395</v>
      </c>
      <c r="C109" s="139" t="s">
        <v>5</v>
      </c>
      <c r="D109" s="132">
        <v>1</v>
      </c>
      <c r="E109" s="82"/>
      <c r="F109" s="141"/>
    </row>
    <row r="110" spans="1:6" ht="25">
      <c r="A110" s="130"/>
      <c r="B110" s="136" t="s">
        <v>396</v>
      </c>
      <c r="C110" s="139" t="s">
        <v>5</v>
      </c>
      <c r="D110" s="132">
        <v>1</v>
      </c>
      <c r="E110" s="82"/>
      <c r="F110" s="141"/>
    </row>
    <row r="111" spans="1:6" ht="25">
      <c r="A111" s="130"/>
      <c r="B111" s="136" t="s">
        <v>397</v>
      </c>
      <c r="C111" s="139" t="s">
        <v>5</v>
      </c>
      <c r="D111" s="132">
        <v>1</v>
      </c>
      <c r="E111" s="82"/>
      <c r="F111" s="141"/>
    </row>
    <row r="112" spans="1:6" ht="25">
      <c r="A112" s="130"/>
      <c r="B112" s="136" t="s">
        <v>398</v>
      </c>
      <c r="C112" s="139" t="s">
        <v>5</v>
      </c>
      <c r="D112" s="132">
        <v>9</v>
      </c>
      <c r="E112" s="82"/>
      <c r="F112" s="141"/>
    </row>
    <row r="113" spans="1:6" ht="25">
      <c r="A113" s="130"/>
      <c r="B113" s="136" t="s">
        <v>399</v>
      </c>
      <c r="C113" s="139" t="s">
        <v>5</v>
      </c>
      <c r="D113" s="132">
        <v>9</v>
      </c>
      <c r="E113" s="82"/>
      <c r="F113" s="141"/>
    </row>
    <row r="114" spans="1:6" ht="25">
      <c r="A114" s="130"/>
      <c r="B114" s="136" t="s">
        <v>171</v>
      </c>
      <c r="C114" s="139" t="s">
        <v>5</v>
      </c>
      <c r="D114" s="132">
        <v>1</v>
      </c>
      <c r="E114" s="82"/>
      <c r="F114" s="141"/>
    </row>
    <row r="115" spans="1:6" ht="25">
      <c r="A115" s="130"/>
      <c r="B115" s="136" t="s">
        <v>172</v>
      </c>
      <c r="C115" s="139" t="s">
        <v>25</v>
      </c>
      <c r="D115" s="132">
        <v>1</v>
      </c>
      <c r="E115" s="82"/>
      <c r="F115" s="141"/>
    </row>
    <row r="116" spans="1:6">
      <c r="A116" s="130"/>
      <c r="B116" s="136" t="s">
        <v>400</v>
      </c>
      <c r="C116" s="139" t="s">
        <v>25</v>
      </c>
      <c r="D116" s="132">
        <v>1</v>
      </c>
      <c r="E116" s="82"/>
      <c r="F116" s="141"/>
    </row>
    <row r="117" spans="1:6" ht="37.5">
      <c r="A117" s="130"/>
      <c r="B117" s="136" t="s">
        <v>173</v>
      </c>
      <c r="C117" s="139" t="s">
        <v>25</v>
      </c>
      <c r="D117" s="132">
        <v>1</v>
      </c>
      <c r="E117" s="82"/>
      <c r="F117" s="141"/>
    </row>
    <row r="118" spans="1:6">
      <c r="A118" s="130"/>
      <c r="B118" s="133" t="str">
        <f>"kompl.st."&amp;MID($A$9,3,5)&amp;COUNTA($A$9:A79)</f>
        <v>kompl.st.1.15</v>
      </c>
      <c r="C118" s="134" t="s">
        <v>5</v>
      </c>
      <c r="D118" s="132">
        <v>1</v>
      </c>
      <c r="E118" s="82"/>
      <c r="F118" s="179">
        <f>D118*E118</f>
        <v>0</v>
      </c>
    </row>
    <row r="119" spans="1:6">
      <c r="A119" s="130"/>
      <c r="B119" s="133"/>
      <c r="C119" s="139"/>
      <c r="D119" s="132"/>
      <c r="E119" s="82"/>
      <c r="F119" s="179"/>
    </row>
    <row r="120" spans="1:6" ht="25">
      <c r="A120" s="130" t="str">
        <f>MID($A$9,3,5)&amp;COUNTA($A$9:A119)</f>
        <v>1.16</v>
      </c>
      <c r="B120" s="131" t="s">
        <v>174</v>
      </c>
      <c r="C120" s="139"/>
      <c r="D120" s="132"/>
      <c r="E120" s="82"/>
      <c r="F120" s="141"/>
    </row>
    <row r="121" spans="1:6" ht="37.5">
      <c r="A121" s="130"/>
      <c r="B121" s="136" t="s">
        <v>401</v>
      </c>
      <c r="C121" s="139" t="s">
        <v>5</v>
      </c>
      <c r="D121" s="132">
        <v>1</v>
      </c>
      <c r="E121" s="82"/>
      <c r="F121" s="141"/>
    </row>
    <row r="122" spans="1:6" ht="25">
      <c r="A122" s="130"/>
      <c r="B122" s="136" t="s">
        <v>402</v>
      </c>
      <c r="C122" s="139" t="s">
        <v>5</v>
      </c>
      <c r="D122" s="132">
        <v>4</v>
      </c>
      <c r="E122" s="82"/>
      <c r="F122" s="141"/>
    </row>
    <row r="123" spans="1:6">
      <c r="A123" s="130"/>
      <c r="B123" s="136" t="s">
        <v>164</v>
      </c>
      <c r="C123" s="139" t="s">
        <v>5</v>
      </c>
      <c r="D123" s="132">
        <v>1</v>
      </c>
      <c r="E123" s="82"/>
      <c r="F123" s="141"/>
    </row>
    <row r="124" spans="1:6" ht="25">
      <c r="A124" s="130"/>
      <c r="B124" s="136" t="s">
        <v>165</v>
      </c>
      <c r="C124" s="139" t="s">
        <v>5</v>
      </c>
      <c r="D124" s="132">
        <v>1</v>
      </c>
      <c r="E124" s="82"/>
      <c r="F124" s="141"/>
    </row>
    <row r="125" spans="1:6" ht="25.5">
      <c r="A125" s="130"/>
      <c r="B125" s="136" t="s">
        <v>175</v>
      </c>
      <c r="C125" s="139" t="s">
        <v>5</v>
      </c>
      <c r="D125" s="132">
        <v>1</v>
      </c>
      <c r="E125" s="82"/>
      <c r="F125" s="141"/>
    </row>
    <row r="126" spans="1:6">
      <c r="A126" s="130"/>
      <c r="B126" s="136" t="s">
        <v>167</v>
      </c>
      <c r="C126" s="139" t="s">
        <v>5</v>
      </c>
      <c r="D126" s="132">
        <v>1</v>
      </c>
      <c r="E126" s="82"/>
      <c r="F126" s="141"/>
    </row>
    <row r="127" spans="1:6">
      <c r="A127" s="130"/>
      <c r="B127" s="133" t="str">
        <f>"kompl.st."&amp;MID($A$9,3,5)&amp;COUNTA($A$9:A119)</f>
        <v>kompl.st.1.16</v>
      </c>
      <c r="C127" s="139" t="s">
        <v>5</v>
      </c>
      <c r="D127" s="132">
        <v>1</v>
      </c>
      <c r="E127" s="82"/>
      <c r="F127" s="179">
        <f>D127*E127</f>
        <v>0</v>
      </c>
    </row>
    <row r="128" spans="1:6">
      <c r="A128" s="130"/>
      <c r="B128" s="133"/>
      <c r="C128" s="139"/>
      <c r="D128" s="132"/>
      <c r="E128" s="82"/>
      <c r="F128" s="179"/>
    </row>
    <row r="129" spans="1:6" ht="112.5">
      <c r="A129" s="130" t="str">
        <f>MID($A$9,3,5)&amp;COUNTA($A$9:A128)</f>
        <v>1.17</v>
      </c>
      <c r="B129" s="136" t="s">
        <v>486</v>
      </c>
      <c r="C129" s="139" t="s">
        <v>5</v>
      </c>
      <c r="D129" s="132">
        <v>1</v>
      </c>
      <c r="E129" s="82"/>
      <c r="F129" s="141"/>
    </row>
    <row r="130" spans="1:6" ht="13">
      <c r="A130" s="130"/>
      <c r="B130" s="142" t="s">
        <v>168</v>
      </c>
      <c r="C130" s="139"/>
      <c r="D130" s="132"/>
      <c r="E130" s="82"/>
      <c r="F130" s="141"/>
    </row>
    <row r="131" spans="1:6" ht="25">
      <c r="A131" s="130"/>
      <c r="B131" s="136" t="s">
        <v>487</v>
      </c>
      <c r="C131" s="139" t="s">
        <v>5</v>
      </c>
      <c r="D131" s="132">
        <v>1</v>
      </c>
      <c r="E131" s="82"/>
      <c r="F131" s="141"/>
    </row>
    <row r="132" spans="1:6">
      <c r="A132" s="130"/>
      <c r="B132" s="136" t="s">
        <v>373</v>
      </c>
      <c r="C132" s="139" t="s">
        <v>5</v>
      </c>
      <c r="D132" s="132">
        <v>1</v>
      </c>
      <c r="E132" s="82"/>
      <c r="F132" s="141"/>
    </row>
    <row r="133" spans="1:6">
      <c r="A133" s="130"/>
      <c r="B133" s="136" t="s">
        <v>374</v>
      </c>
      <c r="C133" s="139" t="s">
        <v>5</v>
      </c>
      <c r="D133" s="132">
        <v>1</v>
      </c>
      <c r="E133" s="82"/>
      <c r="F133" s="141"/>
    </row>
    <row r="134" spans="1:6" ht="25">
      <c r="A134" s="130"/>
      <c r="B134" s="136" t="s">
        <v>488</v>
      </c>
      <c r="C134" s="139" t="s">
        <v>5</v>
      </c>
      <c r="D134" s="132">
        <v>1</v>
      </c>
      <c r="E134" s="82"/>
      <c r="F134" s="141"/>
    </row>
    <row r="135" spans="1:6">
      <c r="A135" s="130"/>
      <c r="B135" s="136" t="s">
        <v>375</v>
      </c>
      <c r="C135" s="139" t="s">
        <v>5</v>
      </c>
      <c r="D135" s="132">
        <v>1</v>
      </c>
      <c r="E135" s="82"/>
      <c r="F135" s="141"/>
    </row>
    <row r="136" spans="1:6" ht="25">
      <c r="A136" s="130"/>
      <c r="B136" s="136" t="s">
        <v>504</v>
      </c>
      <c r="C136" s="139" t="s">
        <v>5</v>
      </c>
      <c r="D136" s="132">
        <v>1</v>
      </c>
      <c r="E136" s="82"/>
      <c r="F136" s="141"/>
    </row>
    <row r="137" spans="1:6">
      <c r="A137" s="130"/>
      <c r="B137" s="136" t="s">
        <v>376</v>
      </c>
      <c r="C137" s="139" t="s">
        <v>5</v>
      </c>
      <c r="D137" s="132">
        <v>1</v>
      </c>
      <c r="E137" s="82"/>
      <c r="F137" s="141"/>
    </row>
    <row r="138" spans="1:6">
      <c r="A138" s="130"/>
      <c r="B138" s="136" t="s">
        <v>377</v>
      </c>
      <c r="C138" s="139" t="s">
        <v>5</v>
      </c>
      <c r="D138" s="132">
        <v>1</v>
      </c>
      <c r="E138" s="82"/>
      <c r="F138" s="141"/>
    </row>
    <row r="139" spans="1:6" ht="25">
      <c r="A139" s="130"/>
      <c r="B139" s="136" t="s">
        <v>489</v>
      </c>
      <c r="C139" s="139" t="s">
        <v>5</v>
      </c>
      <c r="D139" s="132">
        <v>1</v>
      </c>
      <c r="E139" s="82"/>
      <c r="F139" s="141"/>
    </row>
    <row r="140" spans="1:6">
      <c r="A140" s="130"/>
      <c r="B140" s="136" t="s">
        <v>378</v>
      </c>
      <c r="C140" s="139" t="s">
        <v>5</v>
      </c>
      <c r="D140" s="132">
        <v>1</v>
      </c>
      <c r="E140" s="82"/>
      <c r="F140" s="141"/>
    </row>
    <row r="141" spans="1:6" ht="13">
      <c r="A141" s="130"/>
      <c r="B141" s="142" t="s">
        <v>169</v>
      </c>
      <c r="C141" s="139"/>
      <c r="D141" s="132"/>
      <c r="E141" s="82"/>
      <c r="F141" s="141"/>
    </row>
    <row r="142" spans="1:6" ht="25">
      <c r="A142" s="130"/>
      <c r="B142" s="136" t="s">
        <v>403</v>
      </c>
      <c r="C142" s="139" t="s">
        <v>5</v>
      </c>
      <c r="D142" s="132">
        <v>1</v>
      </c>
      <c r="E142" s="82"/>
      <c r="F142" s="141"/>
    </row>
    <row r="143" spans="1:6" ht="37.5">
      <c r="A143" s="130"/>
      <c r="B143" s="136" t="s">
        <v>404</v>
      </c>
      <c r="C143" s="139" t="s">
        <v>5</v>
      </c>
      <c r="D143" s="132">
        <v>1</v>
      </c>
      <c r="E143" s="82"/>
      <c r="F143" s="141"/>
    </row>
    <row r="144" spans="1:6" ht="62.5">
      <c r="A144" s="130"/>
      <c r="B144" s="136" t="s">
        <v>406</v>
      </c>
      <c r="C144" s="139" t="s">
        <v>5</v>
      </c>
      <c r="D144" s="132">
        <v>1</v>
      </c>
      <c r="E144" s="82"/>
      <c r="F144" s="141"/>
    </row>
    <row r="145" spans="1:6">
      <c r="A145" s="130"/>
      <c r="B145" s="136" t="s">
        <v>382</v>
      </c>
      <c r="C145" s="139" t="s">
        <v>5</v>
      </c>
      <c r="D145" s="132">
        <v>1</v>
      </c>
      <c r="E145" s="82"/>
      <c r="F145" s="141"/>
    </row>
    <row r="146" spans="1:6">
      <c r="A146" s="130"/>
      <c r="B146" s="136" t="s">
        <v>407</v>
      </c>
      <c r="C146" s="139" t="s">
        <v>5</v>
      </c>
      <c r="D146" s="132">
        <v>1</v>
      </c>
      <c r="E146" s="82"/>
      <c r="F146" s="141"/>
    </row>
    <row r="147" spans="1:6">
      <c r="A147" s="130"/>
      <c r="B147" s="136" t="s">
        <v>176</v>
      </c>
      <c r="C147" s="139" t="s">
        <v>5</v>
      </c>
      <c r="D147" s="132">
        <v>1</v>
      </c>
      <c r="E147" s="82"/>
      <c r="F147" s="141"/>
    </row>
    <row r="148" spans="1:6">
      <c r="A148" s="130"/>
      <c r="B148" s="136" t="s">
        <v>384</v>
      </c>
      <c r="C148" s="139" t="s">
        <v>5</v>
      </c>
      <c r="D148" s="132">
        <v>1</v>
      </c>
      <c r="E148" s="82"/>
      <c r="F148" s="141"/>
    </row>
    <row r="149" spans="1:6">
      <c r="A149" s="130"/>
      <c r="B149" s="136" t="s">
        <v>385</v>
      </c>
      <c r="C149" s="139" t="s">
        <v>5</v>
      </c>
      <c r="D149" s="132">
        <v>2</v>
      </c>
      <c r="E149" s="82"/>
      <c r="F149" s="141"/>
    </row>
    <row r="150" spans="1:6">
      <c r="A150" s="130"/>
      <c r="B150" s="136" t="s">
        <v>386</v>
      </c>
      <c r="C150" s="139" t="s">
        <v>5</v>
      </c>
      <c r="D150" s="132">
        <v>1</v>
      </c>
      <c r="E150" s="82"/>
      <c r="F150" s="141"/>
    </row>
    <row r="151" spans="1:6" ht="25">
      <c r="A151" s="130"/>
      <c r="B151" s="136" t="s">
        <v>408</v>
      </c>
      <c r="C151" s="139" t="s">
        <v>5</v>
      </c>
      <c r="D151" s="132">
        <v>1</v>
      </c>
      <c r="E151" s="82"/>
      <c r="F151" s="141"/>
    </row>
    <row r="152" spans="1:6">
      <c r="A152" s="130"/>
      <c r="B152" s="136" t="s">
        <v>389</v>
      </c>
      <c r="C152" s="139" t="s">
        <v>5</v>
      </c>
      <c r="D152" s="132">
        <v>1</v>
      </c>
      <c r="E152" s="82"/>
      <c r="F152" s="141"/>
    </row>
    <row r="153" spans="1:6">
      <c r="A153" s="130"/>
      <c r="B153" s="136" t="s">
        <v>409</v>
      </c>
      <c r="C153" s="139" t="s">
        <v>5</v>
      </c>
      <c r="D153" s="132">
        <v>2</v>
      </c>
      <c r="E153" s="82"/>
      <c r="F153" s="141"/>
    </row>
    <row r="154" spans="1:6" ht="25">
      <c r="A154" s="130"/>
      <c r="B154" s="136" t="s">
        <v>391</v>
      </c>
      <c r="C154" s="139" t="s">
        <v>5</v>
      </c>
      <c r="D154" s="132">
        <v>1</v>
      </c>
      <c r="E154" s="82"/>
      <c r="F154" s="141"/>
    </row>
    <row r="155" spans="1:6">
      <c r="A155" s="130"/>
      <c r="B155" s="136" t="s">
        <v>392</v>
      </c>
      <c r="C155" s="139" t="s">
        <v>5</v>
      </c>
      <c r="D155" s="132">
        <v>1</v>
      </c>
      <c r="E155" s="82"/>
      <c r="F155" s="141"/>
    </row>
    <row r="156" spans="1:6">
      <c r="A156" s="130"/>
      <c r="B156" s="136" t="s">
        <v>393</v>
      </c>
      <c r="C156" s="139" t="s">
        <v>5</v>
      </c>
      <c r="D156" s="132">
        <v>1</v>
      </c>
      <c r="E156" s="82"/>
      <c r="F156" s="141"/>
    </row>
    <row r="157" spans="1:6">
      <c r="A157" s="130"/>
      <c r="B157" s="136" t="s">
        <v>410</v>
      </c>
      <c r="C157" s="139" t="s">
        <v>5</v>
      </c>
      <c r="D157" s="132">
        <v>1</v>
      </c>
      <c r="E157" s="82"/>
      <c r="F157" s="141"/>
    </row>
    <row r="158" spans="1:6" ht="25">
      <c r="A158" s="130"/>
      <c r="B158" s="136" t="s">
        <v>395</v>
      </c>
      <c r="C158" s="139" t="s">
        <v>5</v>
      </c>
      <c r="D158" s="132">
        <v>1</v>
      </c>
      <c r="E158" s="82"/>
      <c r="F158" s="141"/>
    </row>
    <row r="159" spans="1:6" ht="25">
      <c r="A159" s="130"/>
      <c r="B159" s="136" t="s">
        <v>396</v>
      </c>
      <c r="C159" s="139" t="s">
        <v>5</v>
      </c>
      <c r="D159" s="132">
        <v>1</v>
      </c>
      <c r="E159" s="82"/>
      <c r="F159" s="141"/>
    </row>
    <row r="160" spans="1:6" ht="25">
      <c r="A160" s="130"/>
      <c r="B160" s="136" t="s">
        <v>397</v>
      </c>
      <c r="C160" s="139" t="s">
        <v>5</v>
      </c>
      <c r="D160" s="132">
        <v>1</v>
      </c>
      <c r="E160" s="82"/>
      <c r="F160" s="141"/>
    </row>
    <row r="161" spans="1:6" ht="25">
      <c r="A161" s="130"/>
      <c r="B161" s="136" t="s">
        <v>411</v>
      </c>
      <c r="C161" s="139" t="s">
        <v>5</v>
      </c>
      <c r="D161" s="132">
        <v>1</v>
      </c>
      <c r="E161" s="82"/>
      <c r="F161" s="141"/>
    </row>
    <row r="162" spans="1:6" ht="25">
      <c r="A162" s="130"/>
      <c r="B162" s="136" t="s">
        <v>399</v>
      </c>
      <c r="C162" s="139" t="s">
        <v>5</v>
      </c>
      <c r="D162" s="132">
        <v>1</v>
      </c>
      <c r="E162" s="82"/>
      <c r="F162" s="141"/>
    </row>
    <row r="163" spans="1:6" ht="25">
      <c r="A163" s="130"/>
      <c r="B163" s="136" t="s">
        <v>171</v>
      </c>
      <c r="C163" s="139" t="s">
        <v>5</v>
      </c>
      <c r="D163" s="132">
        <v>1</v>
      </c>
      <c r="E163" s="82"/>
      <c r="F163" s="141"/>
    </row>
    <row r="164" spans="1:6" ht="25">
      <c r="A164" s="130"/>
      <c r="B164" s="136" t="s">
        <v>177</v>
      </c>
      <c r="C164" s="139" t="s">
        <v>25</v>
      </c>
      <c r="D164" s="132">
        <v>1</v>
      </c>
      <c r="E164" s="82"/>
      <c r="F164" s="141"/>
    </row>
    <row r="165" spans="1:6">
      <c r="A165" s="130"/>
      <c r="B165" s="136" t="s">
        <v>400</v>
      </c>
      <c r="C165" s="139" t="s">
        <v>25</v>
      </c>
      <c r="D165" s="132">
        <v>1</v>
      </c>
      <c r="E165" s="82"/>
      <c r="F165" s="141"/>
    </row>
    <row r="166" spans="1:6" ht="37.5">
      <c r="A166" s="130"/>
      <c r="B166" s="136" t="s">
        <v>173</v>
      </c>
      <c r="C166" s="139" t="s">
        <v>25</v>
      </c>
      <c r="D166" s="132">
        <v>1</v>
      </c>
      <c r="E166" s="82"/>
      <c r="F166" s="141"/>
    </row>
    <row r="167" spans="1:6">
      <c r="A167" s="130"/>
      <c r="B167" s="133" t="str">
        <f>"kompl.st."&amp;MID($A$9,3,5)&amp;COUNTA($A$9:A128)</f>
        <v>kompl.st.1.17</v>
      </c>
      <c r="C167" s="134" t="s">
        <v>5</v>
      </c>
      <c r="D167" s="132">
        <v>1</v>
      </c>
      <c r="E167" s="82"/>
      <c r="F167" s="179">
        <f>D167*E167</f>
        <v>0</v>
      </c>
    </row>
    <row r="168" spans="1:6">
      <c r="A168" s="130"/>
      <c r="B168" s="133"/>
      <c r="C168" s="139"/>
      <c r="D168" s="132"/>
      <c r="E168" s="82"/>
      <c r="F168" s="179"/>
    </row>
    <row r="169" spans="1:6" ht="25">
      <c r="A169" s="130" t="str">
        <f>MID($A$9,3,5)&amp;COUNTA($A$9:A168)</f>
        <v>1.18</v>
      </c>
      <c r="B169" s="131" t="s">
        <v>178</v>
      </c>
      <c r="C169" s="139"/>
      <c r="D169" s="132"/>
      <c r="E169" s="82"/>
      <c r="F169" s="141"/>
    </row>
    <row r="170" spans="1:6" ht="37.5">
      <c r="A170" s="130"/>
      <c r="B170" s="136" t="s">
        <v>401</v>
      </c>
      <c r="C170" s="139" t="s">
        <v>5</v>
      </c>
      <c r="D170" s="132">
        <v>1</v>
      </c>
      <c r="E170" s="82"/>
      <c r="F170" s="141"/>
    </row>
    <row r="171" spans="1:6" ht="25">
      <c r="A171" s="130"/>
      <c r="B171" s="136" t="s">
        <v>402</v>
      </c>
      <c r="C171" s="139" t="s">
        <v>5</v>
      </c>
      <c r="D171" s="132">
        <v>4</v>
      </c>
      <c r="E171" s="82"/>
      <c r="F171" s="141"/>
    </row>
    <row r="172" spans="1:6">
      <c r="A172" s="130"/>
      <c r="B172" s="136" t="s">
        <v>164</v>
      </c>
      <c r="C172" s="139" t="s">
        <v>5</v>
      </c>
      <c r="D172" s="132">
        <v>1</v>
      </c>
      <c r="E172" s="82"/>
      <c r="F172" s="141"/>
    </row>
    <row r="173" spans="1:6" ht="25">
      <c r="A173" s="130"/>
      <c r="B173" s="136" t="s">
        <v>165</v>
      </c>
      <c r="C173" s="139" t="s">
        <v>5</v>
      </c>
      <c r="D173" s="132">
        <v>1</v>
      </c>
      <c r="E173" s="82"/>
      <c r="F173" s="141"/>
    </row>
    <row r="174" spans="1:6" ht="25.5">
      <c r="A174" s="130"/>
      <c r="B174" s="136" t="s">
        <v>179</v>
      </c>
      <c r="C174" s="139" t="s">
        <v>5</v>
      </c>
      <c r="D174" s="132">
        <v>1</v>
      </c>
      <c r="E174" s="82"/>
      <c r="F174" s="141"/>
    </row>
    <row r="175" spans="1:6">
      <c r="A175" s="130"/>
      <c r="B175" s="136" t="s">
        <v>167</v>
      </c>
      <c r="C175" s="139" t="s">
        <v>5</v>
      </c>
      <c r="D175" s="132">
        <v>1</v>
      </c>
      <c r="E175" s="82"/>
      <c r="F175" s="141"/>
    </row>
    <row r="176" spans="1:6">
      <c r="A176" s="130"/>
      <c r="B176" s="133" t="str">
        <f>"kompl.st."&amp;MID($A$9,3,5)&amp;COUNTA($A$9:A168)</f>
        <v>kompl.st.1.18</v>
      </c>
      <c r="C176" s="139" t="s">
        <v>5</v>
      </c>
      <c r="D176" s="132">
        <v>1</v>
      </c>
      <c r="E176" s="82"/>
      <c r="F176" s="179">
        <f>D176*E176</f>
        <v>0</v>
      </c>
    </row>
    <row r="177" spans="1:6">
      <c r="A177" s="130"/>
      <c r="B177" s="133"/>
      <c r="C177" s="139"/>
      <c r="D177" s="132"/>
      <c r="E177" s="82"/>
      <c r="F177" s="179"/>
    </row>
    <row r="178" spans="1:6" ht="112.5">
      <c r="A178" s="130" t="str">
        <f>MID($A$9,3,5)&amp;COUNTA($A$9:A177)</f>
        <v>1.19</v>
      </c>
      <c r="B178" s="136" t="s">
        <v>505</v>
      </c>
      <c r="C178" s="139" t="s">
        <v>5</v>
      </c>
      <c r="D178" s="132">
        <v>1</v>
      </c>
      <c r="E178" s="82"/>
      <c r="F178" s="141"/>
    </row>
    <row r="179" spans="1:6" ht="13">
      <c r="A179" s="130"/>
      <c r="B179" s="142" t="s">
        <v>168</v>
      </c>
      <c r="C179" s="139"/>
      <c r="D179" s="132"/>
      <c r="E179" s="82"/>
      <c r="F179" s="141"/>
    </row>
    <row r="180" spans="1:6" ht="25">
      <c r="A180" s="130"/>
      <c r="B180" s="136" t="s">
        <v>503</v>
      </c>
      <c r="C180" s="139" t="s">
        <v>5</v>
      </c>
      <c r="D180" s="132">
        <v>1</v>
      </c>
      <c r="E180" s="82"/>
      <c r="F180" s="141"/>
    </row>
    <row r="181" spans="1:6">
      <c r="A181" s="130"/>
      <c r="B181" s="136" t="s">
        <v>373</v>
      </c>
      <c r="C181" s="139" t="s">
        <v>5</v>
      </c>
      <c r="D181" s="132">
        <v>1</v>
      </c>
      <c r="E181" s="82"/>
      <c r="F181" s="141"/>
    </row>
    <row r="182" spans="1:6">
      <c r="A182" s="130"/>
      <c r="B182" s="136" t="s">
        <v>374</v>
      </c>
      <c r="C182" s="139" t="s">
        <v>5</v>
      </c>
      <c r="D182" s="132">
        <v>1</v>
      </c>
      <c r="E182" s="82"/>
      <c r="F182" s="141"/>
    </row>
    <row r="183" spans="1:6" ht="25">
      <c r="A183" s="130"/>
      <c r="B183" s="136" t="s">
        <v>488</v>
      </c>
      <c r="C183" s="139" t="s">
        <v>5</v>
      </c>
      <c r="D183" s="132">
        <v>1</v>
      </c>
      <c r="E183" s="82"/>
      <c r="F183" s="141"/>
    </row>
    <row r="184" spans="1:6">
      <c r="A184" s="130"/>
      <c r="B184" s="136" t="s">
        <v>375</v>
      </c>
      <c r="C184" s="139" t="s">
        <v>5</v>
      </c>
      <c r="D184" s="132">
        <v>1</v>
      </c>
      <c r="E184" s="82"/>
      <c r="F184" s="141"/>
    </row>
    <row r="185" spans="1:6" ht="25">
      <c r="A185" s="130"/>
      <c r="B185" s="136" t="s">
        <v>490</v>
      </c>
      <c r="C185" s="139" t="s">
        <v>5</v>
      </c>
      <c r="D185" s="132">
        <v>1</v>
      </c>
      <c r="E185" s="82"/>
      <c r="F185" s="141"/>
    </row>
    <row r="186" spans="1:6">
      <c r="A186" s="130"/>
      <c r="B186" s="136" t="s">
        <v>376</v>
      </c>
      <c r="C186" s="139" t="s">
        <v>5</v>
      </c>
      <c r="D186" s="132">
        <v>1</v>
      </c>
      <c r="E186" s="82"/>
      <c r="F186" s="141"/>
    </row>
    <row r="187" spans="1:6">
      <c r="A187" s="130"/>
      <c r="B187" s="136" t="s">
        <v>377</v>
      </c>
      <c r="C187" s="139" t="s">
        <v>5</v>
      </c>
      <c r="D187" s="132">
        <v>1</v>
      </c>
      <c r="E187" s="82"/>
      <c r="F187" s="141"/>
    </row>
    <row r="188" spans="1:6" ht="25">
      <c r="A188" s="130"/>
      <c r="B188" s="136" t="s">
        <v>491</v>
      </c>
      <c r="C188" s="139" t="s">
        <v>5</v>
      </c>
      <c r="D188" s="132">
        <v>1</v>
      </c>
      <c r="E188" s="82"/>
      <c r="F188" s="141"/>
    </row>
    <row r="189" spans="1:6">
      <c r="A189" s="130"/>
      <c r="B189" s="136" t="s">
        <v>378</v>
      </c>
      <c r="C189" s="139" t="s">
        <v>5</v>
      </c>
      <c r="D189" s="132">
        <v>1</v>
      </c>
      <c r="E189" s="82"/>
      <c r="F189" s="141"/>
    </row>
    <row r="190" spans="1:6" ht="13">
      <c r="A190" s="130"/>
      <c r="B190" s="142" t="s">
        <v>169</v>
      </c>
      <c r="C190" s="139"/>
      <c r="D190" s="132"/>
      <c r="E190" s="82"/>
      <c r="F190" s="141"/>
    </row>
    <row r="191" spans="1:6" ht="25">
      <c r="A191" s="130"/>
      <c r="B191" s="136" t="s">
        <v>379</v>
      </c>
      <c r="C191" s="139" t="s">
        <v>5</v>
      </c>
      <c r="D191" s="132">
        <v>1</v>
      </c>
      <c r="E191" s="82"/>
      <c r="F191" s="141"/>
    </row>
    <row r="192" spans="1:6" ht="37.5">
      <c r="A192" s="130"/>
      <c r="B192" s="136" t="s">
        <v>404</v>
      </c>
      <c r="C192" s="139" t="s">
        <v>5</v>
      </c>
      <c r="D192" s="132">
        <v>1</v>
      </c>
      <c r="E192" s="82"/>
      <c r="F192" s="141"/>
    </row>
    <row r="193" spans="1:6" ht="62.5">
      <c r="A193" s="130"/>
      <c r="B193" s="136" t="s">
        <v>412</v>
      </c>
      <c r="C193" s="139" t="s">
        <v>5</v>
      </c>
      <c r="D193" s="132">
        <v>1</v>
      </c>
      <c r="E193" s="82"/>
      <c r="F193" s="141"/>
    </row>
    <row r="194" spans="1:6">
      <c r="A194" s="130"/>
      <c r="B194" s="136" t="s">
        <v>382</v>
      </c>
      <c r="C194" s="139" t="s">
        <v>5</v>
      </c>
      <c r="D194" s="132">
        <v>1</v>
      </c>
      <c r="E194" s="82"/>
      <c r="F194" s="141"/>
    </row>
    <row r="195" spans="1:6">
      <c r="A195" s="130"/>
      <c r="B195" s="136" t="s">
        <v>407</v>
      </c>
      <c r="C195" s="139" t="s">
        <v>5</v>
      </c>
      <c r="D195" s="132">
        <v>1</v>
      </c>
      <c r="E195" s="82"/>
      <c r="F195" s="141"/>
    </row>
    <row r="196" spans="1:6">
      <c r="A196" s="130"/>
      <c r="B196" s="136" t="s">
        <v>176</v>
      </c>
      <c r="C196" s="139" t="s">
        <v>5</v>
      </c>
      <c r="D196" s="132">
        <v>1</v>
      </c>
      <c r="E196" s="82"/>
      <c r="F196" s="141"/>
    </row>
    <row r="197" spans="1:6">
      <c r="A197" s="130"/>
      <c r="B197" s="136" t="s">
        <v>413</v>
      </c>
      <c r="C197" s="139" t="s">
        <v>5</v>
      </c>
      <c r="D197" s="132">
        <v>1</v>
      </c>
      <c r="E197" s="82"/>
      <c r="F197" s="141"/>
    </row>
    <row r="198" spans="1:6">
      <c r="A198" s="130"/>
      <c r="B198" s="136" t="s">
        <v>385</v>
      </c>
      <c r="C198" s="139" t="s">
        <v>5</v>
      </c>
      <c r="D198" s="132">
        <v>2</v>
      </c>
      <c r="E198" s="82"/>
      <c r="F198" s="141"/>
    </row>
    <row r="199" spans="1:6">
      <c r="A199" s="130"/>
      <c r="B199" s="136" t="s">
        <v>386</v>
      </c>
      <c r="C199" s="139" t="s">
        <v>5</v>
      </c>
      <c r="D199" s="132">
        <v>1</v>
      </c>
      <c r="E199" s="82"/>
      <c r="F199" s="141"/>
    </row>
    <row r="200" spans="1:6" ht="25">
      <c r="A200" s="130"/>
      <c r="B200" s="136" t="s">
        <v>387</v>
      </c>
      <c r="C200" s="139" t="s">
        <v>5</v>
      </c>
      <c r="D200" s="132">
        <v>1</v>
      </c>
      <c r="E200" s="82"/>
      <c r="F200" s="141"/>
    </row>
    <row r="201" spans="1:6">
      <c r="A201" s="130"/>
      <c r="B201" s="136" t="s">
        <v>389</v>
      </c>
      <c r="C201" s="139" t="s">
        <v>5</v>
      </c>
      <c r="D201" s="132">
        <v>1</v>
      </c>
      <c r="E201" s="82"/>
      <c r="F201" s="141"/>
    </row>
    <row r="202" spans="1:6" ht="25">
      <c r="A202" s="130"/>
      <c r="B202" s="136" t="s">
        <v>415</v>
      </c>
      <c r="C202" s="139" t="s">
        <v>5</v>
      </c>
      <c r="D202" s="132">
        <v>2</v>
      </c>
      <c r="E202" s="82"/>
      <c r="F202" s="141"/>
    </row>
    <row r="203" spans="1:6" ht="25">
      <c r="A203" s="130"/>
      <c r="B203" s="136" t="s">
        <v>391</v>
      </c>
      <c r="C203" s="139" t="s">
        <v>5</v>
      </c>
      <c r="D203" s="132">
        <v>1</v>
      </c>
      <c r="E203" s="82"/>
      <c r="F203" s="141"/>
    </row>
    <row r="204" spans="1:6">
      <c r="A204" s="130"/>
      <c r="B204" s="136" t="s">
        <v>392</v>
      </c>
      <c r="C204" s="139" t="s">
        <v>5</v>
      </c>
      <c r="D204" s="132">
        <v>1</v>
      </c>
      <c r="E204" s="82"/>
      <c r="F204" s="141"/>
    </row>
    <row r="205" spans="1:6">
      <c r="A205" s="130"/>
      <c r="B205" s="136" t="s">
        <v>416</v>
      </c>
      <c r="C205" s="139" t="s">
        <v>5</v>
      </c>
      <c r="D205" s="132">
        <v>1</v>
      </c>
      <c r="E205" s="82"/>
      <c r="F205" s="141"/>
    </row>
    <row r="206" spans="1:6" ht="25">
      <c r="A206" s="130"/>
      <c r="B206" s="136" t="s">
        <v>417</v>
      </c>
      <c r="C206" s="139" t="s">
        <v>5</v>
      </c>
      <c r="D206" s="132">
        <v>1</v>
      </c>
      <c r="E206" s="82"/>
      <c r="F206" s="141"/>
    </row>
    <row r="207" spans="1:6" ht="37.5">
      <c r="A207" s="130"/>
      <c r="B207" s="136" t="s">
        <v>506</v>
      </c>
      <c r="C207" s="139" t="s">
        <v>5</v>
      </c>
      <c r="D207" s="132">
        <v>1</v>
      </c>
      <c r="E207" s="82"/>
      <c r="F207" s="141"/>
    </row>
    <row r="208" spans="1:6" ht="25">
      <c r="A208" s="130"/>
      <c r="B208" s="136" t="s">
        <v>396</v>
      </c>
      <c r="C208" s="139" t="s">
        <v>5</v>
      </c>
      <c r="D208" s="132">
        <v>1</v>
      </c>
      <c r="E208" s="82"/>
      <c r="F208" s="141"/>
    </row>
    <row r="209" spans="1:6" ht="25">
      <c r="A209" s="130"/>
      <c r="B209" s="136" t="s">
        <v>397</v>
      </c>
      <c r="C209" s="139" t="s">
        <v>5</v>
      </c>
      <c r="D209" s="132">
        <v>1</v>
      </c>
      <c r="E209" s="82"/>
      <c r="F209" s="141"/>
    </row>
    <row r="210" spans="1:6" ht="25">
      <c r="A210" s="130"/>
      <c r="B210" s="136" t="s">
        <v>398</v>
      </c>
      <c r="C210" s="139" t="s">
        <v>5</v>
      </c>
      <c r="D210" s="132">
        <v>1</v>
      </c>
      <c r="E210" s="82"/>
      <c r="F210" s="141"/>
    </row>
    <row r="211" spans="1:6" ht="25">
      <c r="A211" s="130"/>
      <c r="B211" s="136" t="s">
        <v>399</v>
      </c>
      <c r="C211" s="139" t="s">
        <v>5</v>
      </c>
      <c r="D211" s="132">
        <v>1</v>
      </c>
      <c r="E211" s="82"/>
      <c r="F211" s="141"/>
    </row>
    <row r="212" spans="1:6" ht="25">
      <c r="A212" s="130"/>
      <c r="B212" s="136" t="s">
        <v>171</v>
      </c>
      <c r="C212" s="139" t="s">
        <v>5</v>
      </c>
      <c r="D212" s="132">
        <v>1</v>
      </c>
      <c r="E212" s="82"/>
      <c r="F212" s="141"/>
    </row>
    <row r="213" spans="1:6" ht="25">
      <c r="A213" s="130"/>
      <c r="B213" s="136" t="s">
        <v>177</v>
      </c>
      <c r="C213" s="139" t="s">
        <v>25</v>
      </c>
      <c r="D213" s="132">
        <v>1</v>
      </c>
      <c r="E213" s="82"/>
      <c r="F213" s="141"/>
    </row>
    <row r="214" spans="1:6">
      <c r="A214" s="130"/>
      <c r="B214" s="136" t="s">
        <v>400</v>
      </c>
      <c r="C214" s="139" t="s">
        <v>25</v>
      </c>
      <c r="D214" s="132">
        <v>1</v>
      </c>
      <c r="E214" s="82"/>
      <c r="F214" s="141"/>
    </row>
    <row r="215" spans="1:6" ht="37.5">
      <c r="A215" s="130"/>
      <c r="B215" s="136" t="s">
        <v>173</v>
      </c>
      <c r="C215" s="139" t="s">
        <v>25</v>
      </c>
      <c r="D215" s="132">
        <v>1</v>
      </c>
      <c r="E215" s="82"/>
      <c r="F215" s="141"/>
    </row>
    <row r="216" spans="1:6">
      <c r="A216" s="130"/>
      <c r="B216" s="133" t="str">
        <f>"kompl.st."&amp;MID($A$9,3,5)&amp;COUNTA($A$9:A177)</f>
        <v>kompl.st.1.19</v>
      </c>
      <c r="C216" s="134" t="s">
        <v>5</v>
      </c>
      <c r="D216" s="132">
        <v>1</v>
      </c>
      <c r="E216" s="82"/>
      <c r="F216" s="179">
        <f>D216*E216</f>
        <v>0</v>
      </c>
    </row>
    <row r="217" spans="1:6">
      <c r="A217" s="130"/>
      <c r="B217" s="133"/>
      <c r="C217" s="139"/>
      <c r="D217" s="132"/>
      <c r="E217" s="82"/>
      <c r="F217" s="179"/>
    </row>
    <row r="218" spans="1:6" ht="25">
      <c r="A218" s="130" t="str">
        <f>MID($A$9,3,5)&amp;COUNTA($A$9:A217)</f>
        <v>1.20</v>
      </c>
      <c r="B218" s="131" t="s">
        <v>180</v>
      </c>
      <c r="C218" s="139"/>
      <c r="D218" s="132"/>
      <c r="E218" s="82"/>
      <c r="F218" s="141"/>
    </row>
    <row r="219" spans="1:6" ht="37.5">
      <c r="A219" s="130"/>
      <c r="B219" s="136" t="s">
        <v>401</v>
      </c>
      <c r="C219" s="139" t="s">
        <v>5</v>
      </c>
      <c r="D219" s="132">
        <v>1</v>
      </c>
      <c r="E219" s="82"/>
      <c r="F219" s="141"/>
    </row>
    <row r="220" spans="1:6" ht="25">
      <c r="A220" s="130"/>
      <c r="B220" s="136" t="s">
        <v>402</v>
      </c>
      <c r="C220" s="139" t="s">
        <v>5</v>
      </c>
      <c r="D220" s="132">
        <v>4</v>
      </c>
      <c r="E220" s="82"/>
      <c r="F220" s="141"/>
    </row>
    <row r="221" spans="1:6">
      <c r="A221" s="130"/>
      <c r="B221" s="136" t="s">
        <v>164</v>
      </c>
      <c r="C221" s="139" t="s">
        <v>5</v>
      </c>
      <c r="D221" s="132">
        <v>1</v>
      </c>
      <c r="E221" s="82"/>
      <c r="F221" s="141"/>
    </row>
    <row r="222" spans="1:6" ht="25">
      <c r="A222" s="130"/>
      <c r="B222" s="136" t="s">
        <v>165</v>
      </c>
      <c r="C222" s="139" t="s">
        <v>5</v>
      </c>
      <c r="D222" s="132">
        <v>1</v>
      </c>
      <c r="E222" s="82"/>
      <c r="F222" s="141"/>
    </row>
    <row r="223" spans="1:6" ht="25.5">
      <c r="A223" s="130"/>
      <c r="B223" s="136" t="s">
        <v>181</v>
      </c>
      <c r="C223" s="139" t="s">
        <v>5</v>
      </c>
      <c r="D223" s="132">
        <v>1</v>
      </c>
      <c r="E223" s="82"/>
      <c r="F223" s="141"/>
    </row>
    <row r="224" spans="1:6">
      <c r="A224" s="130"/>
      <c r="B224" s="136" t="s">
        <v>167</v>
      </c>
      <c r="C224" s="139" t="s">
        <v>5</v>
      </c>
      <c r="D224" s="132">
        <v>1</v>
      </c>
      <c r="E224" s="82"/>
      <c r="F224" s="141"/>
    </row>
    <row r="225" spans="1:6">
      <c r="A225" s="130"/>
      <c r="B225" s="133" t="str">
        <f>"kompl.st."&amp;MID($A$9,3,5)&amp;COUNTA($A$9:A217)</f>
        <v>kompl.st.1.20</v>
      </c>
      <c r="C225" s="139" t="s">
        <v>5</v>
      </c>
      <c r="D225" s="132">
        <v>1</v>
      </c>
      <c r="E225" s="82"/>
      <c r="F225" s="179">
        <f>D225*E225</f>
        <v>0</v>
      </c>
    </row>
    <row r="226" spans="1:6">
      <c r="A226" s="130"/>
      <c r="B226" s="133"/>
      <c r="C226" s="139"/>
      <c r="D226" s="132"/>
      <c r="E226" s="82"/>
      <c r="F226" s="179"/>
    </row>
    <row r="227" spans="1:6" ht="112.5">
      <c r="A227" s="130" t="str">
        <f>MID($A$9,3,5)&amp;COUNTA($A$9:A226)</f>
        <v>1.21</v>
      </c>
      <c r="B227" s="136" t="s">
        <v>507</v>
      </c>
      <c r="C227" s="139" t="s">
        <v>5</v>
      </c>
      <c r="D227" s="132">
        <v>1</v>
      </c>
      <c r="E227" s="82"/>
      <c r="F227" s="141"/>
    </row>
    <row r="228" spans="1:6" ht="13">
      <c r="A228" s="130"/>
      <c r="B228" s="142" t="s">
        <v>168</v>
      </c>
      <c r="C228" s="139"/>
      <c r="D228" s="132"/>
      <c r="E228" s="82"/>
      <c r="F228" s="141"/>
    </row>
    <row r="229" spans="1:6" ht="25">
      <c r="A229" s="130"/>
      <c r="B229" s="136" t="s">
        <v>503</v>
      </c>
      <c r="C229" s="139" t="s">
        <v>5</v>
      </c>
      <c r="D229" s="132">
        <v>1</v>
      </c>
      <c r="E229" s="82"/>
      <c r="F229" s="141"/>
    </row>
    <row r="230" spans="1:6">
      <c r="A230" s="130"/>
      <c r="B230" s="136" t="s">
        <v>373</v>
      </c>
      <c r="C230" s="139" t="s">
        <v>5</v>
      </c>
      <c r="D230" s="132">
        <v>1</v>
      </c>
      <c r="E230" s="82"/>
      <c r="F230" s="141"/>
    </row>
    <row r="231" spans="1:6">
      <c r="A231" s="130"/>
      <c r="B231" s="136" t="s">
        <v>374</v>
      </c>
      <c r="C231" s="139" t="s">
        <v>5</v>
      </c>
      <c r="D231" s="132">
        <v>1</v>
      </c>
      <c r="E231" s="82"/>
      <c r="F231" s="141"/>
    </row>
    <row r="232" spans="1:6" ht="25">
      <c r="A232" s="130"/>
      <c r="B232" s="136" t="s">
        <v>488</v>
      </c>
      <c r="C232" s="139" t="s">
        <v>5</v>
      </c>
      <c r="D232" s="132">
        <v>1</v>
      </c>
      <c r="E232" s="82"/>
      <c r="F232" s="141"/>
    </row>
    <row r="233" spans="1:6">
      <c r="A233" s="130"/>
      <c r="B233" s="136" t="s">
        <v>375</v>
      </c>
      <c r="C233" s="139" t="s">
        <v>5</v>
      </c>
      <c r="D233" s="132">
        <v>1</v>
      </c>
      <c r="E233" s="82"/>
      <c r="F233" s="141"/>
    </row>
    <row r="234" spans="1:6" ht="25">
      <c r="A234" s="130"/>
      <c r="B234" s="136" t="s">
        <v>504</v>
      </c>
      <c r="C234" s="139" t="s">
        <v>5</v>
      </c>
      <c r="D234" s="132">
        <v>1</v>
      </c>
      <c r="E234" s="82"/>
      <c r="F234" s="141"/>
    </row>
    <row r="235" spans="1:6">
      <c r="A235" s="130"/>
      <c r="B235" s="136" t="s">
        <v>376</v>
      </c>
      <c r="C235" s="139" t="s">
        <v>5</v>
      </c>
      <c r="D235" s="132">
        <v>1</v>
      </c>
      <c r="E235" s="82"/>
      <c r="F235" s="141"/>
    </row>
    <row r="236" spans="1:6">
      <c r="A236" s="130"/>
      <c r="B236" s="136" t="s">
        <v>377</v>
      </c>
      <c r="C236" s="139" t="s">
        <v>5</v>
      </c>
      <c r="D236" s="132">
        <v>1</v>
      </c>
      <c r="E236" s="82"/>
      <c r="F236" s="141"/>
    </row>
    <row r="237" spans="1:6" ht="25">
      <c r="A237" s="130"/>
      <c r="B237" s="136" t="s">
        <v>478</v>
      </c>
      <c r="C237" s="139" t="s">
        <v>5</v>
      </c>
      <c r="D237" s="132">
        <v>1</v>
      </c>
      <c r="E237" s="82"/>
      <c r="F237" s="141"/>
    </row>
    <row r="238" spans="1:6">
      <c r="A238" s="130"/>
      <c r="B238" s="136" t="s">
        <v>378</v>
      </c>
      <c r="C238" s="139" t="s">
        <v>5</v>
      </c>
      <c r="D238" s="132">
        <v>1</v>
      </c>
      <c r="E238" s="82"/>
      <c r="F238" s="141"/>
    </row>
    <row r="239" spans="1:6" ht="13">
      <c r="A239" s="130"/>
      <c r="B239" s="142" t="s">
        <v>169</v>
      </c>
      <c r="C239" s="139"/>
      <c r="D239" s="132"/>
      <c r="E239" s="82"/>
      <c r="F239" s="141"/>
    </row>
    <row r="240" spans="1:6" ht="25">
      <c r="A240" s="130"/>
      <c r="B240" s="136" t="s">
        <v>379</v>
      </c>
      <c r="C240" s="139" t="s">
        <v>5</v>
      </c>
      <c r="D240" s="132">
        <v>1</v>
      </c>
      <c r="E240" s="82"/>
      <c r="F240" s="141"/>
    </row>
    <row r="241" spans="1:6" ht="37.5">
      <c r="A241" s="130"/>
      <c r="B241" s="136" t="s">
        <v>404</v>
      </c>
      <c r="C241" s="139" t="s">
        <v>5</v>
      </c>
      <c r="D241" s="132">
        <v>1</v>
      </c>
      <c r="E241" s="82"/>
      <c r="F241" s="141"/>
    </row>
    <row r="242" spans="1:6" ht="62.5">
      <c r="A242" s="130"/>
      <c r="B242" s="136" t="s">
        <v>418</v>
      </c>
      <c r="C242" s="139" t="s">
        <v>5</v>
      </c>
      <c r="D242" s="132">
        <v>1</v>
      </c>
      <c r="E242" s="82"/>
      <c r="F242" s="141"/>
    </row>
    <row r="243" spans="1:6">
      <c r="A243" s="130"/>
      <c r="B243" s="136" t="s">
        <v>382</v>
      </c>
      <c r="C243" s="139" t="s">
        <v>5</v>
      </c>
      <c r="D243" s="132">
        <v>1</v>
      </c>
      <c r="E243" s="82"/>
      <c r="F243" s="141"/>
    </row>
    <row r="244" spans="1:6">
      <c r="A244" s="130"/>
      <c r="B244" s="136" t="s">
        <v>407</v>
      </c>
      <c r="C244" s="139" t="s">
        <v>5</v>
      </c>
      <c r="D244" s="132">
        <v>1</v>
      </c>
      <c r="E244" s="82"/>
      <c r="F244" s="141"/>
    </row>
    <row r="245" spans="1:6">
      <c r="A245" s="130"/>
      <c r="B245" s="136" t="s">
        <v>176</v>
      </c>
      <c r="C245" s="139" t="s">
        <v>5</v>
      </c>
      <c r="D245" s="132">
        <v>1</v>
      </c>
      <c r="E245" s="82"/>
      <c r="F245" s="141"/>
    </row>
    <row r="246" spans="1:6">
      <c r="A246" s="130"/>
      <c r="B246" s="136" t="s">
        <v>384</v>
      </c>
      <c r="C246" s="139" t="s">
        <v>5</v>
      </c>
      <c r="D246" s="132">
        <v>1</v>
      </c>
      <c r="E246" s="82"/>
      <c r="F246" s="141"/>
    </row>
    <row r="247" spans="1:6">
      <c r="A247" s="130"/>
      <c r="B247" s="136" t="s">
        <v>385</v>
      </c>
      <c r="C247" s="139" t="s">
        <v>5</v>
      </c>
      <c r="D247" s="132">
        <v>2</v>
      </c>
      <c r="E247" s="82"/>
      <c r="F247" s="141"/>
    </row>
    <row r="248" spans="1:6">
      <c r="A248" s="130"/>
      <c r="B248" s="136" t="s">
        <v>419</v>
      </c>
      <c r="C248" s="139" t="s">
        <v>5</v>
      </c>
      <c r="D248" s="132">
        <v>1</v>
      </c>
      <c r="E248" s="82"/>
      <c r="F248" s="141"/>
    </row>
    <row r="249" spans="1:6" ht="25">
      <c r="A249" s="130"/>
      <c r="B249" s="136" t="s">
        <v>387</v>
      </c>
      <c r="C249" s="139" t="s">
        <v>5</v>
      </c>
      <c r="D249" s="132">
        <v>1</v>
      </c>
      <c r="E249" s="82"/>
      <c r="F249" s="141"/>
    </row>
    <row r="250" spans="1:6">
      <c r="A250" s="130"/>
      <c r="B250" s="136" t="s">
        <v>420</v>
      </c>
      <c r="C250" s="139" t="s">
        <v>5</v>
      </c>
      <c r="D250" s="132">
        <v>1</v>
      </c>
      <c r="E250" s="82"/>
      <c r="F250" s="141"/>
    </row>
    <row r="251" spans="1:6" ht="25">
      <c r="A251" s="130"/>
      <c r="B251" s="136" t="s">
        <v>414</v>
      </c>
      <c r="C251" s="139" t="s">
        <v>5</v>
      </c>
      <c r="D251" s="132">
        <v>2</v>
      </c>
      <c r="E251" s="82"/>
      <c r="F251" s="141"/>
    </row>
    <row r="252" spans="1:6" ht="25">
      <c r="A252" s="130"/>
      <c r="B252" s="136" t="s">
        <v>391</v>
      </c>
      <c r="C252" s="139" t="s">
        <v>5</v>
      </c>
      <c r="D252" s="132">
        <v>1</v>
      </c>
      <c r="E252" s="82"/>
      <c r="F252" s="141"/>
    </row>
    <row r="253" spans="1:6">
      <c r="A253" s="130"/>
      <c r="B253" s="136" t="s">
        <v>392</v>
      </c>
      <c r="C253" s="139" t="s">
        <v>5</v>
      </c>
      <c r="D253" s="132">
        <v>1</v>
      </c>
      <c r="E253" s="82"/>
      <c r="F253" s="141"/>
    </row>
    <row r="254" spans="1:6">
      <c r="A254" s="130"/>
      <c r="B254" s="136" t="s">
        <v>421</v>
      </c>
      <c r="C254" s="139" t="s">
        <v>5</v>
      </c>
      <c r="D254" s="132">
        <v>1</v>
      </c>
      <c r="E254" s="82"/>
      <c r="F254" s="141"/>
    </row>
    <row r="255" spans="1:6" ht="25">
      <c r="A255" s="130"/>
      <c r="B255" s="136" t="s">
        <v>417</v>
      </c>
      <c r="C255" s="139" t="s">
        <v>5</v>
      </c>
      <c r="D255" s="132">
        <v>1</v>
      </c>
      <c r="E255" s="82"/>
      <c r="F255" s="141"/>
    </row>
    <row r="256" spans="1:6" ht="25">
      <c r="A256" s="130"/>
      <c r="B256" s="136" t="s">
        <v>422</v>
      </c>
      <c r="C256" s="139" t="s">
        <v>5</v>
      </c>
      <c r="D256" s="132">
        <v>1</v>
      </c>
      <c r="E256" s="82"/>
      <c r="F256" s="141"/>
    </row>
    <row r="257" spans="1:6" ht="25">
      <c r="A257" s="130"/>
      <c r="B257" s="136" t="s">
        <v>396</v>
      </c>
      <c r="C257" s="139" t="s">
        <v>5</v>
      </c>
      <c r="D257" s="132">
        <v>1</v>
      </c>
      <c r="E257" s="82"/>
      <c r="F257" s="141"/>
    </row>
    <row r="258" spans="1:6" ht="25">
      <c r="A258" s="130"/>
      <c r="B258" s="136" t="s">
        <v>397</v>
      </c>
      <c r="C258" s="139" t="s">
        <v>5</v>
      </c>
      <c r="D258" s="132">
        <v>1</v>
      </c>
      <c r="E258" s="82"/>
      <c r="F258" s="141"/>
    </row>
    <row r="259" spans="1:6" ht="25">
      <c r="A259" s="130"/>
      <c r="B259" s="136" t="s">
        <v>398</v>
      </c>
      <c r="C259" s="139" t="s">
        <v>5</v>
      </c>
      <c r="D259" s="132">
        <v>1</v>
      </c>
      <c r="E259" s="82"/>
      <c r="F259" s="141"/>
    </row>
    <row r="260" spans="1:6" ht="25">
      <c r="A260" s="130"/>
      <c r="B260" s="136" t="s">
        <v>399</v>
      </c>
      <c r="C260" s="139" t="s">
        <v>5</v>
      </c>
      <c r="D260" s="132">
        <v>1</v>
      </c>
      <c r="E260" s="82"/>
      <c r="F260" s="141"/>
    </row>
    <row r="261" spans="1:6" ht="25">
      <c r="A261" s="130"/>
      <c r="B261" s="136" t="s">
        <v>171</v>
      </c>
      <c r="C261" s="139" t="s">
        <v>5</v>
      </c>
      <c r="D261" s="132">
        <v>1</v>
      </c>
      <c r="E261" s="82"/>
      <c r="F261" s="141"/>
    </row>
    <row r="262" spans="1:6" ht="25">
      <c r="A262" s="130"/>
      <c r="B262" s="136" t="s">
        <v>177</v>
      </c>
      <c r="C262" s="139" t="s">
        <v>25</v>
      </c>
      <c r="D262" s="132">
        <v>1</v>
      </c>
      <c r="E262" s="82"/>
      <c r="F262" s="141"/>
    </row>
    <row r="263" spans="1:6" ht="25">
      <c r="A263" s="130"/>
      <c r="B263" s="136" t="s">
        <v>423</v>
      </c>
      <c r="C263" s="139" t="s">
        <v>25</v>
      </c>
      <c r="D263" s="132">
        <v>1</v>
      </c>
      <c r="E263" s="82"/>
      <c r="F263" s="141"/>
    </row>
    <row r="264" spans="1:6" ht="37.5">
      <c r="A264" s="130"/>
      <c r="B264" s="136" t="s">
        <v>173</v>
      </c>
      <c r="C264" s="139" t="s">
        <v>25</v>
      </c>
      <c r="D264" s="132">
        <v>1</v>
      </c>
      <c r="E264" s="82"/>
      <c r="F264" s="141"/>
    </row>
    <row r="265" spans="1:6">
      <c r="A265" s="130"/>
      <c r="B265" s="133" t="str">
        <f>"kompl.st."&amp;MID($A$9,3,5)&amp;COUNTA($A$9:A226)</f>
        <v>kompl.st.1.21</v>
      </c>
      <c r="C265" s="134" t="s">
        <v>5</v>
      </c>
      <c r="D265" s="132">
        <v>1</v>
      </c>
      <c r="E265" s="82"/>
      <c r="F265" s="179">
        <f>D265*E265</f>
        <v>0</v>
      </c>
    </row>
    <row r="266" spans="1:6">
      <c r="A266" s="130"/>
      <c r="B266" s="133"/>
      <c r="C266" s="139"/>
      <c r="D266" s="132"/>
      <c r="E266" s="82"/>
      <c r="F266" s="179"/>
    </row>
    <row r="267" spans="1:6" ht="25">
      <c r="A267" s="130" t="str">
        <f>MID($A$9,3,5)&amp;COUNTA($A$9:A266)</f>
        <v>1.22</v>
      </c>
      <c r="B267" s="131" t="s">
        <v>180</v>
      </c>
      <c r="C267" s="139"/>
      <c r="D267" s="132"/>
      <c r="E267" s="82"/>
      <c r="F267" s="141"/>
    </row>
    <row r="268" spans="1:6" ht="37.5">
      <c r="A268" s="130"/>
      <c r="B268" s="136" t="s">
        <v>401</v>
      </c>
      <c r="C268" s="139" t="s">
        <v>5</v>
      </c>
      <c r="D268" s="132">
        <v>1</v>
      </c>
      <c r="E268" s="82"/>
      <c r="F268" s="141"/>
    </row>
    <row r="269" spans="1:6" ht="25">
      <c r="A269" s="130"/>
      <c r="B269" s="136" t="s">
        <v>402</v>
      </c>
      <c r="C269" s="139" t="s">
        <v>5</v>
      </c>
      <c r="D269" s="132">
        <v>4</v>
      </c>
      <c r="E269" s="82"/>
      <c r="F269" s="141"/>
    </row>
    <row r="270" spans="1:6">
      <c r="A270" s="130"/>
      <c r="B270" s="136" t="s">
        <v>164</v>
      </c>
      <c r="C270" s="139" t="s">
        <v>5</v>
      </c>
      <c r="D270" s="132">
        <v>1</v>
      </c>
      <c r="E270" s="82"/>
      <c r="F270" s="141"/>
    </row>
    <row r="271" spans="1:6" ht="25">
      <c r="A271" s="130"/>
      <c r="B271" s="136" t="s">
        <v>165</v>
      </c>
      <c r="C271" s="139" t="s">
        <v>5</v>
      </c>
      <c r="D271" s="132">
        <v>1</v>
      </c>
      <c r="E271" s="82"/>
      <c r="F271" s="141"/>
    </row>
    <row r="272" spans="1:6" ht="25.5">
      <c r="A272" s="130"/>
      <c r="B272" s="136" t="s">
        <v>182</v>
      </c>
      <c r="C272" s="139" t="s">
        <v>5</v>
      </c>
      <c r="D272" s="132">
        <v>1</v>
      </c>
      <c r="E272" s="82"/>
      <c r="F272" s="141"/>
    </row>
    <row r="273" spans="1:6">
      <c r="A273" s="130"/>
      <c r="B273" s="136" t="s">
        <v>167</v>
      </c>
      <c r="C273" s="139" t="s">
        <v>5</v>
      </c>
      <c r="D273" s="132">
        <v>1</v>
      </c>
      <c r="E273" s="82"/>
      <c r="F273" s="141"/>
    </row>
    <row r="274" spans="1:6">
      <c r="A274" s="130"/>
      <c r="B274" s="133" t="str">
        <f>"kompl.st."&amp;MID($A$9,3,5)&amp;COUNTA($A$9:A266)</f>
        <v>kompl.st.1.22</v>
      </c>
      <c r="C274" s="139" t="s">
        <v>5</v>
      </c>
      <c r="D274" s="132">
        <v>1</v>
      </c>
      <c r="E274" s="82"/>
      <c r="F274" s="179">
        <f>D274*E274</f>
        <v>0</v>
      </c>
    </row>
    <row r="275" spans="1:6">
      <c r="A275" s="130"/>
      <c r="B275" s="133"/>
      <c r="C275" s="139"/>
      <c r="D275" s="132"/>
      <c r="E275" s="82"/>
      <c r="F275" s="179"/>
    </row>
    <row r="276" spans="1:6" ht="112.5">
      <c r="A276" s="130" t="str">
        <f>MID($A$9,3,5)&amp;COUNTA($A$9:A275)</f>
        <v>1.23</v>
      </c>
      <c r="B276" s="136" t="s">
        <v>492</v>
      </c>
      <c r="C276" s="139" t="s">
        <v>5</v>
      </c>
      <c r="D276" s="132">
        <v>1</v>
      </c>
      <c r="E276" s="82"/>
      <c r="F276" s="141"/>
    </row>
    <row r="277" spans="1:6" ht="13">
      <c r="A277" s="130"/>
      <c r="B277" s="142" t="s">
        <v>168</v>
      </c>
      <c r="C277" s="139"/>
      <c r="D277" s="132"/>
      <c r="E277" s="82"/>
      <c r="F277" s="141"/>
    </row>
    <row r="278" spans="1:6">
      <c r="A278" s="130"/>
      <c r="B278" s="136" t="s">
        <v>424</v>
      </c>
      <c r="C278" s="139" t="s">
        <v>5</v>
      </c>
      <c r="D278" s="132">
        <v>1</v>
      </c>
      <c r="E278" s="82"/>
      <c r="F278" s="141"/>
    </row>
    <row r="279" spans="1:6">
      <c r="A279" s="130"/>
      <c r="B279" s="136" t="s">
        <v>373</v>
      </c>
      <c r="C279" s="139" t="s">
        <v>5</v>
      </c>
      <c r="D279" s="132">
        <v>1</v>
      </c>
      <c r="E279" s="82"/>
      <c r="F279" s="141"/>
    </row>
    <row r="280" spans="1:6">
      <c r="A280" s="130"/>
      <c r="B280" s="136" t="s">
        <v>374</v>
      </c>
      <c r="C280" s="139" t="s">
        <v>5</v>
      </c>
      <c r="D280" s="132">
        <v>1</v>
      </c>
      <c r="E280" s="82"/>
      <c r="F280" s="141"/>
    </row>
    <row r="281" spans="1:6" ht="25">
      <c r="A281" s="130"/>
      <c r="B281" s="136" t="s">
        <v>508</v>
      </c>
      <c r="C281" s="139" t="s">
        <v>5</v>
      </c>
      <c r="D281" s="132">
        <v>1</v>
      </c>
      <c r="E281" s="82"/>
      <c r="F281" s="141"/>
    </row>
    <row r="282" spans="1:6">
      <c r="A282" s="130"/>
      <c r="B282" s="136" t="s">
        <v>375</v>
      </c>
      <c r="C282" s="139" t="s">
        <v>5</v>
      </c>
      <c r="D282" s="132">
        <v>1</v>
      </c>
      <c r="E282" s="82"/>
      <c r="F282" s="141"/>
    </row>
    <row r="283" spans="1:6" ht="25">
      <c r="A283" s="130"/>
      <c r="B283" s="136" t="s">
        <v>490</v>
      </c>
      <c r="C283" s="139" t="s">
        <v>5</v>
      </c>
      <c r="D283" s="132">
        <v>1</v>
      </c>
      <c r="E283" s="82"/>
      <c r="F283" s="141"/>
    </row>
    <row r="284" spans="1:6">
      <c r="A284" s="130"/>
      <c r="B284" s="136" t="s">
        <v>376</v>
      </c>
      <c r="C284" s="139" t="s">
        <v>5</v>
      </c>
      <c r="D284" s="132">
        <v>1</v>
      </c>
      <c r="E284" s="82"/>
      <c r="F284" s="141"/>
    </row>
    <row r="285" spans="1:6">
      <c r="A285" s="130"/>
      <c r="B285" s="136" t="s">
        <v>377</v>
      </c>
      <c r="C285" s="139" t="s">
        <v>5</v>
      </c>
      <c r="D285" s="132">
        <v>1</v>
      </c>
      <c r="E285" s="82"/>
      <c r="F285" s="141"/>
    </row>
    <row r="286" spans="1:6">
      <c r="A286" s="130"/>
      <c r="B286" s="136" t="s">
        <v>425</v>
      </c>
      <c r="C286" s="139" t="s">
        <v>5</v>
      </c>
      <c r="D286" s="132">
        <v>1</v>
      </c>
      <c r="E286" s="82"/>
      <c r="F286" s="141"/>
    </row>
    <row r="287" spans="1:6">
      <c r="A287" s="130"/>
      <c r="B287" s="136" t="s">
        <v>378</v>
      </c>
      <c r="C287" s="139" t="s">
        <v>5</v>
      </c>
      <c r="D287" s="132">
        <v>1</v>
      </c>
      <c r="E287" s="82"/>
      <c r="F287" s="141"/>
    </row>
    <row r="288" spans="1:6" ht="13">
      <c r="A288" s="130"/>
      <c r="B288" s="142" t="s">
        <v>169</v>
      </c>
      <c r="C288" s="139"/>
      <c r="D288" s="132"/>
      <c r="E288" s="82"/>
      <c r="F288" s="141"/>
    </row>
    <row r="289" spans="1:6" ht="25">
      <c r="A289" s="130"/>
      <c r="B289" s="136" t="s">
        <v>379</v>
      </c>
      <c r="C289" s="139" t="s">
        <v>5</v>
      </c>
      <c r="D289" s="132">
        <v>1</v>
      </c>
      <c r="E289" s="82"/>
      <c r="F289" s="141"/>
    </row>
    <row r="290" spans="1:6" ht="37.5">
      <c r="A290" s="130"/>
      <c r="B290" s="136" t="s">
        <v>404</v>
      </c>
      <c r="C290" s="139" t="s">
        <v>5</v>
      </c>
      <c r="D290" s="132">
        <v>1</v>
      </c>
      <c r="E290" s="82"/>
      <c r="F290" s="141"/>
    </row>
    <row r="291" spans="1:6" ht="62.5">
      <c r="A291" s="130"/>
      <c r="B291" s="136" t="s">
        <v>381</v>
      </c>
      <c r="C291" s="139" t="s">
        <v>5</v>
      </c>
      <c r="D291" s="132">
        <v>1</v>
      </c>
      <c r="E291" s="82"/>
      <c r="F291" s="141"/>
    </row>
    <row r="292" spans="1:6">
      <c r="A292" s="130"/>
      <c r="B292" s="136" t="s">
        <v>426</v>
      </c>
      <c r="C292" s="139" t="s">
        <v>5</v>
      </c>
      <c r="D292" s="132">
        <v>1</v>
      </c>
      <c r="E292" s="82"/>
      <c r="F292" s="141"/>
    </row>
    <row r="293" spans="1:6">
      <c r="A293" s="130"/>
      <c r="B293" s="136" t="s">
        <v>407</v>
      </c>
      <c r="C293" s="139" t="s">
        <v>5</v>
      </c>
      <c r="D293" s="132">
        <v>1</v>
      </c>
      <c r="E293" s="82"/>
      <c r="F293" s="141"/>
    </row>
    <row r="294" spans="1:6">
      <c r="A294" s="130"/>
      <c r="B294" s="136" t="s">
        <v>176</v>
      </c>
      <c r="C294" s="139" t="s">
        <v>5</v>
      </c>
      <c r="D294" s="132">
        <v>1</v>
      </c>
      <c r="E294" s="82"/>
      <c r="F294" s="141"/>
    </row>
    <row r="295" spans="1:6">
      <c r="A295" s="130"/>
      <c r="B295" s="136" t="s">
        <v>384</v>
      </c>
      <c r="C295" s="139" t="s">
        <v>5</v>
      </c>
      <c r="D295" s="132">
        <v>1</v>
      </c>
      <c r="E295" s="82"/>
      <c r="F295" s="141"/>
    </row>
    <row r="296" spans="1:6">
      <c r="A296" s="130"/>
      <c r="B296" s="136" t="s">
        <v>385</v>
      </c>
      <c r="C296" s="139" t="s">
        <v>5</v>
      </c>
      <c r="D296" s="132">
        <v>2</v>
      </c>
      <c r="E296" s="82"/>
      <c r="F296" s="141"/>
    </row>
    <row r="297" spans="1:6">
      <c r="A297" s="130"/>
      <c r="B297" s="136" t="s">
        <v>386</v>
      </c>
      <c r="C297" s="139" t="s">
        <v>5</v>
      </c>
      <c r="D297" s="132">
        <v>1</v>
      </c>
      <c r="E297" s="82"/>
      <c r="F297" s="141"/>
    </row>
    <row r="298" spans="1:6" ht="25">
      <c r="A298" s="130"/>
      <c r="B298" s="136" t="s">
        <v>388</v>
      </c>
      <c r="C298" s="139" t="s">
        <v>5</v>
      </c>
      <c r="D298" s="132">
        <v>1</v>
      </c>
      <c r="E298" s="82"/>
      <c r="F298" s="141"/>
    </row>
    <row r="299" spans="1:6">
      <c r="A299" s="130"/>
      <c r="B299" s="136" t="s">
        <v>389</v>
      </c>
      <c r="C299" s="139" t="s">
        <v>5</v>
      </c>
      <c r="D299" s="132">
        <v>1</v>
      </c>
      <c r="E299" s="82"/>
      <c r="F299" s="141"/>
    </row>
    <row r="300" spans="1:6">
      <c r="A300" s="130"/>
      <c r="B300" s="136" t="s">
        <v>409</v>
      </c>
      <c r="C300" s="139" t="s">
        <v>5</v>
      </c>
      <c r="D300" s="132">
        <v>2</v>
      </c>
      <c r="E300" s="82"/>
      <c r="F300" s="141"/>
    </row>
    <row r="301" spans="1:6" ht="25">
      <c r="A301" s="130"/>
      <c r="B301" s="136" t="s">
        <v>427</v>
      </c>
      <c r="C301" s="139" t="s">
        <v>5</v>
      </c>
      <c r="D301" s="132">
        <v>1</v>
      </c>
      <c r="E301" s="82"/>
      <c r="F301" s="141"/>
    </row>
    <row r="302" spans="1:6">
      <c r="A302" s="130"/>
      <c r="B302" s="136" t="s">
        <v>392</v>
      </c>
      <c r="C302" s="139" t="s">
        <v>5</v>
      </c>
      <c r="D302" s="132">
        <v>1</v>
      </c>
      <c r="E302" s="82"/>
      <c r="F302" s="141"/>
    </row>
    <row r="303" spans="1:6">
      <c r="A303" s="130"/>
      <c r="B303" s="136" t="s">
        <v>421</v>
      </c>
      <c r="C303" s="139" t="s">
        <v>5</v>
      </c>
      <c r="D303" s="132">
        <v>1</v>
      </c>
      <c r="E303" s="82"/>
      <c r="F303" s="141"/>
    </row>
    <row r="304" spans="1:6">
      <c r="A304" s="130"/>
      <c r="B304" s="136" t="s">
        <v>410</v>
      </c>
      <c r="C304" s="139" t="s">
        <v>5</v>
      </c>
      <c r="D304" s="132">
        <v>1</v>
      </c>
      <c r="E304" s="82"/>
      <c r="F304" s="141"/>
    </row>
    <row r="305" spans="1:6" ht="25">
      <c r="A305" s="130"/>
      <c r="B305" s="136" t="s">
        <v>395</v>
      </c>
      <c r="C305" s="139" t="s">
        <v>5</v>
      </c>
      <c r="D305" s="132">
        <v>1</v>
      </c>
      <c r="E305" s="82"/>
      <c r="F305" s="141"/>
    </row>
    <row r="306" spans="1:6" ht="25">
      <c r="A306" s="130"/>
      <c r="B306" s="136" t="s">
        <v>396</v>
      </c>
      <c r="C306" s="139" t="s">
        <v>5</v>
      </c>
      <c r="D306" s="132">
        <v>1</v>
      </c>
      <c r="E306" s="82"/>
      <c r="F306" s="141"/>
    </row>
    <row r="307" spans="1:6" ht="25">
      <c r="A307" s="130"/>
      <c r="B307" s="136" t="s">
        <v>397</v>
      </c>
      <c r="C307" s="139" t="s">
        <v>5</v>
      </c>
      <c r="D307" s="132">
        <v>1</v>
      </c>
      <c r="E307" s="82"/>
      <c r="F307" s="141"/>
    </row>
    <row r="308" spans="1:6" ht="25">
      <c r="A308" s="130"/>
      <c r="B308" s="136" t="s">
        <v>398</v>
      </c>
      <c r="C308" s="139" t="s">
        <v>5</v>
      </c>
      <c r="D308" s="132">
        <v>1</v>
      </c>
      <c r="E308" s="82"/>
      <c r="F308" s="141"/>
    </row>
    <row r="309" spans="1:6" ht="25">
      <c r="A309" s="130"/>
      <c r="B309" s="136" t="s">
        <v>399</v>
      </c>
      <c r="C309" s="139" t="s">
        <v>5</v>
      </c>
      <c r="D309" s="132">
        <v>1</v>
      </c>
      <c r="E309" s="82"/>
      <c r="F309" s="141"/>
    </row>
    <row r="310" spans="1:6" ht="25">
      <c r="A310" s="130"/>
      <c r="B310" s="136" t="s">
        <v>171</v>
      </c>
      <c r="C310" s="139" t="s">
        <v>5</v>
      </c>
      <c r="D310" s="132">
        <v>1</v>
      </c>
      <c r="E310" s="82"/>
      <c r="F310" s="141"/>
    </row>
    <row r="311" spans="1:6" ht="25">
      <c r="A311" s="130"/>
      <c r="B311" s="136" t="s">
        <v>177</v>
      </c>
      <c r="C311" s="139" t="s">
        <v>25</v>
      </c>
      <c r="D311" s="132">
        <v>1</v>
      </c>
      <c r="E311" s="82"/>
      <c r="F311" s="141"/>
    </row>
    <row r="312" spans="1:6">
      <c r="A312" s="130"/>
      <c r="B312" s="136" t="s">
        <v>400</v>
      </c>
      <c r="C312" s="139" t="s">
        <v>25</v>
      </c>
      <c r="D312" s="132">
        <v>1</v>
      </c>
      <c r="E312" s="82"/>
      <c r="F312" s="141"/>
    </row>
    <row r="313" spans="1:6" ht="37.5">
      <c r="A313" s="130"/>
      <c r="B313" s="136" t="s">
        <v>173</v>
      </c>
      <c r="C313" s="139" t="s">
        <v>25</v>
      </c>
      <c r="D313" s="132">
        <v>1</v>
      </c>
      <c r="E313" s="82"/>
      <c r="F313" s="141"/>
    </row>
    <row r="314" spans="1:6">
      <c r="A314" s="130"/>
      <c r="B314" s="133" t="str">
        <f>"kompl.st."&amp;MID($A$9,3,5)&amp;COUNTA($A$9:A275)</f>
        <v>kompl.st.1.23</v>
      </c>
      <c r="C314" s="134" t="s">
        <v>5</v>
      </c>
      <c r="D314" s="132">
        <v>1</v>
      </c>
      <c r="E314" s="82"/>
      <c r="F314" s="179">
        <f>D314*E314</f>
        <v>0</v>
      </c>
    </row>
    <row r="315" spans="1:6">
      <c r="A315" s="130"/>
      <c r="B315" s="133"/>
      <c r="C315" s="139"/>
      <c r="D315" s="132"/>
      <c r="E315" s="82"/>
      <c r="F315" s="179"/>
    </row>
    <row r="316" spans="1:6" ht="25">
      <c r="A316" s="130" t="str">
        <f>MID($A$9,3,5)&amp;COUNTA($A$9:A315)</f>
        <v>1.24</v>
      </c>
      <c r="B316" s="131" t="s">
        <v>183</v>
      </c>
      <c r="C316" s="139"/>
      <c r="D316" s="132"/>
      <c r="E316" s="82"/>
      <c r="F316" s="141"/>
    </row>
    <row r="317" spans="1:6" ht="37.5">
      <c r="A317" s="130"/>
      <c r="B317" s="136" t="s">
        <v>371</v>
      </c>
      <c r="C317" s="139" t="s">
        <v>5</v>
      </c>
      <c r="D317" s="132">
        <v>1</v>
      </c>
      <c r="E317" s="82"/>
      <c r="F317" s="141"/>
    </row>
    <row r="318" spans="1:6" ht="25">
      <c r="A318" s="130"/>
      <c r="B318" s="136" t="s">
        <v>428</v>
      </c>
      <c r="C318" s="139" t="s">
        <v>5</v>
      </c>
      <c r="D318" s="132">
        <v>4</v>
      </c>
      <c r="E318" s="82"/>
      <c r="F318" s="141"/>
    </row>
    <row r="319" spans="1:6">
      <c r="A319" s="130"/>
      <c r="B319" s="136" t="s">
        <v>164</v>
      </c>
      <c r="C319" s="139" t="s">
        <v>5</v>
      </c>
      <c r="D319" s="132">
        <v>1</v>
      </c>
      <c r="E319" s="82"/>
      <c r="F319" s="141"/>
    </row>
    <row r="320" spans="1:6" ht="25">
      <c r="A320" s="130"/>
      <c r="B320" s="136" t="s">
        <v>165</v>
      </c>
      <c r="C320" s="139" t="s">
        <v>5</v>
      </c>
      <c r="D320" s="132">
        <v>1</v>
      </c>
      <c r="E320" s="82"/>
      <c r="F320" s="141"/>
    </row>
    <row r="321" spans="1:6" ht="25.5">
      <c r="A321" s="130"/>
      <c r="B321" s="136" t="s">
        <v>184</v>
      </c>
      <c r="C321" s="139" t="s">
        <v>5</v>
      </c>
      <c r="D321" s="132">
        <v>1</v>
      </c>
      <c r="E321" s="82"/>
      <c r="F321" s="141"/>
    </row>
    <row r="322" spans="1:6">
      <c r="A322" s="130"/>
      <c r="B322" s="136" t="s">
        <v>167</v>
      </c>
      <c r="C322" s="139" t="s">
        <v>5</v>
      </c>
      <c r="D322" s="132">
        <v>1</v>
      </c>
      <c r="E322" s="82"/>
      <c r="F322" s="141"/>
    </row>
    <row r="323" spans="1:6">
      <c r="A323" s="130"/>
      <c r="B323" s="133" t="str">
        <f>"kompl.st."&amp;MID($A$9,3,5)&amp;COUNTA($A$9:A315)</f>
        <v>kompl.st.1.24</v>
      </c>
      <c r="C323" s="139" t="s">
        <v>5</v>
      </c>
      <c r="D323" s="132">
        <v>1</v>
      </c>
      <c r="E323" s="82"/>
      <c r="F323" s="179">
        <f>D323*E323</f>
        <v>0</v>
      </c>
    </row>
    <row r="324" spans="1:6">
      <c r="A324" s="130"/>
      <c r="B324" s="133"/>
      <c r="C324" s="139"/>
      <c r="D324" s="132"/>
      <c r="E324" s="82"/>
      <c r="F324" s="179"/>
    </row>
    <row r="325" spans="1:6" ht="112.5">
      <c r="A325" s="130" t="str">
        <f>MID($A$9,3,5)&amp;COUNTA($A$9:A324)</f>
        <v>1.25</v>
      </c>
      <c r="B325" s="136" t="s">
        <v>493</v>
      </c>
      <c r="C325" s="139" t="s">
        <v>5</v>
      </c>
      <c r="D325" s="132">
        <v>1</v>
      </c>
      <c r="E325" s="82"/>
      <c r="F325" s="141"/>
    </row>
    <row r="326" spans="1:6" ht="13">
      <c r="A326" s="130"/>
      <c r="B326" s="142" t="s">
        <v>168</v>
      </c>
      <c r="C326" s="139"/>
      <c r="D326" s="132"/>
      <c r="E326" s="82"/>
      <c r="F326" s="141"/>
    </row>
    <row r="327" spans="1:6" ht="25">
      <c r="A327" s="130"/>
      <c r="B327" s="136" t="s">
        <v>487</v>
      </c>
      <c r="C327" s="139" t="s">
        <v>5</v>
      </c>
      <c r="D327" s="132">
        <v>1</v>
      </c>
      <c r="E327" s="82"/>
      <c r="F327" s="141"/>
    </row>
    <row r="328" spans="1:6">
      <c r="A328" s="130"/>
      <c r="B328" s="136" t="s">
        <v>373</v>
      </c>
      <c r="C328" s="139" t="s">
        <v>5</v>
      </c>
      <c r="D328" s="132">
        <v>1</v>
      </c>
      <c r="E328" s="82"/>
      <c r="F328" s="141"/>
    </row>
    <row r="329" spans="1:6">
      <c r="A329" s="130"/>
      <c r="B329" s="136" t="s">
        <v>374</v>
      </c>
      <c r="C329" s="139" t="s">
        <v>5</v>
      </c>
      <c r="D329" s="132">
        <v>1</v>
      </c>
      <c r="E329" s="82"/>
      <c r="F329" s="141"/>
    </row>
    <row r="330" spans="1:6" ht="25">
      <c r="A330" s="130"/>
      <c r="B330" s="136" t="s">
        <v>488</v>
      </c>
      <c r="C330" s="139" t="s">
        <v>5</v>
      </c>
      <c r="D330" s="132">
        <v>1</v>
      </c>
      <c r="E330" s="82"/>
      <c r="F330" s="141"/>
    </row>
    <row r="331" spans="1:6">
      <c r="A331" s="130"/>
      <c r="B331" s="136" t="s">
        <v>375</v>
      </c>
      <c r="C331" s="139" t="s">
        <v>5</v>
      </c>
      <c r="D331" s="132">
        <v>1</v>
      </c>
      <c r="E331" s="82"/>
      <c r="F331" s="141"/>
    </row>
    <row r="332" spans="1:6" ht="25">
      <c r="A332" s="130"/>
      <c r="B332" s="136" t="s">
        <v>504</v>
      </c>
      <c r="C332" s="139" t="s">
        <v>5</v>
      </c>
      <c r="D332" s="132">
        <v>1</v>
      </c>
      <c r="E332" s="82"/>
      <c r="F332" s="141"/>
    </row>
    <row r="333" spans="1:6">
      <c r="A333" s="130"/>
      <c r="B333" s="136" t="s">
        <v>376</v>
      </c>
      <c r="C333" s="139" t="s">
        <v>5</v>
      </c>
      <c r="D333" s="132">
        <v>1</v>
      </c>
      <c r="E333" s="82"/>
      <c r="F333" s="141"/>
    </row>
    <row r="334" spans="1:6">
      <c r="A334" s="130"/>
      <c r="B334" s="136" t="s">
        <v>377</v>
      </c>
      <c r="C334" s="139" t="s">
        <v>5</v>
      </c>
      <c r="D334" s="132">
        <v>1</v>
      </c>
      <c r="E334" s="82"/>
      <c r="F334" s="141"/>
    </row>
    <row r="335" spans="1:6" ht="25">
      <c r="A335" s="130"/>
      <c r="B335" s="136" t="s">
        <v>509</v>
      </c>
      <c r="C335" s="139" t="s">
        <v>5</v>
      </c>
      <c r="D335" s="132">
        <v>1</v>
      </c>
      <c r="E335" s="82"/>
      <c r="F335" s="141"/>
    </row>
    <row r="336" spans="1:6">
      <c r="A336" s="130"/>
      <c r="B336" s="136" t="s">
        <v>378</v>
      </c>
      <c r="C336" s="139" t="s">
        <v>5</v>
      </c>
      <c r="D336" s="132">
        <v>1</v>
      </c>
      <c r="E336" s="82"/>
      <c r="F336" s="141"/>
    </row>
    <row r="337" spans="1:6" ht="13">
      <c r="A337" s="130"/>
      <c r="B337" s="142" t="s">
        <v>169</v>
      </c>
      <c r="C337" s="139"/>
      <c r="D337" s="132"/>
      <c r="E337" s="82"/>
      <c r="F337" s="141"/>
    </row>
    <row r="338" spans="1:6" ht="25">
      <c r="A338" s="130"/>
      <c r="B338" s="136" t="s">
        <v>379</v>
      </c>
      <c r="C338" s="139" t="s">
        <v>5</v>
      </c>
      <c r="D338" s="132">
        <v>1</v>
      </c>
      <c r="E338" s="82"/>
      <c r="F338" s="141"/>
    </row>
    <row r="339" spans="1:6" ht="37.5">
      <c r="A339" s="130"/>
      <c r="B339" s="136" t="s">
        <v>404</v>
      </c>
      <c r="C339" s="139" t="s">
        <v>5</v>
      </c>
      <c r="D339" s="132">
        <v>1</v>
      </c>
      <c r="E339" s="82"/>
      <c r="F339" s="141"/>
    </row>
    <row r="340" spans="1:6" ht="62.5">
      <c r="A340" s="130"/>
      <c r="B340" s="136" t="s">
        <v>405</v>
      </c>
      <c r="C340" s="139" t="s">
        <v>5</v>
      </c>
      <c r="D340" s="132">
        <v>1</v>
      </c>
      <c r="E340" s="82"/>
      <c r="F340" s="141"/>
    </row>
    <row r="341" spans="1:6">
      <c r="A341" s="130"/>
      <c r="B341" s="136" t="s">
        <v>382</v>
      </c>
      <c r="C341" s="139" t="s">
        <v>5</v>
      </c>
      <c r="D341" s="132">
        <v>1</v>
      </c>
      <c r="E341" s="82"/>
      <c r="F341" s="141"/>
    </row>
    <row r="342" spans="1:6">
      <c r="A342" s="130"/>
      <c r="B342" s="136" t="s">
        <v>383</v>
      </c>
      <c r="C342" s="139" t="s">
        <v>5</v>
      </c>
      <c r="D342" s="132">
        <v>1</v>
      </c>
      <c r="E342" s="82"/>
      <c r="F342" s="141"/>
    </row>
    <row r="343" spans="1:6">
      <c r="A343" s="130"/>
      <c r="B343" s="136" t="s">
        <v>170</v>
      </c>
      <c r="C343" s="139" t="s">
        <v>5</v>
      </c>
      <c r="D343" s="132">
        <v>1</v>
      </c>
      <c r="E343" s="82"/>
      <c r="F343" s="141"/>
    </row>
    <row r="344" spans="1:6">
      <c r="A344" s="130"/>
      <c r="B344" s="136" t="s">
        <v>384</v>
      </c>
      <c r="C344" s="139" t="s">
        <v>5</v>
      </c>
      <c r="D344" s="132">
        <v>1</v>
      </c>
      <c r="E344" s="82"/>
      <c r="F344" s="141"/>
    </row>
    <row r="345" spans="1:6">
      <c r="A345" s="130"/>
      <c r="B345" s="136" t="s">
        <v>385</v>
      </c>
      <c r="C345" s="139" t="s">
        <v>5</v>
      </c>
      <c r="D345" s="132">
        <v>2</v>
      </c>
      <c r="E345" s="82"/>
      <c r="F345" s="141"/>
    </row>
    <row r="346" spans="1:6">
      <c r="A346" s="130"/>
      <c r="B346" s="136" t="s">
        <v>386</v>
      </c>
      <c r="C346" s="139" t="s">
        <v>5</v>
      </c>
      <c r="D346" s="132">
        <v>1</v>
      </c>
      <c r="E346" s="82"/>
      <c r="F346" s="141"/>
    </row>
    <row r="347" spans="1:6" ht="25">
      <c r="A347" s="130"/>
      <c r="B347" s="136" t="s">
        <v>388</v>
      </c>
      <c r="C347" s="139" t="s">
        <v>5</v>
      </c>
      <c r="D347" s="132">
        <v>1</v>
      </c>
      <c r="E347" s="82"/>
      <c r="F347" s="141"/>
    </row>
    <row r="348" spans="1:6">
      <c r="A348" s="130"/>
      <c r="B348" s="136" t="s">
        <v>389</v>
      </c>
      <c r="C348" s="139" t="s">
        <v>5</v>
      </c>
      <c r="D348" s="132">
        <v>1</v>
      </c>
      <c r="E348" s="82"/>
      <c r="F348" s="141"/>
    </row>
    <row r="349" spans="1:6" ht="25">
      <c r="A349" s="130"/>
      <c r="B349" s="136" t="s">
        <v>414</v>
      </c>
      <c r="C349" s="139" t="s">
        <v>5</v>
      </c>
      <c r="D349" s="132">
        <v>2</v>
      </c>
      <c r="E349" s="82"/>
      <c r="F349" s="141"/>
    </row>
    <row r="350" spans="1:6" ht="25">
      <c r="A350" s="130"/>
      <c r="B350" s="136" t="s">
        <v>391</v>
      </c>
      <c r="C350" s="139" t="s">
        <v>5</v>
      </c>
      <c r="D350" s="132">
        <v>1</v>
      </c>
      <c r="E350" s="82"/>
      <c r="F350" s="141"/>
    </row>
    <row r="351" spans="1:6">
      <c r="A351" s="130"/>
      <c r="B351" s="136" t="s">
        <v>392</v>
      </c>
      <c r="C351" s="139" t="s">
        <v>5</v>
      </c>
      <c r="D351" s="132">
        <v>1</v>
      </c>
      <c r="E351" s="82"/>
      <c r="F351" s="141"/>
    </row>
    <row r="352" spans="1:6">
      <c r="A352" s="130"/>
      <c r="B352" s="136" t="s">
        <v>421</v>
      </c>
      <c r="C352" s="139" t="s">
        <v>5</v>
      </c>
      <c r="D352" s="132">
        <v>1</v>
      </c>
      <c r="E352" s="82"/>
      <c r="F352" s="141"/>
    </row>
    <row r="353" spans="1:6" ht="25">
      <c r="A353" s="130"/>
      <c r="B353" s="136" t="s">
        <v>417</v>
      </c>
      <c r="C353" s="139" t="s">
        <v>5</v>
      </c>
      <c r="D353" s="132">
        <v>1</v>
      </c>
      <c r="E353" s="82"/>
      <c r="F353" s="141"/>
    </row>
    <row r="354" spans="1:6" ht="25">
      <c r="A354" s="130"/>
      <c r="B354" s="136" t="s">
        <v>395</v>
      </c>
      <c r="C354" s="139" t="s">
        <v>5</v>
      </c>
      <c r="D354" s="132">
        <v>1</v>
      </c>
      <c r="E354" s="82"/>
      <c r="F354" s="141"/>
    </row>
    <row r="355" spans="1:6" ht="25">
      <c r="A355" s="130"/>
      <c r="B355" s="136" t="s">
        <v>396</v>
      </c>
      <c r="C355" s="139" t="s">
        <v>5</v>
      </c>
      <c r="D355" s="132">
        <v>1</v>
      </c>
      <c r="E355" s="82"/>
      <c r="F355" s="141"/>
    </row>
    <row r="356" spans="1:6" ht="25">
      <c r="A356" s="130"/>
      <c r="B356" s="136" t="s">
        <v>397</v>
      </c>
      <c r="C356" s="139" t="s">
        <v>5</v>
      </c>
      <c r="D356" s="132">
        <v>1</v>
      </c>
      <c r="E356" s="82"/>
      <c r="F356" s="141"/>
    </row>
    <row r="357" spans="1:6" ht="25">
      <c r="A357" s="130"/>
      <c r="B357" s="136" t="s">
        <v>429</v>
      </c>
      <c r="C357" s="139" t="s">
        <v>5</v>
      </c>
      <c r="D357" s="132">
        <v>4</v>
      </c>
      <c r="E357" s="82"/>
      <c r="F357" s="141"/>
    </row>
    <row r="358" spans="1:6" ht="25">
      <c r="A358" s="130"/>
      <c r="B358" s="136" t="s">
        <v>399</v>
      </c>
      <c r="C358" s="139" t="s">
        <v>5</v>
      </c>
      <c r="D358" s="132">
        <v>4</v>
      </c>
      <c r="E358" s="82"/>
      <c r="F358" s="141"/>
    </row>
    <row r="359" spans="1:6" ht="25">
      <c r="A359" s="130"/>
      <c r="B359" s="136" t="s">
        <v>171</v>
      </c>
      <c r="C359" s="139" t="s">
        <v>5</v>
      </c>
      <c r="D359" s="132">
        <v>1</v>
      </c>
      <c r="E359" s="82"/>
      <c r="F359" s="141"/>
    </row>
    <row r="360" spans="1:6" ht="25">
      <c r="A360" s="130"/>
      <c r="B360" s="136" t="s">
        <v>177</v>
      </c>
      <c r="C360" s="139" t="s">
        <v>25</v>
      </c>
      <c r="D360" s="132">
        <v>1</v>
      </c>
      <c r="E360" s="82"/>
      <c r="F360" s="141"/>
    </row>
    <row r="361" spans="1:6">
      <c r="A361" s="130"/>
      <c r="B361" s="136" t="s">
        <v>430</v>
      </c>
      <c r="C361" s="139" t="s">
        <v>25</v>
      </c>
      <c r="D361" s="132">
        <v>1</v>
      </c>
      <c r="E361" s="82"/>
      <c r="F361" s="141"/>
    </row>
    <row r="362" spans="1:6" ht="37.5">
      <c r="A362" s="130"/>
      <c r="B362" s="136" t="s">
        <v>173</v>
      </c>
      <c r="C362" s="139" t="s">
        <v>25</v>
      </c>
      <c r="D362" s="132">
        <v>1</v>
      </c>
      <c r="E362" s="82"/>
      <c r="F362" s="141"/>
    </row>
    <row r="363" spans="1:6">
      <c r="A363" s="130"/>
      <c r="B363" s="133" t="str">
        <f>"kompl.st."&amp;MID($A$9,3,5)&amp;COUNTA($A$9:A324)</f>
        <v>kompl.st.1.25</v>
      </c>
      <c r="C363" s="134" t="s">
        <v>5</v>
      </c>
      <c r="D363" s="132">
        <v>1</v>
      </c>
      <c r="E363" s="82"/>
      <c r="F363" s="179">
        <f>D363*E363</f>
        <v>0</v>
      </c>
    </row>
    <row r="364" spans="1:6">
      <c r="A364" s="130"/>
      <c r="B364" s="133"/>
      <c r="C364" s="139"/>
      <c r="D364" s="132"/>
      <c r="E364" s="82"/>
      <c r="F364" s="179"/>
    </row>
    <row r="365" spans="1:6" ht="25">
      <c r="A365" s="130" t="str">
        <f>MID($A$9,3,5)&amp;COUNTA($A$9:A364)</f>
        <v>1.26</v>
      </c>
      <c r="B365" s="131" t="s">
        <v>185</v>
      </c>
      <c r="C365" s="139"/>
      <c r="D365" s="132"/>
      <c r="E365" s="82"/>
      <c r="F365" s="141"/>
    </row>
    <row r="366" spans="1:6" ht="37.5">
      <c r="A366" s="130"/>
      <c r="B366" s="136" t="s">
        <v>401</v>
      </c>
      <c r="C366" s="139" t="s">
        <v>5</v>
      </c>
      <c r="D366" s="132">
        <v>1</v>
      </c>
      <c r="E366" s="82"/>
      <c r="F366" s="141"/>
    </row>
    <row r="367" spans="1:6" ht="25">
      <c r="A367" s="130"/>
      <c r="B367" s="136" t="s">
        <v>431</v>
      </c>
      <c r="C367" s="139" t="s">
        <v>5</v>
      </c>
      <c r="D367" s="132">
        <v>4</v>
      </c>
      <c r="E367" s="82"/>
      <c r="F367" s="141"/>
    </row>
    <row r="368" spans="1:6">
      <c r="A368" s="130"/>
      <c r="B368" s="136" t="s">
        <v>164</v>
      </c>
      <c r="C368" s="139" t="s">
        <v>5</v>
      </c>
      <c r="D368" s="132">
        <v>1</v>
      </c>
      <c r="E368" s="82"/>
      <c r="F368" s="141"/>
    </row>
    <row r="369" spans="1:6" ht="25">
      <c r="A369" s="130"/>
      <c r="B369" s="136" t="s">
        <v>165</v>
      </c>
      <c r="C369" s="139" t="s">
        <v>5</v>
      </c>
      <c r="D369" s="132">
        <v>1</v>
      </c>
      <c r="E369" s="82"/>
      <c r="F369" s="141"/>
    </row>
    <row r="370" spans="1:6" ht="25.5">
      <c r="A370" s="130"/>
      <c r="B370" s="136" t="s">
        <v>184</v>
      </c>
      <c r="C370" s="139" t="s">
        <v>5</v>
      </c>
      <c r="D370" s="132">
        <v>1</v>
      </c>
      <c r="E370" s="82"/>
      <c r="F370" s="141"/>
    </row>
    <row r="371" spans="1:6">
      <c r="A371" s="130"/>
      <c r="B371" s="136" t="s">
        <v>167</v>
      </c>
      <c r="C371" s="139" t="s">
        <v>5</v>
      </c>
      <c r="D371" s="132">
        <v>1</v>
      </c>
      <c r="E371" s="82"/>
      <c r="F371" s="141"/>
    </row>
    <row r="372" spans="1:6">
      <c r="A372" s="130"/>
      <c r="B372" s="133" t="str">
        <f>"kompl.st."&amp;MID($A$9,3,5)&amp;COUNTA($A$9:A364)</f>
        <v>kompl.st.1.26</v>
      </c>
      <c r="C372" s="139" t="s">
        <v>5</v>
      </c>
      <c r="D372" s="132">
        <v>1</v>
      </c>
      <c r="E372" s="82"/>
      <c r="F372" s="179">
        <f>D372*E372</f>
        <v>0</v>
      </c>
    </row>
    <row r="373" spans="1:6">
      <c r="A373" s="130"/>
      <c r="B373" s="133"/>
      <c r="C373" s="139"/>
      <c r="D373" s="132"/>
      <c r="E373" s="82"/>
      <c r="F373" s="179"/>
    </row>
    <row r="374" spans="1:6" ht="112.5">
      <c r="A374" s="130" t="str">
        <f>MID($A$9,3,5)&amp;COUNTA($A$9:A373)</f>
        <v>1.27</v>
      </c>
      <c r="B374" s="136" t="s">
        <v>494</v>
      </c>
      <c r="C374" s="139" t="s">
        <v>5</v>
      </c>
      <c r="D374" s="132">
        <v>1</v>
      </c>
      <c r="E374" s="82"/>
      <c r="F374" s="141"/>
    </row>
    <row r="375" spans="1:6" ht="13">
      <c r="A375" s="130"/>
      <c r="B375" s="142" t="s">
        <v>168</v>
      </c>
      <c r="C375" s="139"/>
      <c r="D375" s="132"/>
      <c r="E375" s="82"/>
      <c r="F375" s="141"/>
    </row>
    <row r="376" spans="1:6" ht="25">
      <c r="A376" s="130"/>
      <c r="B376" s="136" t="s">
        <v>487</v>
      </c>
      <c r="C376" s="139" t="s">
        <v>5</v>
      </c>
      <c r="D376" s="132">
        <v>1</v>
      </c>
      <c r="E376" s="82"/>
      <c r="F376" s="141"/>
    </row>
    <row r="377" spans="1:6">
      <c r="A377" s="130"/>
      <c r="B377" s="136" t="s">
        <v>373</v>
      </c>
      <c r="C377" s="139" t="s">
        <v>5</v>
      </c>
      <c r="D377" s="132">
        <v>1</v>
      </c>
      <c r="E377" s="82"/>
      <c r="F377" s="141"/>
    </row>
    <row r="378" spans="1:6">
      <c r="A378" s="130"/>
      <c r="B378" s="136" t="s">
        <v>374</v>
      </c>
      <c r="C378" s="139" t="s">
        <v>5</v>
      </c>
      <c r="D378" s="132">
        <v>1</v>
      </c>
      <c r="E378" s="82"/>
      <c r="F378" s="141"/>
    </row>
    <row r="379" spans="1:6" ht="25">
      <c r="A379" s="130"/>
      <c r="B379" s="136" t="s">
        <v>488</v>
      </c>
      <c r="C379" s="139" t="s">
        <v>5</v>
      </c>
      <c r="D379" s="132">
        <v>1</v>
      </c>
      <c r="E379" s="82"/>
      <c r="F379" s="141"/>
    </row>
    <row r="380" spans="1:6">
      <c r="A380" s="130"/>
      <c r="B380" s="136" t="s">
        <v>375</v>
      </c>
      <c r="C380" s="139" t="s">
        <v>5</v>
      </c>
      <c r="D380" s="132">
        <v>1</v>
      </c>
      <c r="E380" s="82"/>
      <c r="F380" s="141"/>
    </row>
    <row r="381" spans="1:6" ht="25">
      <c r="A381" s="130"/>
      <c r="B381" s="136" t="s">
        <v>504</v>
      </c>
      <c r="C381" s="139" t="s">
        <v>5</v>
      </c>
      <c r="D381" s="132">
        <v>1</v>
      </c>
      <c r="E381" s="82"/>
      <c r="F381" s="141"/>
    </row>
    <row r="382" spans="1:6">
      <c r="A382" s="130"/>
      <c r="B382" s="136" t="s">
        <v>376</v>
      </c>
      <c r="C382" s="139" t="s">
        <v>5</v>
      </c>
      <c r="D382" s="132">
        <v>1</v>
      </c>
      <c r="E382" s="82"/>
      <c r="F382" s="141"/>
    </row>
    <row r="383" spans="1:6">
      <c r="A383" s="130"/>
      <c r="B383" s="136" t="s">
        <v>377</v>
      </c>
      <c r="C383" s="139" t="s">
        <v>5</v>
      </c>
      <c r="D383" s="132">
        <v>1</v>
      </c>
      <c r="E383" s="82"/>
      <c r="F383" s="141"/>
    </row>
    <row r="384" spans="1:6" ht="25">
      <c r="A384" s="130"/>
      <c r="B384" s="136" t="s">
        <v>489</v>
      </c>
      <c r="C384" s="139" t="s">
        <v>5</v>
      </c>
      <c r="D384" s="132">
        <v>1</v>
      </c>
      <c r="E384" s="82"/>
      <c r="F384" s="141"/>
    </row>
    <row r="385" spans="1:6">
      <c r="A385" s="130"/>
      <c r="B385" s="136" t="s">
        <v>378</v>
      </c>
      <c r="C385" s="139" t="s">
        <v>5</v>
      </c>
      <c r="D385" s="132">
        <v>1</v>
      </c>
      <c r="E385" s="82"/>
      <c r="F385" s="141"/>
    </row>
    <row r="386" spans="1:6" ht="13">
      <c r="A386" s="130"/>
      <c r="B386" s="142" t="s">
        <v>169</v>
      </c>
      <c r="C386" s="139"/>
      <c r="D386" s="132"/>
      <c r="E386" s="82"/>
      <c r="F386" s="141"/>
    </row>
    <row r="387" spans="1:6" ht="25">
      <c r="A387" s="130"/>
      <c r="B387" s="136" t="s">
        <v>379</v>
      </c>
      <c r="C387" s="139" t="s">
        <v>5</v>
      </c>
      <c r="D387" s="132">
        <v>1</v>
      </c>
      <c r="E387" s="82"/>
      <c r="F387" s="141"/>
    </row>
    <row r="388" spans="1:6" ht="37.5">
      <c r="A388" s="130"/>
      <c r="B388" s="136" t="s">
        <v>404</v>
      </c>
      <c r="C388" s="139" t="s">
        <v>5</v>
      </c>
      <c r="D388" s="132">
        <v>1</v>
      </c>
      <c r="E388" s="82"/>
      <c r="F388" s="141"/>
    </row>
    <row r="389" spans="1:6" ht="62.5">
      <c r="A389" s="130"/>
      <c r="B389" s="136" t="s">
        <v>381</v>
      </c>
      <c r="C389" s="139" t="s">
        <v>5</v>
      </c>
      <c r="D389" s="132">
        <v>1</v>
      </c>
      <c r="E389" s="82"/>
      <c r="F389" s="141"/>
    </row>
    <row r="390" spans="1:6">
      <c r="A390" s="130"/>
      <c r="B390" s="136" t="s">
        <v>382</v>
      </c>
      <c r="C390" s="139" t="s">
        <v>5</v>
      </c>
      <c r="D390" s="132">
        <v>1</v>
      </c>
      <c r="E390" s="82"/>
      <c r="F390" s="141"/>
    </row>
    <row r="391" spans="1:6">
      <c r="A391" s="130"/>
      <c r="B391" s="136" t="s">
        <v>383</v>
      </c>
      <c r="C391" s="139" t="s">
        <v>5</v>
      </c>
      <c r="D391" s="132">
        <v>1</v>
      </c>
      <c r="E391" s="82"/>
      <c r="F391" s="141"/>
    </row>
    <row r="392" spans="1:6">
      <c r="A392" s="130"/>
      <c r="B392" s="136" t="s">
        <v>176</v>
      </c>
      <c r="C392" s="139" t="s">
        <v>5</v>
      </c>
      <c r="D392" s="132">
        <v>1</v>
      </c>
      <c r="E392" s="82"/>
      <c r="F392" s="141"/>
    </row>
    <row r="393" spans="1:6">
      <c r="A393" s="130"/>
      <c r="B393" s="136" t="s">
        <v>384</v>
      </c>
      <c r="C393" s="139" t="s">
        <v>5</v>
      </c>
      <c r="D393" s="132">
        <v>1</v>
      </c>
      <c r="E393" s="82"/>
      <c r="F393" s="141"/>
    </row>
    <row r="394" spans="1:6">
      <c r="A394" s="130"/>
      <c r="B394" s="136" t="s">
        <v>385</v>
      </c>
      <c r="C394" s="139" t="s">
        <v>5</v>
      </c>
      <c r="D394" s="132">
        <v>2</v>
      </c>
      <c r="E394" s="82"/>
      <c r="F394" s="141"/>
    </row>
    <row r="395" spans="1:6">
      <c r="A395" s="130"/>
      <c r="B395" s="136" t="s">
        <v>386</v>
      </c>
      <c r="C395" s="139" t="s">
        <v>5</v>
      </c>
      <c r="D395" s="132">
        <v>1</v>
      </c>
      <c r="E395" s="82"/>
      <c r="F395" s="141"/>
    </row>
    <row r="396" spans="1:6" ht="25">
      <c r="A396" s="130"/>
      <c r="B396" s="136" t="s">
        <v>388</v>
      </c>
      <c r="C396" s="139" t="s">
        <v>5</v>
      </c>
      <c r="D396" s="132">
        <v>1</v>
      </c>
      <c r="E396" s="82"/>
      <c r="F396" s="141"/>
    </row>
    <row r="397" spans="1:6">
      <c r="A397" s="130"/>
      <c r="B397" s="136" t="s">
        <v>389</v>
      </c>
      <c r="C397" s="139" t="s">
        <v>5</v>
      </c>
      <c r="D397" s="132">
        <v>1</v>
      </c>
      <c r="E397" s="82"/>
      <c r="F397" s="141"/>
    </row>
    <row r="398" spans="1:6" ht="25">
      <c r="A398" s="130"/>
      <c r="B398" s="136" t="s">
        <v>414</v>
      </c>
      <c r="C398" s="139" t="s">
        <v>5</v>
      </c>
      <c r="D398" s="132">
        <v>2</v>
      </c>
      <c r="E398" s="82"/>
      <c r="F398" s="141"/>
    </row>
    <row r="399" spans="1:6" ht="25">
      <c r="A399" s="130"/>
      <c r="B399" s="136" t="s">
        <v>391</v>
      </c>
      <c r="C399" s="139" t="s">
        <v>5</v>
      </c>
      <c r="D399" s="132">
        <v>1</v>
      </c>
      <c r="E399" s="82"/>
      <c r="F399" s="141"/>
    </row>
    <row r="400" spans="1:6">
      <c r="A400" s="130"/>
      <c r="B400" s="136" t="s">
        <v>392</v>
      </c>
      <c r="C400" s="139" t="s">
        <v>5</v>
      </c>
      <c r="D400" s="132">
        <v>1</v>
      </c>
      <c r="E400" s="82"/>
      <c r="F400" s="141"/>
    </row>
    <row r="401" spans="1:6">
      <c r="A401" s="130"/>
      <c r="B401" s="136" t="s">
        <v>421</v>
      </c>
      <c r="C401" s="139" t="s">
        <v>5</v>
      </c>
      <c r="D401" s="132">
        <v>1</v>
      </c>
      <c r="E401" s="82"/>
      <c r="F401" s="141"/>
    </row>
    <row r="402" spans="1:6" ht="25">
      <c r="A402" s="130"/>
      <c r="B402" s="136" t="s">
        <v>417</v>
      </c>
      <c r="C402" s="139" t="s">
        <v>5</v>
      </c>
      <c r="D402" s="132">
        <v>1</v>
      </c>
      <c r="E402" s="82"/>
      <c r="F402" s="141"/>
    </row>
    <row r="403" spans="1:6" ht="25">
      <c r="A403" s="130"/>
      <c r="B403" s="136" t="s">
        <v>422</v>
      </c>
      <c r="C403" s="139" t="s">
        <v>5</v>
      </c>
      <c r="D403" s="132">
        <v>1</v>
      </c>
      <c r="E403" s="82"/>
      <c r="F403" s="141"/>
    </row>
    <row r="404" spans="1:6" ht="25">
      <c r="A404" s="130"/>
      <c r="B404" s="136" t="s">
        <v>396</v>
      </c>
      <c r="C404" s="139" t="s">
        <v>5</v>
      </c>
      <c r="D404" s="132">
        <v>1</v>
      </c>
      <c r="E404" s="82"/>
      <c r="F404" s="141"/>
    </row>
    <row r="405" spans="1:6" ht="25">
      <c r="A405" s="130"/>
      <c r="B405" s="136" t="s">
        <v>397</v>
      </c>
      <c r="C405" s="139" t="s">
        <v>5</v>
      </c>
      <c r="D405" s="132">
        <v>1</v>
      </c>
      <c r="E405" s="82"/>
      <c r="F405" s="141"/>
    </row>
    <row r="406" spans="1:6" ht="25">
      <c r="A406" s="130"/>
      <c r="B406" s="136" t="s">
        <v>432</v>
      </c>
      <c r="C406" s="139" t="s">
        <v>5</v>
      </c>
      <c r="D406" s="132">
        <v>1</v>
      </c>
      <c r="E406" s="82"/>
      <c r="F406" s="141"/>
    </row>
    <row r="407" spans="1:6" ht="25">
      <c r="A407" s="130"/>
      <c r="B407" s="136" t="s">
        <v>433</v>
      </c>
      <c r="C407" s="139" t="s">
        <v>5</v>
      </c>
      <c r="D407" s="132">
        <v>1</v>
      </c>
      <c r="E407" s="82"/>
      <c r="F407" s="141"/>
    </row>
    <row r="408" spans="1:6" ht="25">
      <c r="A408" s="130"/>
      <c r="B408" s="136" t="s">
        <v>171</v>
      </c>
      <c r="C408" s="139" t="s">
        <v>5</v>
      </c>
      <c r="D408" s="132">
        <v>1</v>
      </c>
      <c r="E408" s="82"/>
      <c r="F408" s="141"/>
    </row>
    <row r="409" spans="1:6" ht="25">
      <c r="A409" s="130"/>
      <c r="B409" s="136" t="s">
        <v>177</v>
      </c>
      <c r="C409" s="139" t="s">
        <v>25</v>
      </c>
      <c r="D409" s="132">
        <v>1</v>
      </c>
      <c r="E409" s="82"/>
      <c r="F409" s="141"/>
    </row>
    <row r="410" spans="1:6">
      <c r="A410" s="130"/>
      <c r="B410" s="136" t="s">
        <v>400</v>
      </c>
      <c r="C410" s="139" t="s">
        <v>25</v>
      </c>
      <c r="D410" s="132">
        <v>1</v>
      </c>
      <c r="E410" s="82"/>
      <c r="F410" s="141"/>
    </row>
    <row r="411" spans="1:6" ht="37.5">
      <c r="A411" s="130"/>
      <c r="B411" s="136" t="s">
        <v>173</v>
      </c>
      <c r="C411" s="139" t="s">
        <v>25</v>
      </c>
      <c r="D411" s="132">
        <v>1</v>
      </c>
      <c r="E411" s="82"/>
      <c r="F411" s="141"/>
    </row>
    <row r="412" spans="1:6">
      <c r="A412" s="130"/>
      <c r="B412" s="133" t="str">
        <f>"kompl.st."&amp;MID($A$9,3,5)&amp;COUNTA($A$9:A373)</f>
        <v>kompl.st.1.27</v>
      </c>
      <c r="C412" s="134" t="s">
        <v>5</v>
      </c>
      <c r="D412" s="132">
        <v>1</v>
      </c>
      <c r="E412" s="82"/>
      <c r="F412" s="179">
        <f>D412*E412</f>
        <v>0</v>
      </c>
    </row>
    <row r="413" spans="1:6">
      <c r="A413" s="130"/>
      <c r="B413" s="133"/>
      <c r="C413" s="139"/>
      <c r="D413" s="132"/>
      <c r="E413" s="82"/>
      <c r="F413" s="179"/>
    </row>
    <row r="414" spans="1:6" ht="75">
      <c r="A414" s="130" t="str">
        <f>MID($A$9,3,5)&amp;COUNTA($A$9:A413)</f>
        <v>1.28</v>
      </c>
      <c r="B414" s="143" t="s">
        <v>434</v>
      </c>
      <c r="C414" s="132"/>
      <c r="D414" s="132"/>
      <c r="E414" s="82"/>
      <c r="F414" s="141"/>
    </row>
    <row r="415" spans="1:6">
      <c r="A415" s="130"/>
      <c r="B415" s="133" t="str">
        <f>"kompl.st."&amp;MID($A$9,3,5)&amp;COUNTA($A$9:A413)</f>
        <v>kompl.st.1.28</v>
      </c>
      <c r="C415" s="134" t="s">
        <v>5</v>
      </c>
      <c r="D415" s="132">
        <v>7</v>
      </c>
      <c r="E415" s="82"/>
      <c r="F415" s="179">
        <f>D415*E415</f>
        <v>0</v>
      </c>
    </row>
    <row r="416" spans="1:6">
      <c r="A416" s="130"/>
      <c r="B416" s="133"/>
      <c r="C416" s="134"/>
      <c r="D416" s="132"/>
      <c r="E416" s="82"/>
      <c r="F416" s="141"/>
    </row>
    <row r="417" spans="1:6" ht="37.5">
      <c r="A417" s="130" t="str">
        <f>MID($A$9,3,5)&amp;COUNTA($A$9:A416)</f>
        <v>1.29</v>
      </c>
      <c r="B417" s="143" t="s">
        <v>435</v>
      </c>
      <c r="C417" s="134"/>
      <c r="D417" s="134"/>
      <c r="E417" s="82"/>
      <c r="F417" s="134"/>
    </row>
    <row r="418" spans="1:6">
      <c r="A418" s="130"/>
      <c r="B418" s="133" t="str">
        <f>"kompl.st."&amp;MID($A$9,3,5)&amp;COUNTA($A$9:A416)</f>
        <v>kompl.st.1.29</v>
      </c>
      <c r="C418" s="134" t="s">
        <v>7</v>
      </c>
      <c r="D418" s="132">
        <v>13500</v>
      </c>
      <c r="E418" s="82"/>
      <c r="F418" s="179">
        <f>D418*E418</f>
        <v>0</v>
      </c>
    </row>
    <row r="419" spans="1:6">
      <c r="A419" s="130"/>
      <c r="B419" s="133"/>
      <c r="C419" s="134"/>
      <c r="D419" s="132"/>
      <c r="E419" s="82"/>
      <c r="F419" s="141"/>
    </row>
    <row r="420" spans="1:6" ht="37.5">
      <c r="A420" s="130" t="str">
        <f>MID($A$9,3,5)&amp;COUNTA($A$9:A419)</f>
        <v>1.30</v>
      </c>
      <c r="B420" s="143" t="s">
        <v>186</v>
      </c>
      <c r="C420" s="134"/>
      <c r="D420" s="134"/>
      <c r="E420" s="82"/>
      <c r="F420" s="134"/>
    </row>
    <row r="421" spans="1:6">
      <c r="A421" s="130"/>
      <c r="B421" s="133" t="str">
        <f>"kompl.st."&amp;MID($A$9,3,5)&amp;COUNTA($A$9:A419)</f>
        <v>kompl.st.1.30</v>
      </c>
      <c r="C421" s="134" t="s">
        <v>7</v>
      </c>
      <c r="D421" s="132">
        <v>850</v>
      </c>
      <c r="E421" s="82"/>
      <c r="F421" s="179">
        <f>D421*E421</f>
        <v>0</v>
      </c>
    </row>
    <row r="422" spans="1:6">
      <c r="A422" s="130"/>
      <c r="B422" s="133"/>
      <c r="C422" s="134"/>
      <c r="D422" s="133"/>
      <c r="E422" s="82"/>
      <c r="F422" s="141"/>
    </row>
    <row r="423" spans="1:6" ht="37.5">
      <c r="A423" s="130" t="str">
        <f>MID($A$9,3,5)&amp;COUNTA($A$9:A422)</f>
        <v>1.31</v>
      </c>
      <c r="B423" s="143" t="s">
        <v>187</v>
      </c>
      <c r="C423" s="144"/>
      <c r="D423" s="132"/>
      <c r="E423" s="82"/>
      <c r="F423" s="141"/>
    </row>
    <row r="424" spans="1:6">
      <c r="A424" s="130"/>
      <c r="B424" s="133" t="str">
        <f>"kompl.st."&amp;MID($A$9,3,5)&amp;COUNTA($A$9:A422)</f>
        <v>kompl.st.1.31</v>
      </c>
      <c r="C424" s="134" t="s">
        <v>7</v>
      </c>
      <c r="D424" s="132">
        <v>100</v>
      </c>
      <c r="E424" s="82"/>
      <c r="F424" s="179">
        <f>D424*E424</f>
        <v>0</v>
      </c>
    </row>
    <row r="425" spans="1:6">
      <c r="A425" s="130"/>
      <c r="B425" s="133"/>
      <c r="C425" s="134"/>
      <c r="D425" s="132"/>
      <c r="E425" s="82"/>
      <c r="F425" s="141"/>
    </row>
    <row r="426" spans="1:6" ht="37.5">
      <c r="A426" s="130" t="str">
        <f>MID($A$9,3,5)&amp;COUNTA($A$9:A425)</f>
        <v>1.32</v>
      </c>
      <c r="B426" s="143" t="s">
        <v>188</v>
      </c>
      <c r="C426" s="134"/>
      <c r="D426" s="132"/>
      <c r="E426" s="82"/>
      <c r="F426" s="141"/>
    </row>
    <row r="427" spans="1:6">
      <c r="A427" s="130"/>
      <c r="B427" s="133" t="str">
        <f>"kompl.st."&amp;MID($A$9,3,5)&amp;COUNTA($A$9:A425)</f>
        <v>kompl.st.1.32</v>
      </c>
      <c r="C427" s="134" t="s">
        <v>7</v>
      </c>
      <c r="D427" s="132">
        <v>30</v>
      </c>
      <c r="E427" s="82"/>
      <c r="F427" s="179">
        <f>D427*E427</f>
        <v>0</v>
      </c>
    </row>
    <row r="428" spans="1:6">
      <c r="A428" s="145"/>
      <c r="B428" s="133"/>
      <c r="C428" s="146"/>
      <c r="D428" s="147"/>
      <c r="E428" s="93"/>
      <c r="F428" s="179"/>
    </row>
    <row r="429" spans="1:6" ht="37.5">
      <c r="A429" s="130" t="str">
        <f>MID($A$9,3,5)&amp;COUNTA($A$9:A428)</f>
        <v>1.33</v>
      </c>
      <c r="B429" s="143" t="s">
        <v>189</v>
      </c>
      <c r="C429" s="134"/>
      <c r="D429" s="132"/>
      <c r="E429" s="82"/>
      <c r="F429" s="141"/>
    </row>
    <row r="430" spans="1:6">
      <c r="A430" s="130"/>
      <c r="B430" s="133" t="str">
        <f>"kompl.st."&amp;MID($A$9,3,5)&amp;COUNTA($A$9:A428)</f>
        <v>kompl.st.1.33</v>
      </c>
      <c r="C430" s="134" t="s">
        <v>7</v>
      </c>
      <c r="D430" s="132">
        <v>300</v>
      </c>
      <c r="E430" s="82"/>
      <c r="F430" s="179">
        <f>D430*E430</f>
        <v>0</v>
      </c>
    </row>
    <row r="431" spans="1:6">
      <c r="A431" s="145"/>
      <c r="B431" s="133"/>
      <c r="C431" s="146"/>
      <c r="D431" s="147"/>
      <c r="E431" s="93"/>
      <c r="F431" s="179"/>
    </row>
    <row r="432" spans="1:6" ht="37.5">
      <c r="A432" s="130" t="str">
        <f>MID($A$9,3,5)&amp;COUNTA($A$9:A431)</f>
        <v>1.34</v>
      </c>
      <c r="B432" s="143" t="s">
        <v>190</v>
      </c>
      <c r="C432" s="134"/>
      <c r="D432" s="132"/>
      <c r="E432" s="82"/>
      <c r="F432" s="141"/>
    </row>
    <row r="433" spans="1:6">
      <c r="A433" s="130"/>
      <c r="B433" s="133" t="str">
        <f>"kompl.st."&amp;MID($A$9,3,5)&amp;COUNTA($A$9:A431)</f>
        <v>kompl.st.1.34</v>
      </c>
      <c r="C433" s="134" t="s">
        <v>7</v>
      </c>
      <c r="D433" s="132">
        <v>150</v>
      </c>
      <c r="E433" s="82"/>
      <c r="F433" s="179">
        <f>D433*E433</f>
        <v>0</v>
      </c>
    </row>
    <row r="434" spans="1:6">
      <c r="A434" s="145"/>
      <c r="B434" s="133"/>
      <c r="C434" s="146"/>
      <c r="D434" s="147"/>
      <c r="E434" s="93"/>
      <c r="F434" s="179"/>
    </row>
    <row r="435" spans="1:6" ht="37.5">
      <c r="A435" s="130" t="str">
        <f>MID($A$9,3,5)&amp;COUNTA($A$9:A434)</f>
        <v>1.35</v>
      </c>
      <c r="B435" s="143" t="s">
        <v>191</v>
      </c>
      <c r="C435" s="134"/>
      <c r="D435" s="132"/>
      <c r="E435" s="82"/>
      <c r="F435" s="141"/>
    </row>
    <row r="436" spans="1:6">
      <c r="A436" s="130"/>
      <c r="B436" s="133" t="str">
        <f>"kompl.st."&amp;MID($A$9,3,5)&amp;COUNTA($A$9:A434)</f>
        <v>kompl.st.1.35</v>
      </c>
      <c r="C436" s="134" t="s">
        <v>7</v>
      </c>
      <c r="D436" s="132">
        <v>100</v>
      </c>
      <c r="E436" s="82"/>
      <c r="F436" s="179">
        <f>D436*E436</f>
        <v>0</v>
      </c>
    </row>
    <row r="437" spans="1:6">
      <c r="A437" s="130"/>
      <c r="B437" s="133"/>
      <c r="C437" s="134"/>
      <c r="D437" s="132"/>
      <c r="E437" s="82"/>
      <c r="F437" s="179"/>
    </row>
    <row r="438" spans="1:6" ht="37.5">
      <c r="A438" s="130" t="str">
        <f>MID($A$9,3,5)&amp;COUNTA($A$9:A437)</f>
        <v>1.36</v>
      </c>
      <c r="B438" s="148" t="s">
        <v>192</v>
      </c>
      <c r="C438" s="134"/>
      <c r="D438" s="132"/>
      <c r="E438" s="82"/>
      <c r="F438" s="141"/>
    </row>
    <row r="439" spans="1:6">
      <c r="A439" s="130"/>
      <c r="B439" s="133" t="str">
        <f>"kompl.st."&amp;MID($A$9,3,5)&amp;COUNTA($A$9:A437)</f>
        <v>kompl.st.1.36</v>
      </c>
      <c r="C439" s="134" t="s">
        <v>7</v>
      </c>
      <c r="D439" s="132">
        <v>100</v>
      </c>
      <c r="E439" s="82"/>
      <c r="F439" s="179">
        <f>D439*E439</f>
        <v>0</v>
      </c>
    </row>
    <row r="440" spans="1:6">
      <c r="A440" s="145"/>
      <c r="B440" s="133"/>
      <c r="C440" s="146"/>
      <c r="D440" s="147"/>
      <c r="E440" s="93"/>
      <c r="F440" s="179"/>
    </row>
    <row r="441" spans="1:6" ht="37.5">
      <c r="A441" s="130" t="str">
        <f>MID($A$9,3,5)&amp;COUNTA($A$9:A440)</f>
        <v>1.37</v>
      </c>
      <c r="B441" s="148" t="s">
        <v>193</v>
      </c>
      <c r="C441" s="134"/>
      <c r="D441" s="132"/>
      <c r="E441" s="82"/>
      <c r="F441" s="141"/>
    </row>
    <row r="442" spans="1:6">
      <c r="A442" s="130"/>
      <c r="B442" s="133" t="str">
        <f>"kompl.st."&amp;MID($A$9,3,5)&amp;COUNTA($A$9:A440)</f>
        <v>kompl.st.1.37</v>
      </c>
      <c r="C442" s="134" t="s">
        <v>7</v>
      </c>
      <c r="D442" s="132">
        <v>850</v>
      </c>
      <c r="E442" s="82"/>
      <c r="F442" s="179">
        <f>D442*E442</f>
        <v>0</v>
      </c>
    </row>
    <row r="443" spans="1:6">
      <c r="A443" s="145"/>
      <c r="B443" s="133"/>
      <c r="C443" s="146"/>
      <c r="D443" s="147"/>
      <c r="E443" s="93"/>
      <c r="F443" s="179"/>
    </row>
    <row r="444" spans="1:6" ht="37.5">
      <c r="A444" s="130" t="str">
        <f>MID($A$9,3,5)&amp;COUNTA($A$9:A443)</f>
        <v>1.38</v>
      </c>
      <c r="B444" s="148" t="s">
        <v>194</v>
      </c>
      <c r="C444" s="146"/>
      <c r="D444" s="147"/>
      <c r="E444" s="93"/>
      <c r="F444" s="180"/>
    </row>
    <row r="445" spans="1:6">
      <c r="A445" s="145"/>
      <c r="B445" s="133" t="str">
        <f>"kompl.st."&amp;MID($A$9,3,5)&amp;COUNTA($A$9:A443)</f>
        <v>kompl.st.1.38</v>
      </c>
      <c r="C445" s="146" t="s">
        <v>7</v>
      </c>
      <c r="D445" s="147">
        <v>100</v>
      </c>
      <c r="E445" s="93"/>
      <c r="F445" s="179">
        <f>D445*E445</f>
        <v>0</v>
      </c>
    </row>
    <row r="446" spans="1:6">
      <c r="A446" s="145"/>
      <c r="B446" s="133"/>
      <c r="C446" s="146"/>
      <c r="D446" s="147"/>
      <c r="E446" s="93"/>
      <c r="F446" s="179"/>
    </row>
    <row r="447" spans="1:6" ht="37.5">
      <c r="A447" s="130" t="str">
        <f>MID($A$9,3,5)&amp;COUNTA($A$9:A446)</f>
        <v>1.39</v>
      </c>
      <c r="B447" s="148" t="s">
        <v>195</v>
      </c>
      <c r="C447" s="146"/>
      <c r="D447" s="147"/>
      <c r="E447" s="93"/>
      <c r="F447" s="180"/>
    </row>
    <row r="448" spans="1:6">
      <c r="A448" s="145"/>
      <c r="B448" s="133" t="str">
        <f>"kompl.st."&amp;MID($A$9,3,5)&amp;COUNTA($A$9:A446)</f>
        <v>kompl.st.1.39</v>
      </c>
      <c r="C448" s="146" t="s">
        <v>7</v>
      </c>
      <c r="D448" s="147">
        <v>200</v>
      </c>
      <c r="E448" s="93"/>
      <c r="F448" s="179">
        <f>D448*E448</f>
        <v>0</v>
      </c>
    </row>
    <row r="449" spans="1:10">
      <c r="A449" s="130"/>
      <c r="B449" s="143"/>
      <c r="C449" s="134"/>
      <c r="D449" s="132"/>
      <c r="E449" s="82"/>
      <c r="F449" s="141"/>
    </row>
    <row r="450" spans="1:10" ht="50">
      <c r="A450" s="130" t="str">
        <f>MID($A$9,3,5)&amp;COUNTA($A$9:A449)</f>
        <v>1.40</v>
      </c>
      <c r="B450" s="143" t="s">
        <v>196</v>
      </c>
      <c r="C450" s="134"/>
      <c r="D450" s="132"/>
      <c r="E450" s="82"/>
      <c r="F450" s="179"/>
    </row>
    <row r="451" spans="1:10" ht="37.5">
      <c r="A451" s="130"/>
      <c r="B451" s="143" t="s">
        <v>197</v>
      </c>
      <c r="C451" s="134" t="s">
        <v>5</v>
      </c>
      <c r="D451" s="132">
        <v>20</v>
      </c>
      <c r="E451" s="88"/>
      <c r="F451" s="179">
        <f t="shared" ref="F451:F456" si="1">D451*E451</f>
        <v>0</v>
      </c>
    </row>
    <row r="452" spans="1:10" ht="25">
      <c r="A452" s="130"/>
      <c r="B452" s="143" t="s">
        <v>198</v>
      </c>
      <c r="C452" s="134" t="s">
        <v>7</v>
      </c>
      <c r="D452" s="134">
        <v>100</v>
      </c>
      <c r="E452" s="88"/>
      <c r="F452" s="179">
        <f t="shared" si="1"/>
        <v>0</v>
      </c>
    </row>
    <row r="453" spans="1:10" ht="25">
      <c r="A453" s="130"/>
      <c r="B453" s="143" t="s">
        <v>199</v>
      </c>
      <c r="C453" s="134" t="s">
        <v>5</v>
      </c>
      <c r="D453" s="132">
        <v>50</v>
      </c>
      <c r="E453" s="88"/>
      <c r="F453" s="179">
        <f t="shared" si="1"/>
        <v>0</v>
      </c>
    </row>
    <row r="454" spans="1:10" ht="37.5">
      <c r="A454" s="130"/>
      <c r="B454" s="143" t="s">
        <v>200</v>
      </c>
      <c r="C454" s="134" t="s">
        <v>5</v>
      </c>
      <c r="D454" s="132">
        <v>40</v>
      </c>
      <c r="E454" s="88"/>
      <c r="F454" s="179">
        <f t="shared" si="1"/>
        <v>0</v>
      </c>
    </row>
    <row r="455" spans="1:10">
      <c r="A455" s="130"/>
      <c r="B455" s="143" t="s">
        <v>201</v>
      </c>
      <c r="C455" s="134" t="s">
        <v>5</v>
      </c>
      <c r="D455" s="132">
        <v>10</v>
      </c>
      <c r="E455" s="88"/>
      <c r="F455" s="179">
        <f t="shared" si="1"/>
        <v>0</v>
      </c>
      <c r="J455" s="94"/>
    </row>
    <row r="456" spans="1:10">
      <c r="A456" s="130"/>
      <c r="B456" s="143" t="s">
        <v>436</v>
      </c>
      <c r="C456" s="134" t="s">
        <v>5</v>
      </c>
      <c r="D456" s="132">
        <v>35</v>
      </c>
      <c r="E456" s="88"/>
      <c r="F456" s="179">
        <f t="shared" si="1"/>
        <v>0</v>
      </c>
    </row>
    <row r="457" spans="1:10">
      <c r="A457" s="130"/>
      <c r="B457" s="133" t="str">
        <f>"kompl.st."&amp;MID($A$9,3,5)&amp;COUNTA($A$9:A454)</f>
        <v>kompl.st.1.41</v>
      </c>
      <c r="C457" s="132"/>
      <c r="D457" s="132"/>
      <c r="E457" s="82"/>
      <c r="F457" s="141"/>
    </row>
    <row r="458" spans="1:10">
      <c r="A458" s="130"/>
      <c r="B458" s="143"/>
      <c r="C458" s="132"/>
      <c r="D458" s="132"/>
      <c r="E458" s="82"/>
      <c r="F458" s="141"/>
    </row>
    <row r="459" spans="1:10">
      <c r="A459" s="130" t="str">
        <f>MID($A$9,3,5)&amp;COUNTA($A$9:A458)</f>
        <v>1.41</v>
      </c>
      <c r="B459" s="143" t="s">
        <v>202</v>
      </c>
      <c r="C459" s="134"/>
      <c r="D459" s="132"/>
      <c r="E459" s="82"/>
      <c r="F459" s="134"/>
    </row>
    <row r="460" spans="1:10">
      <c r="A460" s="130"/>
      <c r="B460" s="143" t="s">
        <v>203</v>
      </c>
      <c r="C460" s="132" t="s">
        <v>7</v>
      </c>
      <c r="D460" s="132">
        <v>400</v>
      </c>
      <c r="E460" s="82"/>
      <c r="F460" s="179">
        <f>D460*E460</f>
        <v>0</v>
      </c>
    </row>
    <row r="461" spans="1:10">
      <c r="A461" s="130"/>
      <c r="B461" s="143" t="s">
        <v>204</v>
      </c>
      <c r="C461" s="132" t="s">
        <v>7</v>
      </c>
      <c r="D461" s="132">
        <v>250</v>
      </c>
      <c r="E461" s="82"/>
      <c r="F461" s="179">
        <f>D461*E461</f>
        <v>0</v>
      </c>
    </row>
    <row r="462" spans="1:10">
      <c r="A462" s="130"/>
      <c r="B462" s="143" t="s">
        <v>205</v>
      </c>
      <c r="C462" s="132" t="s">
        <v>7</v>
      </c>
      <c r="D462" s="132">
        <v>50</v>
      </c>
      <c r="E462" s="82"/>
      <c r="F462" s="179">
        <f>D462*E462</f>
        <v>0</v>
      </c>
    </row>
    <row r="463" spans="1:10">
      <c r="A463" s="130"/>
      <c r="B463" s="133" t="str">
        <f>"kompl.st."&amp;MID($A$9,3,5)&amp;COUNTA($A$9:A458)</f>
        <v>kompl.st.1.41</v>
      </c>
      <c r="C463" s="134"/>
      <c r="D463" s="132"/>
      <c r="F463" s="141"/>
    </row>
    <row r="464" spans="1:10">
      <c r="A464" s="130"/>
      <c r="B464" s="132"/>
      <c r="C464" s="132"/>
      <c r="D464" s="132"/>
      <c r="F464" s="141"/>
    </row>
    <row r="465" spans="1:6" ht="13">
      <c r="A465" s="149"/>
      <c r="B465" s="150" t="str">
        <f>$A$9&amp;" "&amp;$B$9&amp;" UKUPNO:"</f>
        <v>F.1. OSNOVNA OPREMA UKUPNO:</v>
      </c>
      <c r="C465" s="151"/>
      <c r="D465" s="152"/>
      <c r="E465" s="95"/>
      <c r="F465" s="181">
        <f>SUM(F11:F463)</f>
        <v>0</v>
      </c>
    </row>
    <row r="466" spans="1:6">
      <c r="A466" s="130"/>
      <c r="B466" s="130"/>
      <c r="C466" s="132"/>
      <c r="D466" s="132"/>
      <c r="F466" s="141"/>
    </row>
    <row r="467" spans="1:6" ht="13">
      <c r="A467" s="153" t="s">
        <v>206</v>
      </c>
      <c r="B467" s="150" t="s">
        <v>207</v>
      </c>
      <c r="C467" s="154"/>
      <c r="D467" s="155"/>
      <c r="E467" s="96"/>
      <c r="F467" s="182"/>
    </row>
    <row r="468" spans="1:6">
      <c r="A468" s="130"/>
      <c r="B468" s="133"/>
      <c r="C468" s="134"/>
      <c r="D468" s="133"/>
      <c r="E468" s="87"/>
      <c r="F468" s="141"/>
    </row>
    <row r="469" spans="1:6" ht="62.5">
      <c r="A469" s="130" t="str">
        <f>MID($A$467,3,5)&amp;COUNTA($A$467:A468)</f>
        <v>2.1</v>
      </c>
      <c r="B469" s="143" t="s">
        <v>208</v>
      </c>
      <c r="C469" s="134"/>
      <c r="D469" s="132"/>
      <c r="F469" s="141"/>
    </row>
    <row r="470" spans="1:6">
      <c r="A470" s="130"/>
      <c r="B470" s="133" t="str">
        <f>"kompl.st."&amp;MID($A$467,3,5)&amp;COUNTA($A$467:A468)</f>
        <v>kompl.st.2.1</v>
      </c>
      <c r="C470" s="134" t="s">
        <v>5</v>
      </c>
      <c r="D470" s="132">
        <v>1</v>
      </c>
      <c r="E470" s="82"/>
      <c r="F470" s="141">
        <f>D470*E470</f>
        <v>0</v>
      </c>
    </row>
    <row r="471" spans="1:6">
      <c r="A471" s="130"/>
      <c r="B471" s="133"/>
      <c r="C471" s="134"/>
      <c r="D471" s="132"/>
      <c r="E471" s="82"/>
      <c r="F471" s="141"/>
    </row>
    <row r="472" spans="1:6" ht="50">
      <c r="A472" s="130" t="str">
        <f>MID($A$467,3,5)&amp;COUNTA($A$467:A471)</f>
        <v>2.2</v>
      </c>
      <c r="B472" s="143" t="s">
        <v>209</v>
      </c>
      <c r="C472" s="134"/>
      <c r="D472" s="132"/>
      <c r="E472" s="82"/>
      <c r="F472" s="141"/>
    </row>
    <row r="473" spans="1:6">
      <c r="A473" s="130"/>
      <c r="B473" s="133" t="str">
        <f>"kompl.st."&amp;MID($A$467,3,5)&amp;COUNTA($A$467:A471)</f>
        <v>kompl.st.2.2</v>
      </c>
      <c r="C473" s="134" t="s">
        <v>5</v>
      </c>
      <c r="D473" s="132">
        <f>D12</f>
        <v>2828</v>
      </c>
      <c r="E473" s="82"/>
      <c r="F473" s="141">
        <f>D473*E473</f>
        <v>0</v>
      </c>
    </row>
    <row r="474" spans="1:6">
      <c r="A474" s="130"/>
      <c r="B474" s="134"/>
      <c r="C474" s="134"/>
      <c r="D474" s="134"/>
      <c r="E474" s="82"/>
      <c r="F474" s="134"/>
    </row>
    <row r="475" spans="1:6" ht="62.5">
      <c r="A475" s="130" t="str">
        <f>MID($A$467,3,5)&amp;COUNTA($A$467:A474)</f>
        <v>2.3</v>
      </c>
      <c r="B475" s="143" t="s">
        <v>210</v>
      </c>
      <c r="C475" s="134"/>
      <c r="D475" s="132"/>
      <c r="E475" s="82"/>
      <c r="F475" s="141"/>
    </row>
    <row r="476" spans="1:6">
      <c r="A476" s="130"/>
      <c r="B476" s="133" t="str">
        <f>"kompl.st."&amp;MID($A$467,3,5)&amp;COUNTA($A$467:A474)</f>
        <v>kompl.st.2.3</v>
      </c>
      <c r="C476" s="134" t="s">
        <v>211</v>
      </c>
      <c r="D476" s="132">
        <v>90</v>
      </c>
      <c r="E476" s="82"/>
      <c r="F476" s="141">
        <f>D476*E476</f>
        <v>0</v>
      </c>
    </row>
    <row r="477" spans="1:6">
      <c r="A477" s="130"/>
      <c r="B477" s="134"/>
      <c r="C477" s="134"/>
      <c r="D477" s="132"/>
      <c r="E477" s="82"/>
      <c r="F477" s="141"/>
    </row>
    <row r="478" spans="1:6" ht="62.5">
      <c r="A478" s="130" t="str">
        <f>MID($A$467,3,5)&amp;COUNTA($A$467:A477)</f>
        <v>2.4</v>
      </c>
      <c r="B478" s="143" t="s">
        <v>212</v>
      </c>
      <c r="C478" s="134"/>
      <c r="D478" s="132"/>
      <c r="E478" s="82"/>
      <c r="F478" s="141"/>
    </row>
    <row r="479" spans="1:6">
      <c r="A479" s="130"/>
      <c r="B479" s="133" t="str">
        <f>"kompl.st."&amp;MID($A$467,3,5)&amp;COUNTA($A$467:A474)</f>
        <v>kompl.st.2.3</v>
      </c>
      <c r="C479" s="134" t="s">
        <v>5</v>
      </c>
      <c r="D479" s="132">
        <v>18</v>
      </c>
      <c r="E479" s="82"/>
      <c r="F479" s="141">
        <f>D479*E479</f>
        <v>0</v>
      </c>
    </row>
    <row r="480" spans="1:6">
      <c r="A480" s="130"/>
      <c r="B480" s="133"/>
      <c r="C480" s="134"/>
      <c r="D480" s="132"/>
      <c r="E480" s="82"/>
      <c r="F480" s="141"/>
    </row>
    <row r="481" spans="1:6" ht="62.5">
      <c r="A481" s="130" t="str">
        <f>MID($A$467,3,5)&amp;COUNTA($A$467:A480)</f>
        <v>2.5</v>
      </c>
      <c r="B481" s="143" t="s">
        <v>213</v>
      </c>
      <c r="C481" s="134"/>
      <c r="D481" s="132"/>
      <c r="E481" s="82"/>
      <c r="F481" s="141"/>
    </row>
    <row r="482" spans="1:6">
      <c r="A482" s="130"/>
      <c r="B482" s="133" t="str">
        <f>"kompl.st."&amp;MID($A$467,3,5)&amp;COUNTA($A$467:A477)</f>
        <v>kompl.st.2.4</v>
      </c>
      <c r="C482" s="134" t="s">
        <v>5</v>
      </c>
      <c r="D482" s="132">
        <v>1</v>
      </c>
      <c r="E482" s="82"/>
      <c r="F482" s="141">
        <f>D482*E482</f>
        <v>0</v>
      </c>
    </row>
    <row r="483" spans="1:6">
      <c r="A483" s="130"/>
      <c r="B483" s="133"/>
      <c r="C483" s="134"/>
      <c r="D483" s="132"/>
      <c r="E483" s="82"/>
      <c r="F483" s="141"/>
    </row>
    <row r="484" spans="1:6" ht="50">
      <c r="A484" s="130" t="str">
        <f>MID($A$467,3,5)&amp;COUNTA($A$467:A483)</f>
        <v>2.6</v>
      </c>
      <c r="B484" s="143" t="s">
        <v>214</v>
      </c>
      <c r="C484" s="134"/>
      <c r="D484" s="132"/>
      <c r="E484" s="82"/>
      <c r="F484" s="141"/>
    </row>
    <row r="485" spans="1:6">
      <c r="A485" s="130"/>
      <c r="B485" s="133" t="str">
        <f>"kompl.st."&amp;MID($A$467,3,5)&amp;COUNTA($A$467:A483)</f>
        <v>kompl.st.2.6</v>
      </c>
      <c r="C485" s="134" t="s">
        <v>65</v>
      </c>
      <c r="D485" s="132">
        <v>1</v>
      </c>
      <c r="E485" s="82"/>
      <c r="F485" s="141">
        <f>D485*E485</f>
        <v>0</v>
      </c>
    </row>
    <row r="486" spans="1:6">
      <c r="A486" s="130"/>
      <c r="B486" s="133"/>
      <c r="C486" s="134"/>
      <c r="D486" s="132"/>
      <c r="E486" s="82"/>
      <c r="F486" s="141"/>
    </row>
    <row r="487" spans="1:6" ht="87.5">
      <c r="A487" s="130" t="str">
        <f>MID($A$467,3,5)&amp;COUNTA($A$467:A486)</f>
        <v>2.7</v>
      </c>
      <c r="B487" s="143" t="s">
        <v>215</v>
      </c>
      <c r="C487" s="134"/>
      <c r="D487" s="132"/>
      <c r="E487" s="82"/>
      <c r="F487" s="141"/>
    </row>
    <row r="488" spans="1:6">
      <c r="A488" s="130"/>
      <c r="B488" s="133" t="str">
        <f>"kompl.st."&amp;MID($A$467,3,5)&amp;COUNTA($A$467:A486)</f>
        <v>kompl.st.2.7</v>
      </c>
      <c r="C488" s="134" t="s">
        <v>5</v>
      </c>
      <c r="D488" s="132">
        <v>18</v>
      </c>
      <c r="E488" s="82"/>
      <c r="F488" s="141">
        <f>D488*E488</f>
        <v>0</v>
      </c>
    </row>
    <row r="489" spans="1:6">
      <c r="A489" s="130"/>
      <c r="B489" s="133"/>
      <c r="C489" s="134"/>
      <c r="D489" s="132"/>
      <c r="E489" s="82"/>
      <c r="F489" s="141"/>
    </row>
    <row r="490" spans="1:6" ht="75">
      <c r="A490" s="130" t="str">
        <f>MID($A$467,3,5)&amp;COUNTA($A$467:A489)</f>
        <v>2.8</v>
      </c>
      <c r="B490" s="143" t="s">
        <v>216</v>
      </c>
      <c r="C490" s="134"/>
      <c r="D490" s="132"/>
      <c r="E490" s="82"/>
      <c r="F490" s="141"/>
    </row>
    <row r="491" spans="1:6">
      <c r="A491" s="130"/>
      <c r="B491" s="133" t="str">
        <f>"kompl.st."&amp;MID($A$467,3,5)&amp;COUNTA($A$467:A489)</f>
        <v>kompl.st.2.8</v>
      </c>
      <c r="C491" s="134" t="s">
        <v>5</v>
      </c>
      <c r="D491" s="132">
        <v>7</v>
      </c>
      <c r="E491" s="82"/>
      <c r="F491" s="141">
        <f>D491*E491</f>
        <v>0</v>
      </c>
    </row>
    <row r="492" spans="1:6">
      <c r="A492" s="130"/>
      <c r="B492" s="133"/>
      <c r="C492" s="134"/>
      <c r="D492" s="132"/>
      <c r="E492" s="82"/>
      <c r="F492" s="141"/>
    </row>
    <row r="493" spans="1:6" ht="25">
      <c r="A493" s="130" t="str">
        <f>MID($A$467,3,5)&amp;COUNTA($A$467:A492)</f>
        <v>2.9</v>
      </c>
      <c r="B493" s="143" t="s">
        <v>217</v>
      </c>
      <c r="C493" s="134"/>
      <c r="D493" s="132"/>
      <c r="E493" s="82"/>
      <c r="F493" s="141"/>
    </row>
    <row r="494" spans="1:6">
      <c r="A494" s="130"/>
      <c r="B494" s="133" t="str">
        <f>"kompl.st."&amp;MID($A$467,3,5)&amp;COUNTA($A$467:A492)</f>
        <v>kompl.st.2.9</v>
      </c>
      <c r="C494" s="134" t="s">
        <v>5</v>
      </c>
      <c r="D494" s="132">
        <f>D415</f>
        <v>7</v>
      </c>
      <c r="E494" s="82"/>
      <c r="F494" s="141">
        <f>D494*E494</f>
        <v>0</v>
      </c>
    </row>
    <row r="495" spans="1:6">
      <c r="A495" s="130"/>
      <c r="B495" s="134"/>
      <c r="C495" s="134"/>
      <c r="D495" s="132"/>
      <c r="E495" s="82"/>
      <c r="F495" s="141"/>
    </row>
    <row r="496" spans="1:6" ht="87.5">
      <c r="A496" s="130" t="str">
        <f>MID($A$467,3,5)&amp;COUNTA($A$467:A495)</f>
        <v>2.10</v>
      </c>
      <c r="B496" s="143" t="s">
        <v>218</v>
      </c>
      <c r="C496" s="134"/>
      <c r="D496" s="132"/>
      <c r="E496" s="82"/>
      <c r="F496" s="141"/>
    </row>
    <row r="497" spans="1:6">
      <c r="A497" s="156"/>
      <c r="B497" s="133" t="str">
        <f>"kompl.st."&amp;MID($A$467,3,5)&amp;COUNTA($A$467:A495)</f>
        <v>kompl.st.2.10</v>
      </c>
      <c r="C497" s="134" t="s">
        <v>5</v>
      </c>
      <c r="D497" s="132">
        <v>7</v>
      </c>
      <c r="E497" s="82"/>
      <c r="F497" s="141">
        <f>D497*E497</f>
        <v>0</v>
      </c>
    </row>
    <row r="498" spans="1:6">
      <c r="A498" s="130"/>
      <c r="B498" s="133"/>
      <c r="C498" s="134"/>
      <c r="D498" s="132"/>
      <c r="E498" s="82"/>
      <c r="F498" s="141"/>
    </row>
    <row r="499" spans="1:6" ht="25">
      <c r="A499" s="130" t="str">
        <f>MID($A$467,3,5)&amp;COUNTA($A$467:A498)</f>
        <v>2.11</v>
      </c>
      <c r="B499" s="143" t="s">
        <v>437</v>
      </c>
      <c r="C499" s="134"/>
      <c r="D499" s="132"/>
      <c r="E499" s="82"/>
      <c r="F499" s="141"/>
    </row>
    <row r="500" spans="1:6">
      <c r="A500" s="156"/>
      <c r="B500" s="133" t="str">
        <f>"kompl.st."&amp;MID($A$467,3,5)&amp;COUNTA($A$467:A498)</f>
        <v>kompl.st.2.11</v>
      </c>
      <c r="C500" s="134" t="s">
        <v>7</v>
      </c>
      <c r="D500" s="132">
        <f>D418</f>
        <v>13500</v>
      </c>
      <c r="E500" s="82"/>
      <c r="F500" s="141">
        <f>D500*E500</f>
        <v>0</v>
      </c>
    </row>
    <row r="501" spans="1:6">
      <c r="A501" s="156"/>
      <c r="B501" s="156"/>
      <c r="C501" s="134"/>
      <c r="D501" s="132"/>
      <c r="E501" s="82"/>
      <c r="F501" s="141"/>
    </row>
    <row r="502" spans="1:6" ht="37.5">
      <c r="A502" s="130" t="str">
        <f>MID($A$467,3,5)&amp;COUNTA($A$467:A501)</f>
        <v>2.12</v>
      </c>
      <c r="B502" s="143" t="s">
        <v>438</v>
      </c>
      <c r="C502" s="134"/>
      <c r="D502" s="132"/>
      <c r="E502" s="82"/>
      <c r="F502" s="141"/>
    </row>
    <row r="503" spans="1:6">
      <c r="A503" s="130"/>
      <c r="B503" s="133" t="str">
        <f>"kompl.st."&amp;MID($A$467,3,5)&amp;COUNTA($A$467:A501)</f>
        <v>kompl.st.2.12</v>
      </c>
      <c r="C503" s="134" t="s">
        <v>7</v>
      </c>
      <c r="D503" s="132">
        <f>D421</f>
        <v>850</v>
      </c>
      <c r="E503" s="82"/>
      <c r="F503" s="141">
        <f>D503*E503</f>
        <v>0</v>
      </c>
    </row>
    <row r="504" spans="1:6">
      <c r="A504" s="130"/>
      <c r="B504" s="143"/>
      <c r="C504" s="143"/>
      <c r="D504" s="143"/>
      <c r="E504" s="82"/>
      <c r="F504" s="141"/>
    </row>
    <row r="505" spans="1:6" ht="37.5">
      <c r="A505" s="130" t="str">
        <f>MID($A$467,3,5)&amp;COUNTA($A$467:A504)</f>
        <v>2.13</v>
      </c>
      <c r="B505" s="143" t="s">
        <v>439</v>
      </c>
      <c r="C505" s="134"/>
      <c r="D505" s="132"/>
      <c r="E505" s="82"/>
      <c r="F505" s="141"/>
    </row>
    <row r="506" spans="1:6">
      <c r="A506" s="156"/>
      <c r="B506" s="133" t="str">
        <f>"kompl.st."&amp;MID($A$467,3,5)&amp;COUNTA($A$467:A504)</f>
        <v>kompl.st.2.13</v>
      </c>
      <c r="C506" s="134" t="s">
        <v>7</v>
      </c>
      <c r="D506" s="132">
        <f>D424</f>
        <v>100</v>
      </c>
      <c r="E506" s="82"/>
      <c r="F506" s="141">
        <f>D506*E506</f>
        <v>0</v>
      </c>
    </row>
    <row r="507" spans="1:6">
      <c r="A507" s="156"/>
      <c r="B507" s="133"/>
      <c r="C507" s="134"/>
      <c r="D507" s="132"/>
      <c r="E507" s="82"/>
      <c r="F507" s="141"/>
    </row>
    <row r="508" spans="1:6" ht="37.5">
      <c r="A508" s="130" t="str">
        <f>MID($A$467,3,5)&amp;COUNTA($A$467:A507)</f>
        <v>2.14</v>
      </c>
      <c r="B508" s="143" t="s">
        <v>440</v>
      </c>
      <c r="C508" s="134"/>
      <c r="D508" s="132"/>
      <c r="E508" s="82"/>
      <c r="F508" s="141"/>
    </row>
    <row r="509" spans="1:6">
      <c r="A509" s="156"/>
      <c r="B509" s="133" t="str">
        <f>"kompl.st."&amp;MID($A$467,3,5)&amp;COUNTA($A$467:A507)</f>
        <v>kompl.st.2.14</v>
      </c>
      <c r="C509" s="134" t="s">
        <v>7</v>
      </c>
      <c r="D509" s="132">
        <f>D430</f>
        <v>300</v>
      </c>
      <c r="E509" s="82"/>
      <c r="F509" s="141">
        <f>D509*E509</f>
        <v>0</v>
      </c>
    </row>
    <row r="510" spans="1:6">
      <c r="A510" s="156"/>
      <c r="B510" s="133"/>
      <c r="C510" s="134"/>
      <c r="D510" s="132"/>
      <c r="E510" s="82"/>
      <c r="F510" s="141"/>
    </row>
    <row r="511" spans="1:6" ht="37.5">
      <c r="A511" s="130" t="str">
        <f>MID($A$467,3,5)&amp;COUNTA($A$467:A510)</f>
        <v>2.15</v>
      </c>
      <c r="B511" s="143" t="s">
        <v>441</v>
      </c>
      <c r="C511" s="134"/>
      <c r="D511" s="132"/>
      <c r="E511" s="82"/>
      <c r="F511" s="141"/>
    </row>
    <row r="512" spans="1:6">
      <c r="A512" s="156"/>
      <c r="B512" s="133" t="str">
        <f>"kompl.st."&amp;MID($A$467,3,5)&amp;COUNTA($A$467:A510)</f>
        <v>kompl.st.2.15</v>
      </c>
      <c r="C512" s="134" t="s">
        <v>7</v>
      </c>
      <c r="D512" s="132">
        <f>D433</f>
        <v>150</v>
      </c>
      <c r="E512" s="82"/>
      <c r="F512" s="141">
        <f>D512*E512</f>
        <v>0</v>
      </c>
    </row>
    <row r="513" spans="1:6">
      <c r="A513" s="156"/>
      <c r="B513" s="133"/>
      <c r="C513" s="134"/>
      <c r="D513" s="132"/>
      <c r="E513" s="82"/>
      <c r="F513" s="141"/>
    </row>
    <row r="514" spans="1:6" ht="37.5">
      <c r="A514" s="130" t="str">
        <f>MID($A$467,3,5)&amp;COUNTA($A$467:A513)</f>
        <v>2.16</v>
      </c>
      <c r="B514" s="143" t="s">
        <v>442</v>
      </c>
      <c r="C514" s="134"/>
      <c r="D514" s="132"/>
      <c r="E514" s="82"/>
      <c r="F514" s="141"/>
    </row>
    <row r="515" spans="1:6">
      <c r="A515" s="156"/>
      <c r="B515" s="133" t="str">
        <f>"kompl.st."&amp;MID($A$467,3,5)&amp;COUNTA($A$467:A513)</f>
        <v>kompl.st.2.16</v>
      </c>
      <c r="C515" s="134" t="s">
        <v>7</v>
      </c>
      <c r="D515" s="132">
        <f>D436</f>
        <v>100</v>
      </c>
      <c r="E515" s="82"/>
      <c r="F515" s="141">
        <f>D515*E515</f>
        <v>0</v>
      </c>
    </row>
    <row r="516" spans="1:6">
      <c r="A516" s="156"/>
      <c r="B516" s="133"/>
      <c r="C516" s="134"/>
      <c r="D516" s="132"/>
      <c r="E516" s="82"/>
      <c r="F516" s="141"/>
    </row>
    <row r="517" spans="1:6" ht="37.5">
      <c r="A517" s="130" t="str">
        <f>MID($A$467,3,5)&amp;COUNTA($A$467:A516)</f>
        <v>2.17</v>
      </c>
      <c r="B517" s="143" t="s">
        <v>443</v>
      </c>
      <c r="C517" s="134"/>
      <c r="D517" s="132"/>
      <c r="E517" s="82"/>
      <c r="F517" s="141"/>
    </row>
    <row r="518" spans="1:6">
      <c r="A518" s="156"/>
      <c r="B518" s="133" t="str">
        <f>"kompl.st."&amp;MID($A$467,3,5)&amp;COUNTA($A$467:A516)</f>
        <v>kompl.st.2.17</v>
      </c>
      <c r="C518" s="134" t="s">
        <v>7</v>
      </c>
      <c r="D518" s="132">
        <f>D439</f>
        <v>100</v>
      </c>
      <c r="E518" s="82"/>
      <c r="F518" s="141">
        <f>D518*E518</f>
        <v>0</v>
      </c>
    </row>
    <row r="519" spans="1:6">
      <c r="A519" s="156"/>
      <c r="B519" s="133"/>
      <c r="C519" s="134"/>
      <c r="D519" s="132"/>
      <c r="E519" s="82"/>
      <c r="F519" s="141"/>
    </row>
    <row r="520" spans="1:6" ht="37.5">
      <c r="A520" s="130" t="str">
        <f>MID($A$467,3,5)&amp;COUNTA($A$467:A519)</f>
        <v>2.18</v>
      </c>
      <c r="B520" s="143" t="s">
        <v>444</v>
      </c>
      <c r="C520" s="134"/>
      <c r="D520" s="132"/>
      <c r="E520" s="82"/>
      <c r="F520" s="141"/>
    </row>
    <row r="521" spans="1:6">
      <c r="A521" s="156"/>
      <c r="B521" s="133" t="str">
        <f>"kompl.st."&amp;MID($A$467,3,5)&amp;COUNTA($A$467:A519)</f>
        <v>kompl.st.2.18</v>
      </c>
      <c r="C521" s="134" t="s">
        <v>7</v>
      </c>
      <c r="D521" s="132">
        <f>D442</f>
        <v>850</v>
      </c>
      <c r="E521" s="82"/>
      <c r="F521" s="141">
        <f>D521*E521</f>
        <v>0</v>
      </c>
    </row>
    <row r="522" spans="1:6">
      <c r="A522" s="156"/>
      <c r="B522" s="133"/>
      <c r="C522" s="134"/>
      <c r="D522" s="132"/>
      <c r="E522" s="82"/>
      <c r="F522" s="141"/>
    </row>
    <row r="523" spans="1:6" ht="37.5">
      <c r="A523" s="130" t="str">
        <f>MID($A$467,3,5)&amp;COUNTA($A$467:A522)</f>
        <v>2.19</v>
      </c>
      <c r="B523" s="143" t="s">
        <v>445</v>
      </c>
      <c r="C523" s="134"/>
      <c r="D523" s="132"/>
      <c r="E523" s="82"/>
      <c r="F523" s="141"/>
    </row>
    <row r="524" spans="1:6">
      <c r="A524" s="156"/>
      <c r="B524" s="133" t="str">
        <f>"kompl.st."&amp;MID($A$467,3,5)&amp;COUNTA($A$467:A522)</f>
        <v>kompl.st.2.19</v>
      </c>
      <c r="C524" s="134" t="s">
        <v>7</v>
      </c>
      <c r="D524" s="132">
        <f>D445</f>
        <v>100</v>
      </c>
      <c r="E524" s="82"/>
      <c r="F524" s="141">
        <f>D524*E524</f>
        <v>0</v>
      </c>
    </row>
    <row r="525" spans="1:6">
      <c r="A525" s="156"/>
      <c r="B525" s="133"/>
      <c r="C525" s="134"/>
      <c r="D525" s="132"/>
      <c r="E525" s="82"/>
      <c r="F525" s="141"/>
    </row>
    <row r="526" spans="1:6" ht="37.5">
      <c r="A526" s="130" t="str">
        <f>MID($A$467,3,5)&amp;COUNTA($A$467:A525)</f>
        <v>2.20</v>
      </c>
      <c r="B526" s="143" t="s">
        <v>446</v>
      </c>
      <c r="C526" s="134"/>
      <c r="D526" s="132"/>
      <c r="E526" s="82"/>
      <c r="F526" s="141"/>
    </row>
    <row r="527" spans="1:6">
      <c r="A527" s="156"/>
      <c r="B527" s="133" t="str">
        <f>"kompl.st."&amp;MID($A$467,3,5)&amp;COUNTA($A$467:A525)</f>
        <v>kompl.st.2.20</v>
      </c>
      <c r="C527" s="134" t="s">
        <v>7</v>
      </c>
      <c r="D527" s="132">
        <f>D448</f>
        <v>200</v>
      </c>
      <c r="E527" s="82"/>
      <c r="F527" s="141">
        <f>D527*E527</f>
        <v>0</v>
      </c>
    </row>
    <row r="528" spans="1:6">
      <c r="A528" s="156"/>
      <c r="B528" s="133"/>
      <c r="C528" s="134"/>
      <c r="D528" s="132"/>
      <c r="E528" s="82"/>
      <c r="F528" s="141"/>
    </row>
    <row r="529" spans="1:6" ht="37.5">
      <c r="A529" s="130" t="str">
        <f>MID($A$467,3,5)&amp;COUNTA($A$467:A528)</f>
        <v>2.21</v>
      </c>
      <c r="B529" s="143" t="s">
        <v>447</v>
      </c>
      <c r="C529" s="132"/>
      <c r="D529" s="132"/>
      <c r="E529" s="82"/>
      <c r="F529" s="141"/>
    </row>
    <row r="530" spans="1:6">
      <c r="A530" s="156"/>
      <c r="B530" s="133" t="str">
        <f>"kompl.st."&amp;MID($A$467,3,5)&amp;COUNTA($A$467:A528)</f>
        <v>kompl.st.2.21</v>
      </c>
      <c r="C530" s="134" t="s">
        <v>65</v>
      </c>
      <c r="D530" s="132">
        <v>1</v>
      </c>
      <c r="E530" s="82"/>
      <c r="F530" s="141">
        <f>D530*E530</f>
        <v>0</v>
      </c>
    </row>
    <row r="531" spans="1:6">
      <c r="A531" s="130"/>
      <c r="B531" s="133"/>
      <c r="C531" s="134"/>
      <c r="D531" s="132"/>
      <c r="E531" s="82"/>
      <c r="F531" s="141"/>
    </row>
    <row r="532" spans="1:6" ht="37.5">
      <c r="A532" s="130" t="str">
        <f>MID($A$467,3,5)&amp;COUNTA($A$467:A531)</f>
        <v>2.22</v>
      </c>
      <c r="B532" s="143" t="s">
        <v>448</v>
      </c>
      <c r="C532" s="140"/>
      <c r="D532" s="132"/>
      <c r="E532" s="82"/>
      <c r="F532" s="141"/>
    </row>
    <row r="533" spans="1:6">
      <c r="A533" s="156"/>
      <c r="B533" s="133" t="str">
        <f>"kompl.st."&amp;MID($A$467,3,5)&amp;COUNTA($A$467:A531)</f>
        <v>kompl.st.2.22</v>
      </c>
      <c r="C533" s="134" t="s">
        <v>65</v>
      </c>
      <c r="D533" s="132">
        <v>1</v>
      </c>
      <c r="E533" s="82"/>
      <c r="F533" s="141">
        <f>D533*E533</f>
        <v>0</v>
      </c>
    </row>
    <row r="534" spans="1:6">
      <c r="A534" s="130"/>
      <c r="B534" s="133"/>
      <c r="C534" s="134"/>
      <c r="D534" s="132"/>
      <c r="F534" s="141"/>
    </row>
    <row r="535" spans="1:6" ht="26">
      <c r="A535" s="149"/>
      <c r="B535" s="150" t="str">
        <f>A467&amp;" "&amp;$B$467&amp;" UKUPNO:"</f>
        <v>F.2. MONTAŽA, UGRADNJA I SPAJANJE UKUPNO:</v>
      </c>
      <c r="C535" s="151"/>
      <c r="D535" s="152"/>
      <c r="E535" s="95"/>
      <c r="F535" s="181">
        <f>SUM(F469:F533)</f>
        <v>0</v>
      </c>
    </row>
    <row r="536" spans="1:6" ht="13">
      <c r="A536" s="157"/>
      <c r="B536" s="142"/>
      <c r="C536" s="144"/>
      <c r="D536" s="132"/>
      <c r="F536" s="141"/>
    </row>
    <row r="537" spans="1:6" ht="26">
      <c r="A537" s="153" t="s">
        <v>219</v>
      </c>
      <c r="B537" s="150" t="s">
        <v>220</v>
      </c>
      <c r="C537" s="154"/>
      <c r="D537" s="155"/>
      <c r="E537" s="96"/>
      <c r="F537" s="182"/>
    </row>
    <row r="538" spans="1:6" ht="13">
      <c r="A538" s="157"/>
      <c r="B538" s="142"/>
      <c r="C538" s="144"/>
      <c r="D538" s="132"/>
      <c r="F538" s="141"/>
    </row>
    <row r="539" spans="1:6" ht="25">
      <c r="A539" s="130" t="str">
        <f>MID($A$537,3,5)&amp;COUNTA($A533:A$537)</f>
        <v>3.1</v>
      </c>
      <c r="B539" s="143" t="s">
        <v>221</v>
      </c>
      <c r="C539" s="158"/>
      <c r="D539" s="159"/>
      <c r="E539" s="98"/>
      <c r="F539" s="183"/>
    </row>
    <row r="540" spans="1:6" ht="13">
      <c r="A540" s="157"/>
      <c r="B540" s="133" t="str">
        <f>"kompl.st."&amp;MID($A$537,3,5)&amp;COUNTA($A537:A$538)</f>
        <v>kompl.st.3.1</v>
      </c>
      <c r="C540" s="160" t="s">
        <v>65</v>
      </c>
      <c r="D540" s="159">
        <v>1</v>
      </c>
      <c r="E540" s="99"/>
      <c r="F540" s="184">
        <f>D540*E540</f>
        <v>0</v>
      </c>
    </row>
    <row r="541" spans="1:6" ht="13">
      <c r="A541" s="157"/>
      <c r="B541" s="157"/>
      <c r="C541" s="158"/>
      <c r="D541" s="159"/>
      <c r="E541" s="98"/>
      <c r="F541" s="183"/>
    </row>
    <row r="542" spans="1:6" ht="25">
      <c r="A542" s="130" t="str">
        <f>MID($A$537,3,5)&amp;COUNTA($A537:A$539)</f>
        <v>3.2</v>
      </c>
      <c r="B542" s="143" t="s">
        <v>222</v>
      </c>
      <c r="C542" s="158"/>
      <c r="D542" s="159"/>
      <c r="E542" s="98"/>
      <c r="F542" s="183"/>
    </row>
    <row r="543" spans="1:6" ht="13">
      <c r="A543" s="157"/>
      <c r="B543" s="133" t="str">
        <f>"kompl.st."&amp;MID($A$537,3,5)&amp;COUNTA($A$537:A539)</f>
        <v>kompl.st.3.2</v>
      </c>
      <c r="C543" s="160" t="s">
        <v>65</v>
      </c>
      <c r="D543" s="159">
        <v>1</v>
      </c>
      <c r="E543" s="99"/>
      <c r="F543" s="184">
        <f>D543*E543</f>
        <v>0</v>
      </c>
    </row>
    <row r="544" spans="1:6" ht="13">
      <c r="A544" s="157"/>
      <c r="B544" s="157"/>
      <c r="C544" s="158"/>
      <c r="D544" s="159"/>
      <c r="E544" s="99"/>
      <c r="F544" s="183"/>
    </row>
    <row r="545" spans="1:7" ht="50">
      <c r="A545" s="130" t="str">
        <f>MID($A$537,3,5)&amp;COUNTA($A$537:A544)</f>
        <v>3.3</v>
      </c>
      <c r="B545" s="143" t="s">
        <v>223</v>
      </c>
      <c r="C545" s="158"/>
      <c r="D545" s="159"/>
      <c r="E545" s="99"/>
      <c r="F545" s="183"/>
    </row>
    <row r="546" spans="1:7" ht="13">
      <c r="A546" s="157"/>
      <c r="B546" s="133" t="str">
        <f>"kompl.st."&amp;MID($A$537,3,5)&amp;COUNTA($A$537:A544)</f>
        <v>kompl.st.3.3</v>
      </c>
      <c r="C546" s="160" t="s">
        <v>65</v>
      </c>
      <c r="D546" s="159">
        <v>1</v>
      </c>
      <c r="E546" s="99"/>
      <c r="F546" s="184">
        <f>D546*E546</f>
        <v>0</v>
      </c>
    </row>
    <row r="547" spans="1:7" ht="13">
      <c r="A547" s="157"/>
      <c r="B547" s="157"/>
      <c r="C547" s="158"/>
      <c r="D547" s="159"/>
      <c r="E547" s="99"/>
      <c r="F547" s="183"/>
    </row>
    <row r="548" spans="1:7" ht="25">
      <c r="A548" s="130" t="str">
        <f>MID($A$537,3,5)&amp;COUNTA($A$537:A547)</f>
        <v>3.4</v>
      </c>
      <c r="B548" s="143" t="s">
        <v>224</v>
      </c>
      <c r="C548" s="158"/>
      <c r="D548" s="159"/>
      <c r="E548" s="99"/>
      <c r="F548" s="183"/>
    </row>
    <row r="549" spans="1:7" ht="13">
      <c r="A549" s="157"/>
      <c r="B549" s="133" t="str">
        <f>"kompl.st."&amp;MID($A$537,3,5)&amp;COUNTA($A$537:A547)</f>
        <v>kompl.st.3.4</v>
      </c>
      <c r="C549" s="160" t="s">
        <v>65</v>
      </c>
      <c r="D549" s="159">
        <v>1</v>
      </c>
      <c r="E549" s="99"/>
      <c r="F549" s="184">
        <f>D549*E549</f>
        <v>0</v>
      </c>
    </row>
    <row r="550" spans="1:7" ht="13">
      <c r="A550" s="157"/>
      <c r="B550" s="157"/>
      <c r="C550" s="158"/>
      <c r="D550" s="159"/>
      <c r="E550" s="99"/>
      <c r="F550" s="183"/>
    </row>
    <row r="551" spans="1:7" ht="25">
      <c r="A551" s="130" t="str">
        <f>MID($A$537,3,5)&amp;COUNTA($A$537:A550)</f>
        <v>3.5</v>
      </c>
      <c r="B551" s="143" t="s">
        <v>225</v>
      </c>
      <c r="C551" s="158"/>
      <c r="D551" s="159"/>
      <c r="E551" s="99"/>
      <c r="F551" s="183"/>
    </row>
    <row r="552" spans="1:7" ht="25">
      <c r="A552" s="157"/>
      <c r="B552" s="143" t="s">
        <v>226</v>
      </c>
      <c r="C552" s="160" t="s">
        <v>65</v>
      </c>
      <c r="D552" s="159">
        <v>1</v>
      </c>
      <c r="E552" s="99"/>
      <c r="F552" s="184">
        <f>D552*E552</f>
        <v>0</v>
      </c>
    </row>
    <row r="553" spans="1:7" ht="13">
      <c r="A553" s="157"/>
      <c r="B553" s="143" t="s">
        <v>227</v>
      </c>
      <c r="C553" s="160" t="s">
        <v>65</v>
      </c>
      <c r="D553" s="159">
        <v>1</v>
      </c>
      <c r="E553" s="99"/>
      <c r="F553" s="184">
        <f>D553*E553</f>
        <v>0</v>
      </c>
    </row>
    <row r="554" spans="1:7" ht="13">
      <c r="A554" s="157"/>
      <c r="B554" s="133" t="str">
        <f>"kompl.st."&amp;MID($A$537,3,5)&amp;COUNTA($A$537:A550)</f>
        <v>kompl.st.3.5</v>
      </c>
      <c r="C554" s="158"/>
      <c r="D554" s="159"/>
      <c r="E554" s="99"/>
      <c r="F554" s="183"/>
    </row>
    <row r="555" spans="1:7" ht="13">
      <c r="A555" s="157"/>
      <c r="B555" s="157"/>
      <c r="C555" s="158"/>
      <c r="D555" s="159"/>
      <c r="E555" s="99"/>
      <c r="F555" s="183"/>
    </row>
    <row r="556" spans="1:7" ht="112.5">
      <c r="A556" s="130" t="str">
        <f>MID($A$537,3,5)&amp;COUNTA($A$537:A555)</f>
        <v>3.6</v>
      </c>
      <c r="B556" s="143" t="s">
        <v>228</v>
      </c>
      <c r="C556" s="158"/>
      <c r="D556" s="159"/>
      <c r="E556" s="99"/>
      <c r="F556" s="183"/>
    </row>
    <row r="557" spans="1:7" ht="13">
      <c r="A557" s="157"/>
      <c r="B557" s="133" t="str">
        <f>"kompl.st."&amp;MID($A$537,3,5)&amp;COUNTA($A$537:A555)</f>
        <v>kompl.st.3.6</v>
      </c>
      <c r="C557" s="160" t="s">
        <v>65</v>
      </c>
      <c r="D557" s="159">
        <v>1</v>
      </c>
      <c r="E557" s="99"/>
      <c r="F557" s="184">
        <f>D557*E557</f>
        <v>0</v>
      </c>
    </row>
    <row r="558" spans="1:7" ht="13">
      <c r="A558" s="157"/>
      <c r="B558" s="157"/>
      <c r="C558" s="158"/>
      <c r="D558" s="159"/>
      <c r="E558" s="99"/>
      <c r="F558" s="183"/>
    </row>
    <row r="559" spans="1:7" ht="62.5">
      <c r="A559" s="130" t="str">
        <f>MID($A$537,3,5)&amp;COUNTA($A$537:A558)</f>
        <v>3.7</v>
      </c>
      <c r="B559" s="143" t="s">
        <v>229</v>
      </c>
      <c r="C559" s="158"/>
      <c r="D559" s="159"/>
      <c r="E559" s="99"/>
      <c r="F559" s="183"/>
      <c r="G559" s="100"/>
    </row>
    <row r="560" spans="1:7" ht="13">
      <c r="A560" s="157"/>
      <c r="B560" s="133" t="str">
        <f>"kompl.st."&amp;MID($A$537,3,5)&amp;COUNTA($A$537:A558)</f>
        <v>kompl.st.3.7</v>
      </c>
      <c r="C560" s="160" t="s">
        <v>65</v>
      </c>
      <c r="D560" s="159">
        <v>1</v>
      </c>
      <c r="E560" s="99"/>
      <c r="F560" s="184">
        <f>D560*E560</f>
        <v>0</v>
      </c>
      <c r="G560" s="101"/>
    </row>
    <row r="561" spans="1:7" ht="13">
      <c r="A561" s="161"/>
      <c r="B561" s="133"/>
      <c r="C561" s="162"/>
      <c r="D561" s="163"/>
      <c r="E561" s="102"/>
      <c r="F561" s="185"/>
      <c r="G561" s="101"/>
    </row>
    <row r="562" spans="1:7" ht="13">
      <c r="A562" s="157"/>
      <c r="B562" s="142"/>
      <c r="C562" s="144"/>
      <c r="D562" s="132"/>
      <c r="E562" s="82"/>
      <c r="F562" s="141"/>
    </row>
    <row r="563" spans="1:7" ht="30.75" customHeight="1">
      <c r="A563" s="164"/>
      <c r="B563" s="123" t="str">
        <f>A537&amp;" "&amp;$B$537&amp;" UKUPNO:"</f>
        <v>F.3. PROJEKTIRANJE, ISPITIVANJE I PUŠTANJE U POGON UKUPNO:</v>
      </c>
      <c r="C563" s="165"/>
      <c r="D563" s="166"/>
      <c r="E563" s="103"/>
      <c r="F563" s="177">
        <f>SUM(F539:F562)</f>
        <v>0</v>
      </c>
    </row>
    <row r="564" spans="1:7" ht="13">
      <c r="A564" s="104"/>
      <c r="B564" s="105"/>
      <c r="C564" s="106"/>
      <c r="D564" s="107"/>
      <c r="E564" s="108"/>
      <c r="F564" s="109"/>
    </row>
    <row r="565" spans="1:7">
      <c r="A565" s="85"/>
      <c r="B565" s="110"/>
      <c r="C565" s="111"/>
      <c r="D565" s="107"/>
      <c r="E565" s="108"/>
      <c r="F565" s="109"/>
    </row>
    <row r="566" spans="1:7" ht="13">
      <c r="A566" s="85"/>
      <c r="B566" s="112" t="s">
        <v>230</v>
      </c>
      <c r="C566" s="111"/>
      <c r="D566" s="107"/>
      <c r="E566" s="108"/>
      <c r="F566" s="109"/>
    </row>
    <row r="567" spans="1:7">
      <c r="A567" s="85"/>
      <c r="B567" s="110"/>
      <c r="C567" s="111"/>
      <c r="D567" s="107"/>
      <c r="E567" s="108"/>
      <c r="F567" s="109"/>
    </row>
    <row r="568" spans="1:7" ht="13">
      <c r="A568" s="85"/>
      <c r="B568" s="164" t="str">
        <f>$A$465&amp;" "&amp;$B$465&amp;""</f>
        <v xml:space="preserve"> F.1. OSNOVNA OPREMA UKUPNO:</v>
      </c>
      <c r="C568" s="165"/>
      <c r="D568" s="166"/>
      <c r="E568" s="103"/>
      <c r="F568" s="177">
        <f>F465</f>
        <v>0</v>
      </c>
    </row>
    <row r="569" spans="1:7" ht="26">
      <c r="A569" s="85"/>
      <c r="B569" s="164" t="str">
        <f>$A$535&amp;" "&amp;$B$535&amp;""</f>
        <v xml:space="preserve"> F.2. MONTAŽA, UGRADNJA I SPAJANJE UKUPNO:</v>
      </c>
      <c r="C569" s="165"/>
      <c r="D569" s="166"/>
      <c r="E569" s="103"/>
      <c r="F569" s="177">
        <f>F535</f>
        <v>0</v>
      </c>
    </row>
    <row r="570" spans="1:7" ht="26">
      <c r="A570" s="85"/>
      <c r="B570" s="164" t="str">
        <f>$A$563&amp;" "&amp;$B$563&amp;""</f>
        <v xml:space="preserve"> F.3. PROJEKTIRANJE, ISPITIVANJE I PUŠTANJE U POGON UKUPNO:</v>
      </c>
      <c r="C570" s="165"/>
      <c r="D570" s="166"/>
      <c r="E570" s="103"/>
      <c r="F570" s="177">
        <f>F563</f>
        <v>0</v>
      </c>
    </row>
    <row r="571" spans="1:7">
      <c r="A571" s="85"/>
      <c r="B571" s="113"/>
      <c r="C571" s="114"/>
      <c r="D571" s="107"/>
      <c r="E571" s="108"/>
      <c r="F571" s="109"/>
    </row>
    <row r="572" spans="1:7" s="76" customFormat="1">
      <c r="A572" s="85"/>
      <c r="B572" s="113"/>
      <c r="C572" s="114"/>
      <c r="D572" s="107"/>
      <c r="E572" s="108"/>
      <c r="F572" s="109"/>
    </row>
    <row r="573" spans="1:7">
      <c r="A573" s="85"/>
      <c r="B573" s="110"/>
      <c r="C573" s="111"/>
      <c r="D573" s="107"/>
      <c r="E573" s="108"/>
      <c r="F573" s="109"/>
    </row>
    <row r="574" spans="1:7" s="76" customFormat="1" ht="13">
      <c r="A574" s="85"/>
      <c r="B574" s="167" t="s">
        <v>105</v>
      </c>
      <c r="C574" s="168"/>
      <c r="D574" s="169"/>
      <c r="E574" s="170"/>
      <c r="F574" s="175">
        <f>SUM(F568:F570)</f>
        <v>0</v>
      </c>
    </row>
    <row r="575" spans="1:7" s="76" customFormat="1" ht="13">
      <c r="A575" s="104"/>
      <c r="B575" s="167" t="s">
        <v>106</v>
      </c>
      <c r="C575" s="168"/>
      <c r="D575" s="171"/>
      <c r="E575" s="172">
        <v>0.25</v>
      </c>
      <c r="F575" s="176">
        <f>F574*0.25</f>
        <v>0</v>
      </c>
    </row>
    <row r="576" spans="1:7" ht="13">
      <c r="A576" s="104"/>
      <c r="B576" s="105"/>
      <c r="C576" s="106"/>
      <c r="D576" s="107"/>
      <c r="E576" s="108"/>
      <c r="F576" s="109"/>
    </row>
    <row r="577" spans="1:10" s="76" customFormat="1" ht="13">
      <c r="A577" s="104"/>
      <c r="B577" s="105"/>
      <c r="C577" s="106"/>
      <c r="D577" s="107"/>
      <c r="E577" s="108"/>
      <c r="F577" s="109"/>
    </row>
    <row r="578" spans="1:10" ht="13">
      <c r="A578" s="104"/>
      <c r="B578" s="167" t="s">
        <v>107</v>
      </c>
      <c r="C578" s="168"/>
      <c r="D578" s="173"/>
      <c r="E578" s="174"/>
      <c r="F578" s="175">
        <f>F574*1.25</f>
        <v>0</v>
      </c>
    </row>
    <row r="579" spans="1:10" ht="13">
      <c r="A579" s="104"/>
      <c r="B579" s="105"/>
      <c r="C579" s="106"/>
      <c r="D579" s="107"/>
      <c r="E579" s="108"/>
      <c r="F579" s="115"/>
      <c r="J579" s="83"/>
    </row>
    <row r="580" spans="1:10" ht="13">
      <c r="A580" s="97"/>
      <c r="B580" s="91"/>
      <c r="C580" s="92"/>
    </row>
    <row r="581" spans="1:10" ht="13">
      <c r="A581" s="97"/>
      <c r="B581" s="91"/>
      <c r="C581" s="92"/>
    </row>
    <row r="582" spans="1:10" ht="13">
      <c r="A582" s="97"/>
      <c r="B582" s="91"/>
      <c r="C582" s="92"/>
    </row>
    <row r="583" spans="1:10" ht="13">
      <c r="A583" s="97"/>
      <c r="B583" s="91"/>
      <c r="C583" s="92"/>
    </row>
    <row r="584" spans="1:10" ht="13">
      <c r="A584" s="97"/>
      <c r="B584" s="91"/>
      <c r="C584" s="92"/>
    </row>
    <row r="585" spans="1:10" ht="13">
      <c r="A585" s="97"/>
      <c r="B585" s="91"/>
      <c r="C585" s="92"/>
    </row>
    <row r="586" spans="1:10" ht="13">
      <c r="A586" s="97"/>
      <c r="B586" s="91"/>
      <c r="C586" s="92"/>
    </row>
    <row r="587" spans="1:10" ht="13">
      <c r="A587" s="97"/>
      <c r="B587" s="91"/>
      <c r="C587" s="92"/>
    </row>
    <row r="588" spans="1:10" ht="13">
      <c r="A588" s="97"/>
      <c r="B588" s="91"/>
      <c r="C588" s="92"/>
    </row>
    <row r="589" spans="1:10" ht="13">
      <c r="A589" s="97"/>
      <c r="B589" s="91"/>
      <c r="C589" s="92"/>
    </row>
    <row r="590" spans="1:10" ht="13">
      <c r="A590" s="97"/>
      <c r="B590" s="91"/>
      <c r="C590" s="92"/>
    </row>
    <row r="591" spans="1:10" ht="13">
      <c r="A591" s="97"/>
      <c r="B591" s="91"/>
      <c r="C591" s="92"/>
    </row>
    <row r="593" spans="1:6" s="76" customFormat="1">
      <c r="A593" s="80"/>
      <c r="B593" s="86"/>
      <c r="C593" s="84"/>
      <c r="D593" s="81"/>
      <c r="E593" s="90"/>
      <c r="F593" s="83"/>
    </row>
    <row r="595" spans="1:6" ht="13">
      <c r="B595" s="91"/>
      <c r="C595" s="92"/>
    </row>
    <row r="596" spans="1:6" s="76" customFormat="1">
      <c r="A596" s="80"/>
      <c r="B596" s="86"/>
      <c r="C596" s="84"/>
      <c r="D596" s="81"/>
      <c r="E596" s="90"/>
      <c r="F596" s="83"/>
    </row>
    <row r="599" spans="1:6" s="76" customFormat="1">
      <c r="A599" s="80"/>
      <c r="B599" s="86"/>
      <c r="C599" s="84"/>
      <c r="D599" s="81"/>
      <c r="E599" s="90"/>
      <c r="F599" s="83"/>
    </row>
    <row r="602" spans="1:6" s="76" customFormat="1">
      <c r="A602" s="80"/>
      <c r="B602" s="86"/>
      <c r="C602" s="84"/>
      <c r="D602" s="81"/>
      <c r="E602" s="90"/>
      <c r="F602" s="83"/>
    </row>
    <row r="605" spans="1:6" s="76" customFormat="1">
      <c r="A605" s="80"/>
      <c r="B605" s="86"/>
      <c r="C605" s="84"/>
      <c r="D605" s="81"/>
      <c r="E605" s="90"/>
      <c r="F605" s="83"/>
    </row>
    <row r="608" spans="1:6" s="76" customFormat="1">
      <c r="A608" s="80"/>
      <c r="B608" s="86"/>
      <c r="C608" s="84"/>
      <c r="D608" s="81"/>
      <c r="E608" s="90"/>
      <c r="F608" s="83"/>
    </row>
    <row r="610" spans="1:6" s="76" customFormat="1" ht="14.25" customHeight="1">
      <c r="A610" s="80"/>
      <c r="B610" s="86"/>
      <c r="C610" s="84"/>
      <c r="D610" s="81"/>
      <c r="E610" s="90"/>
      <c r="F610" s="83"/>
    </row>
    <row r="612" spans="1:6" ht="26.25" customHeight="1"/>
    <row r="618" spans="1:6" s="76" customFormat="1">
      <c r="A618" s="80"/>
      <c r="B618" s="86"/>
      <c r="C618" s="84"/>
      <c r="D618" s="81"/>
      <c r="E618" s="90"/>
      <c r="F618" s="83"/>
    </row>
    <row r="621" spans="1:6" s="76" customFormat="1">
      <c r="A621" s="80"/>
      <c r="B621" s="86"/>
      <c r="C621" s="84"/>
      <c r="D621" s="81"/>
      <c r="E621" s="90"/>
      <c r="F621" s="83"/>
    </row>
    <row r="624" spans="1:6" s="76" customFormat="1">
      <c r="A624" s="80"/>
      <c r="B624" s="86"/>
      <c r="C624" s="84"/>
      <c r="D624" s="81"/>
      <c r="E624" s="90"/>
      <c r="F624" s="83"/>
    </row>
    <row r="627" spans="1:6" s="76" customFormat="1">
      <c r="A627" s="80"/>
      <c r="B627" s="86"/>
      <c r="C627" s="84"/>
      <c r="D627" s="81"/>
      <c r="E627" s="90"/>
      <c r="F627" s="83"/>
    </row>
    <row r="630" spans="1:6" s="76" customFormat="1">
      <c r="A630" s="80"/>
      <c r="B630" s="86"/>
      <c r="C630" s="84"/>
      <c r="D630" s="81"/>
      <c r="E630" s="90"/>
      <c r="F630" s="83"/>
    </row>
    <row r="633" spans="1:6" s="76" customFormat="1">
      <c r="A633" s="80"/>
      <c r="B633" s="86"/>
      <c r="C633" s="84"/>
      <c r="D633" s="81"/>
      <c r="E633" s="90"/>
      <c r="F633" s="83"/>
    </row>
    <row r="636" spans="1:6" s="76" customFormat="1">
      <c r="A636" s="80"/>
      <c r="B636" s="86"/>
      <c r="C636" s="84"/>
      <c r="D636" s="81"/>
      <c r="E636" s="90"/>
      <c r="F636" s="83"/>
    </row>
    <row r="639" spans="1:6" s="76" customFormat="1">
      <c r="A639" s="80"/>
      <c r="B639" s="86"/>
      <c r="C639" s="84"/>
      <c r="D639" s="81"/>
      <c r="E639" s="90"/>
      <c r="F639" s="83"/>
    </row>
    <row r="642" spans="1:6" s="76" customFormat="1">
      <c r="A642" s="80"/>
      <c r="B642" s="86"/>
      <c r="C642" s="84"/>
      <c r="D642" s="81"/>
      <c r="E642" s="90"/>
      <c r="F642" s="83"/>
    </row>
    <row r="645" spans="1:6" s="76" customFormat="1">
      <c r="A645" s="80"/>
      <c r="B645" s="86"/>
      <c r="C645" s="84"/>
      <c r="D645" s="81"/>
      <c r="E645" s="90"/>
      <c r="F645" s="83"/>
    </row>
    <row r="648" spans="1:6" s="76" customFormat="1">
      <c r="A648" s="80"/>
      <c r="B648" s="86"/>
      <c r="C648" s="84"/>
      <c r="D648" s="81"/>
      <c r="E648" s="90"/>
      <c r="F648" s="83"/>
    </row>
    <row r="662" spans="1:6" s="76" customFormat="1">
      <c r="A662" s="80"/>
      <c r="B662" s="86"/>
      <c r="C662" s="84"/>
      <c r="D662" s="81"/>
      <c r="E662" s="90"/>
      <c r="F662" s="83"/>
    </row>
    <row r="670" spans="1:6" s="76" customFormat="1">
      <c r="A670" s="80"/>
      <c r="B670" s="86"/>
      <c r="C670" s="84"/>
      <c r="D670" s="81"/>
      <c r="E670" s="90"/>
      <c r="F670" s="83"/>
    </row>
    <row r="673" spans="1:6" s="76" customFormat="1">
      <c r="A673" s="80"/>
      <c r="B673" s="86"/>
      <c r="C673" s="84"/>
      <c r="D673" s="81"/>
      <c r="E673" s="90"/>
      <c r="F673" s="83"/>
    </row>
    <row r="676" spans="1:6" s="76" customFormat="1">
      <c r="A676" s="80"/>
      <c r="B676" s="86"/>
      <c r="C676" s="84"/>
      <c r="D676" s="81"/>
      <c r="E676" s="90"/>
      <c r="F676" s="83"/>
    </row>
    <row r="679" spans="1:6" s="76" customFormat="1">
      <c r="A679" s="80"/>
      <c r="B679" s="86"/>
      <c r="C679" s="84"/>
      <c r="D679" s="81"/>
      <c r="E679" s="90"/>
      <c r="F679" s="83"/>
    </row>
    <row r="682" spans="1:6" s="76" customFormat="1">
      <c r="A682" s="80"/>
      <c r="B682" s="86"/>
      <c r="C682" s="84"/>
      <c r="D682" s="81"/>
      <c r="E682" s="90"/>
      <c r="F682" s="83"/>
    </row>
    <row r="685" spans="1:6" s="76" customFormat="1">
      <c r="A685" s="80"/>
      <c r="B685" s="86"/>
      <c r="C685" s="84"/>
      <c r="D685" s="81"/>
      <c r="E685" s="90"/>
      <c r="F685" s="83"/>
    </row>
    <row r="688" spans="1:6" s="76" customFormat="1">
      <c r="A688" s="80"/>
      <c r="B688" s="86"/>
      <c r="C688" s="84"/>
      <c r="D688" s="81"/>
      <c r="E688" s="90"/>
      <c r="F688" s="83"/>
    </row>
    <row r="691" spans="1:6" s="76" customFormat="1">
      <c r="A691" s="80"/>
      <c r="B691" s="86"/>
      <c r="C691" s="84"/>
      <c r="D691" s="81"/>
      <c r="E691" s="90"/>
      <c r="F691" s="83"/>
    </row>
    <row r="694" spans="1:6" s="76" customFormat="1">
      <c r="A694" s="80"/>
      <c r="B694" s="86"/>
      <c r="C694" s="84"/>
      <c r="D694" s="81"/>
      <c r="E694" s="90"/>
      <c r="F694" s="83"/>
    </row>
    <row r="703" spans="1:6" s="76" customFormat="1">
      <c r="A703" s="80"/>
      <c r="B703" s="86"/>
      <c r="C703" s="84"/>
      <c r="D703" s="81"/>
      <c r="E703" s="90"/>
      <c r="F703" s="83"/>
    </row>
    <row r="705" spans="1:6" s="76" customFormat="1">
      <c r="A705" s="80"/>
      <c r="B705" s="86"/>
      <c r="C705" s="84"/>
      <c r="D705" s="81"/>
      <c r="E705" s="90"/>
      <c r="F705" s="83"/>
    </row>
    <row r="708" spans="1:6" s="76" customFormat="1">
      <c r="A708" s="80"/>
      <c r="B708" s="86"/>
      <c r="C708" s="84"/>
      <c r="D708" s="81"/>
      <c r="E708" s="90"/>
      <c r="F708" s="83"/>
    </row>
    <row r="714" spans="1:6" s="76" customFormat="1">
      <c r="A714" s="80"/>
      <c r="B714" s="86"/>
      <c r="C714" s="84"/>
      <c r="D714" s="81"/>
      <c r="E714" s="90"/>
      <c r="F714" s="83"/>
    </row>
    <row r="717" spans="1:6" s="76" customFormat="1">
      <c r="A717" s="80"/>
      <c r="B717" s="86"/>
      <c r="C717" s="84"/>
      <c r="D717" s="81"/>
      <c r="E717" s="90"/>
      <c r="F717" s="83"/>
    </row>
    <row r="720" spans="1:6" s="76" customFormat="1">
      <c r="A720" s="80"/>
      <c r="B720" s="86"/>
      <c r="C720" s="84"/>
      <c r="D720" s="81"/>
      <c r="E720" s="90"/>
      <c r="F720" s="83"/>
    </row>
    <row r="723" spans="1:6" s="76" customFormat="1">
      <c r="A723" s="80"/>
      <c r="B723" s="86"/>
      <c r="C723" s="84"/>
      <c r="D723" s="81"/>
      <c r="E723" s="90"/>
      <c r="F723" s="83"/>
    </row>
    <row r="725" spans="1:6" s="76" customFormat="1" ht="15" customHeight="1">
      <c r="A725" s="80"/>
      <c r="B725" s="86"/>
      <c r="C725" s="84"/>
      <c r="D725" s="81"/>
      <c r="E725" s="90"/>
      <c r="F725" s="83"/>
    </row>
    <row r="727" spans="1:6" ht="15.75" customHeight="1"/>
    <row r="728" spans="1:6" ht="15.75" customHeight="1"/>
    <row r="729" spans="1:6" ht="15.75" customHeight="1"/>
    <row r="730" spans="1:6" ht="15.75" customHeight="1"/>
    <row r="731" spans="1:6" ht="15.75" customHeight="1"/>
    <row r="732" spans="1:6" ht="15.75" customHeight="1"/>
    <row r="733" spans="1:6" ht="15.75" customHeight="1">
      <c r="A733" s="79"/>
      <c r="B733" s="79"/>
      <c r="C733" s="79"/>
      <c r="D733" s="79"/>
      <c r="E733" s="116"/>
      <c r="F733" s="79"/>
    </row>
    <row r="734" spans="1:6" ht="15.75" customHeight="1">
      <c r="A734" s="79"/>
      <c r="B734" s="79"/>
      <c r="C734" s="79"/>
      <c r="D734" s="79"/>
      <c r="E734" s="116"/>
      <c r="F734" s="79"/>
    </row>
    <row r="735" spans="1:6" ht="15.75" customHeight="1">
      <c r="A735" s="79"/>
      <c r="B735" s="79"/>
      <c r="C735" s="79"/>
      <c r="D735" s="79"/>
      <c r="E735" s="116"/>
      <c r="F735" s="79"/>
    </row>
    <row r="736" spans="1:6" ht="15.75" customHeight="1">
      <c r="A736" s="79"/>
      <c r="B736" s="79"/>
      <c r="C736" s="79"/>
      <c r="D736" s="79"/>
      <c r="E736" s="116"/>
      <c r="F736" s="79"/>
    </row>
    <row r="780" spans="1:6" s="76" customFormat="1">
      <c r="A780" s="80"/>
      <c r="B780" s="86"/>
      <c r="C780" s="84"/>
      <c r="D780" s="81"/>
      <c r="E780" s="90"/>
      <c r="F780" s="83"/>
    </row>
    <row r="781" spans="1:6" s="76" customFormat="1">
      <c r="A781" s="80"/>
      <c r="B781" s="86"/>
      <c r="C781" s="84"/>
      <c r="D781" s="81"/>
      <c r="E781" s="90"/>
      <c r="F781" s="83"/>
    </row>
    <row r="782" spans="1:6" s="76" customFormat="1">
      <c r="A782" s="80"/>
      <c r="B782" s="86"/>
      <c r="C782" s="84"/>
      <c r="D782" s="81"/>
      <c r="E782" s="90"/>
      <c r="F782" s="83"/>
    </row>
    <row r="783" spans="1:6" s="76" customFormat="1">
      <c r="A783" s="80"/>
      <c r="B783" s="86"/>
      <c r="C783" s="84"/>
      <c r="D783" s="81"/>
      <c r="E783" s="90"/>
      <c r="F783" s="83"/>
    </row>
    <row r="784" spans="1:6" s="76" customFormat="1">
      <c r="A784" s="80"/>
      <c r="B784" s="86"/>
      <c r="C784" s="84"/>
      <c r="D784" s="81"/>
      <c r="E784" s="90"/>
      <c r="F784" s="83"/>
    </row>
    <row r="785" spans="1:6" s="76" customFormat="1">
      <c r="A785" s="80"/>
      <c r="B785" s="86"/>
      <c r="C785" s="84"/>
      <c r="D785" s="81"/>
      <c r="E785" s="90"/>
      <c r="F785" s="83"/>
    </row>
    <row r="786" spans="1:6" s="76" customFormat="1">
      <c r="A786" s="80"/>
      <c r="B786" s="86"/>
      <c r="C786" s="84"/>
      <c r="D786" s="81"/>
      <c r="E786" s="90"/>
      <c r="F786" s="83"/>
    </row>
    <row r="791" spans="1:6" s="76" customFormat="1">
      <c r="A791" s="80"/>
      <c r="B791" s="86"/>
      <c r="C791" s="84"/>
      <c r="D791" s="81"/>
      <c r="E791" s="90"/>
      <c r="F791" s="83"/>
    </row>
    <row r="793" spans="1:6" s="76" customFormat="1" ht="14.25" customHeight="1">
      <c r="A793" s="80"/>
      <c r="B793" s="86"/>
      <c r="C793" s="84"/>
      <c r="D793" s="81"/>
      <c r="E793" s="90"/>
      <c r="F793" s="83"/>
    </row>
    <row r="795" spans="1:6" ht="14.25" customHeight="1"/>
    <row r="796" spans="1:6" ht="14.25" customHeight="1"/>
    <row r="797" spans="1:6" ht="14.25" customHeight="1"/>
    <row r="798" spans="1:6" ht="14.25" customHeight="1"/>
    <row r="799" spans="1:6" ht="14.25" customHeight="1"/>
    <row r="800" spans="1:6" s="76" customFormat="1">
      <c r="A800" s="80"/>
      <c r="B800" s="86"/>
      <c r="C800" s="84"/>
      <c r="D800" s="81"/>
      <c r="E800" s="90"/>
      <c r="F800" s="83"/>
    </row>
    <row r="803" spans="1:6" s="76" customFormat="1">
      <c r="A803" s="80"/>
      <c r="B803" s="86"/>
      <c r="C803" s="84"/>
      <c r="D803" s="81"/>
      <c r="E803" s="90"/>
      <c r="F803" s="83"/>
    </row>
    <row r="806" spans="1:6" s="76" customFormat="1">
      <c r="A806" s="80"/>
      <c r="B806" s="86"/>
      <c r="C806" s="84"/>
      <c r="D806" s="81"/>
      <c r="E806" s="90"/>
      <c r="F806" s="83"/>
    </row>
    <row r="809" spans="1:6" s="76" customFormat="1">
      <c r="A809" s="80"/>
      <c r="B809" s="86"/>
      <c r="C809" s="84"/>
      <c r="D809" s="81"/>
      <c r="E809" s="90"/>
      <c r="F809" s="83"/>
    </row>
    <row r="812" spans="1:6" s="76" customFormat="1">
      <c r="A812" s="80"/>
      <c r="B812" s="86"/>
      <c r="C812" s="84"/>
      <c r="D812" s="81"/>
      <c r="E812" s="90"/>
      <c r="F812" s="83"/>
    </row>
    <row r="815" spans="1:6" s="76" customFormat="1">
      <c r="A815" s="80"/>
      <c r="B815" s="86"/>
      <c r="C815" s="84"/>
      <c r="D815" s="81"/>
      <c r="E815" s="90"/>
      <c r="F815" s="83"/>
    </row>
    <row r="818" spans="1:6" s="76" customFormat="1">
      <c r="A818" s="80"/>
      <c r="B818" s="86"/>
      <c r="C818" s="84"/>
      <c r="D818" s="81"/>
      <c r="E818" s="90"/>
      <c r="F818" s="83"/>
    </row>
    <row r="821" spans="1:6" s="76" customFormat="1">
      <c r="A821" s="80"/>
      <c r="B821" s="86"/>
      <c r="C821" s="84"/>
      <c r="D821" s="81"/>
      <c r="E821" s="90"/>
      <c r="F821" s="83"/>
    </row>
    <row r="824" spans="1:6" s="76" customFormat="1">
      <c r="A824" s="80"/>
      <c r="B824" s="86"/>
      <c r="C824" s="84"/>
      <c r="D824" s="81"/>
      <c r="E824" s="90"/>
      <c r="F824" s="83"/>
    </row>
    <row r="827" spans="1:6" s="76" customFormat="1">
      <c r="A827" s="80"/>
      <c r="B827" s="86"/>
      <c r="C827" s="84"/>
      <c r="D827" s="81"/>
      <c r="E827" s="90"/>
      <c r="F827" s="83"/>
    </row>
    <row r="830" spans="1:6" s="76" customFormat="1">
      <c r="A830" s="80"/>
      <c r="B830" s="86"/>
      <c r="C830" s="84"/>
      <c r="D830" s="81"/>
      <c r="E830" s="90"/>
      <c r="F830" s="83"/>
    </row>
    <row r="833" spans="1:6" s="76" customFormat="1">
      <c r="A833" s="80"/>
      <c r="B833" s="86"/>
      <c r="C833" s="84"/>
      <c r="D833" s="81"/>
      <c r="E833" s="90"/>
      <c r="F833" s="83"/>
    </row>
    <row r="836" spans="1:6" s="76" customFormat="1">
      <c r="A836" s="80"/>
      <c r="B836" s="86"/>
      <c r="C836" s="84"/>
      <c r="D836" s="81"/>
      <c r="E836" s="90"/>
      <c r="F836" s="83"/>
    </row>
    <row r="839" spans="1:6" s="76" customFormat="1">
      <c r="A839" s="80"/>
      <c r="B839" s="86"/>
      <c r="C839" s="84"/>
      <c r="D839" s="81"/>
      <c r="E839" s="90"/>
      <c r="F839" s="83"/>
    </row>
    <row r="842" spans="1:6" s="76" customFormat="1">
      <c r="A842" s="80"/>
      <c r="B842" s="86"/>
      <c r="C842" s="84"/>
      <c r="D842" s="81"/>
      <c r="E842" s="90"/>
      <c r="F842" s="83"/>
    </row>
    <row r="845" spans="1:6" s="76" customFormat="1">
      <c r="A845" s="80"/>
      <c r="B845" s="86"/>
      <c r="C845" s="84"/>
      <c r="D845" s="81"/>
      <c r="E845" s="90"/>
      <c r="F845" s="83"/>
    </row>
    <row r="847" spans="1:6" s="76" customFormat="1" ht="15" customHeight="1">
      <c r="A847" s="80"/>
      <c r="B847" s="86"/>
      <c r="C847" s="84"/>
      <c r="D847" s="81"/>
      <c r="E847" s="90"/>
      <c r="F847" s="83"/>
    </row>
    <row r="849" spans="1:6" ht="14.25" customHeight="1"/>
    <row r="852" spans="1:6" s="76" customFormat="1">
      <c r="A852" s="80"/>
      <c r="B852" s="86"/>
      <c r="C852" s="84"/>
      <c r="D852" s="81"/>
      <c r="E852" s="90"/>
      <c r="F852" s="83"/>
    </row>
    <row r="855" spans="1:6" s="76" customFormat="1">
      <c r="A855" s="80"/>
      <c r="B855" s="86"/>
      <c r="C855" s="84"/>
      <c r="D855" s="81"/>
      <c r="E855" s="90"/>
      <c r="F855" s="83"/>
    </row>
    <row r="858" spans="1:6" s="76" customFormat="1">
      <c r="A858" s="80"/>
      <c r="B858" s="86"/>
      <c r="C858" s="84"/>
      <c r="D858" s="81"/>
      <c r="E858" s="90"/>
      <c r="F858" s="83"/>
    </row>
    <row r="867" spans="1:6" s="76" customFormat="1">
      <c r="A867" s="80"/>
      <c r="B867" s="86"/>
      <c r="C867" s="84"/>
      <c r="D867" s="81"/>
      <c r="E867" s="90"/>
      <c r="F867" s="83"/>
    </row>
    <row r="870" spans="1:6" s="76" customFormat="1">
      <c r="A870" s="80"/>
      <c r="B870" s="86"/>
      <c r="C870" s="84"/>
      <c r="D870" s="81"/>
      <c r="E870" s="90"/>
      <c r="F870" s="83"/>
    </row>
    <row r="873" spans="1:6" s="76" customFormat="1">
      <c r="A873" s="80"/>
      <c r="B873" s="86"/>
      <c r="C873" s="84"/>
      <c r="D873" s="81"/>
      <c r="E873" s="90"/>
      <c r="F873" s="83"/>
    </row>
    <row r="876" spans="1:6" s="76" customFormat="1">
      <c r="A876" s="80"/>
      <c r="B876" s="86"/>
      <c r="C876" s="84"/>
      <c r="D876" s="81"/>
      <c r="E876" s="90"/>
      <c r="F876" s="83"/>
    </row>
    <row r="878" spans="1:6" s="76" customFormat="1" ht="15" customHeight="1">
      <c r="A878" s="80"/>
      <c r="B878" s="86"/>
      <c r="C878" s="84"/>
      <c r="D878" s="81"/>
      <c r="E878" s="90"/>
      <c r="F878" s="83"/>
    </row>
    <row r="888" ht="14.25" customHeight="1"/>
    <row r="904" spans="5:5" s="79" customFormat="1" ht="26.25" customHeight="1">
      <c r="E904" s="116"/>
    </row>
    <row r="906" spans="5:5" s="79" customFormat="1" ht="12.75" customHeight="1">
      <c r="E906" s="116"/>
    </row>
  </sheetData>
  <sheetProtection algorithmName="SHA-1" hashValue="yNSPI7TsVcDFhhf0T/d45gftzAo=" saltValue="lJOWADLvocDkJ+qHUM5CfQ==" spinCount="100000" sheet="1" objects="1" scenarios="1"/>
  <mergeCells count="4">
    <mergeCell ref="A5:F5"/>
    <mergeCell ref="A6:F6"/>
    <mergeCell ref="A7:F7"/>
    <mergeCell ref="A1:F1"/>
  </mergeCells>
  <conditionalFormatting sqref="B93">
    <cfRule type="cellIs" dxfId="13" priority="13" stopIfTrue="1" operator="equal">
      <formula>"""ili jednakovrijedan"""</formula>
    </cfRule>
  </conditionalFormatting>
  <conditionalFormatting sqref="B94">
    <cfRule type="cellIs" dxfId="12" priority="14" stopIfTrue="1" operator="equal">
      <formula>"""ili jednakovrijedan"""</formula>
    </cfRule>
  </conditionalFormatting>
  <conditionalFormatting sqref="B142">
    <cfRule type="cellIs" dxfId="11" priority="11" stopIfTrue="1" operator="equal">
      <formula>"""ili jednakovrijedan"""</formula>
    </cfRule>
  </conditionalFormatting>
  <conditionalFormatting sqref="B143">
    <cfRule type="cellIs" dxfId="10" priority="12" stopIfTrue="1" operator="equal">
      <formula>"""ili jednakovrijedan"""</formula>
    </cfRule>
  </conditionalFormatting>
  <conditionalFormatting sqref="B289">
    <cfRule type="cellIs" dxfId="9" priority="5" stopIfTrue="1" operator="equal">
      <formula>"""ili jednakovrijedan"""</formula>
    </cfRule>
  </conditionalFormatting>
  <conditionalFormatting sqref="B290">
    <cfRule type="cellIs" dxfId="8" priority="6" stopIfTrue="1" operator="equal">
      <formula>"""ili jednakovrijedan"""</formula>
    </cfRule>
  </conditionalFormatting>
  <conditionalFormatting sqref="B191">
    <cfRule type="cellIs" dxfId="7" priority="9" stopIfTrue="1" operator="equal">
      <formula>"""ili jednakovrijedan"""</formula>
    </cfRule>
  </conditionalFormatting>
  <conditionalFormatting sqref="B192">
    <cfRule type="cellIs" dxfId="6" priority="10" stopIfTrue="1" operator="equal">
      <formula>"""ili jednakovrijedan"""</formula>
    </cfRule>
  </conditionalFormatting>
  <conditionalFormatting sqref="B240">
    <cfRule type="cellIs" dxfId="5" priority="7" stopIfTrue="1" operator="equal">
      <formula>"""ili jednakovrijedan"""</formula>
    </cfRule>
  </conditionalFormatting>
  <conditionalFormatting sqref="B241">
    <cfRule type="cellIs" dxfId="4" priority="8" stopIfTrue="1" operator="equal">
      <formula>"""ili jednakovrijedan"""</formula>
    </cfRule>
  </conditionalFormatting>
  <conditionalFormatting sqref="B338">
    <cfRule type="cellIs" dxfId="3" priority="3" stopIfTrue="1" operator="equal">
      <formula>"""ili jednakovrijedan"""</formula>
    </cfRule>
  </conditionalFormatting>
  <conditionalFormatting sqref="B339">
    <cfRule type="cellIs" dxfId="2" priority="4" stopIfTrue="1" operator="equal">
      <formula>"""ili jednakovrijedan"""</formula>
    </cfRule>
  </conditionalFormatting>
  <conditionalFormatting sqref="B387">
    <cfRule type="cellIs" dxfId="1" priority="1" stopIfTrue="1" operator="equal">
      <formula>"""ili jednakovrijedan"""</formula>
    </cfRule>
  </conditionalFormatting>
  <conditionalFormatting sqref="B388">
    <cfRule type="cellIs" dxfId="0" priority="2" stopIfTrue="1" operator="equal">
      <formula>"""ili jednakovrijedan"""</formula>
    </cfRule>
  </conditionalFormatting>
  <pageMargins left="0.70866141732283472" right="0.70866141732283472" top="0.74803149606299213" bottom="0.74803149606299213" header="0.31496062992125984" footer="0.31496062992125984"/>
  <pageSetup paperSize="9" scale="95" firstPageNumber="2" orientation="portrait" r:id="rId1"/>
  <headerFooter differentFirst="1">
    <oddHeader>&amp;L&amp;10"INOVAPRO d.o.o."
Zagreb, Retkovec III 15/b&amp;R&amp;10BROJ PROJEKTA: 103920
BROJ STRANICE: &amp;P</oddHeader>
    <oddFooter>&amp;R&amp;10&amp;P &amp; od &amp;N</oddFooter>
  </headerFooter>
  <rowBreaks count="23" manualBreakCount="23">
    <brk id="8" max="5" man="1"/>
    <brk id="28" max="5" man="1"/>
    <brk id="37" max="5" man="1"/>
    <brk id="64" max="5" man="1"/>
    <brk id="89" max="5" man="1"/>
    <brk id="116" max="5" man="1"/>
    <brk id="142" max="5" man="1"/>
    <brk id="166" max="5" man="1"/>
    <brk id="177" max="5" man="1"/>
    <brk id="217" max="5" man="1"/>
    <brk id="248" max="5" man="1"/>
    <brk id="272" max="5" man="1"/>
    <brk id="299" max="5" man="1"/>
    <brk id="323" max="5" man="1"/>
    <brk id="350" max="5" man="1"/>
    <brk id="373" max="5" man="1"/>
    <brk id="401" max="5" man="1"/>
    <brk id="425" max="5" man="1"/>
    <brk id="457" max="5" man="1"/>
    <brk id="486" max="5" man="1"/>
    <brk id="512" max="5" man="1"/>
    <brk id="536" max="5" man="1"/>
    <brk id="564"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M233"/>
  <sheetViews>
    <sheetView showOutlineSymbols="0" view="pageBreakPreview" zoomScale="130" zoomScaleNormal="85" zoomScaleSheetLayoutView="130" zoomScalePageLayoutView="85" workbookViewId="0">
      <selection sqref="A1:F1"/>
    </sheetView>
  </sheetViews>
  <sheetFormatPr defaultColWidth="9" defaultRowHeight="12.5"/>
  <cols>
    <col min="1" max="1" width="5.75" style="190" bestFit="1" customWidth="1"/>
    <col min="2" max="2" width="40.08203125" style="189" customWidth="1"/>
    <col min="3" max="3" width="6.75" style="191" bestFit="1" customWidth="1"/>
    <col min="4" max="4" width="5.75" style="192" bestFit="1" customWidth="1"/>
    <col min="5" max="5" width="13.58203125" style="193" customWidth="1"/>
    <col min="6" max="6" width="12.5" style="193" customWidth="1"/>
    <col min="7" max="16384" width="9" style="189"/>
  </cols>
  <sheetData>
    <row r="1" spans="1:6" ht="18.5">
      <c r="A1" s="460" t="s">
        <v>239</v>
      </c>
      <c r="B1" s="460"/>
      <c r="C1" s="460"/>
      <c r="D1" s="460"/>
      <c r="E1" s="460"/>
      <c r="F1" s="460"/>
    </row>
    <row r="3" spans="1:6">
      <c r="A3" s="190" t="s">
        <v>10</v>
      </c>
    </row>
    <row r="4" spans="1:6" s="194" customFormat="1">
      <c r="A4" s="283" t="s">
        <v>0</v>
      </c>
      <c r="B4" s="284" t="s">
        <v>1</v>
      </c>
      <c r="C4" s="284" t="s">
        <v>2</v>
      </c>
      <c r="D4" s="285"/>
      <c r="E4" s="443" t="s">
        <v>3</v>
      </c>
      <c r="F4" s="443" t="s">
        <v>4</v>
      </c>
    </row>
    <row r="5" spans="1:6" s="194" customFormat="1" ht="13">
      <c r="A5" s="286"/>
      <c r="B5" s="287" t="s">
        <v>113</v>
      </c>
      <c r="C5" s="288"/>
      <c r="D5" s="289"/>
      <c r="E5" s="195"/>
      <c r="F5" s="444"/>
    </row>
    <row r="6" spans="1:6" ht="13">
      <c r="A6" s="290" t="s">
        <v>45</v>
      </c>
      <c r="B6" s="291" t="s">
        <v>54</v>
      </c>
      <c r="C6" s="292"/>
      <c r="D6" s="24"/>
      <c r="F6" s="445"/>
    </row>
    <row r="7" spans="1:6" s="197" customFormat="1" ht="25">
      <c r="A7" s="293" t="s">
        <v>11</v>
      </c>
      <c r="B7" s="294" t="s">
        <v>12</v>
      </c>
      <c r="C7" s="295"/>
      <c r="D7" s="296"/>
      <c r="E7" s="196"/>
      <c r="F7" s="446"/>
    </row>
    <row r="8" spans="1:6" s="197" customFormat="1" ht="37.5">
      <c r="A8" s="295"/>
      <c r="B8" s="294" t="s">
        <v>127</v>
      </c>
      <c r="C8" s="295"/>
      <c r="D8" s="296"/>
      <c r="E8" s="196"/>
      <c r="F8" s="446"/>
    </row>
    <row r="9" spans="1:6" s="197" customFormat="1" ht="38">
      <c r="A9" s="295"/>
      <c r="B9" s="294" t="s">
        <v>59</v>
      </c>
      <c r="C9" s="295"/>
      <c r="D9" s="296"/>
      <c r="E9" s="196"/>
      <c r="F9" s="446"/>
    </row>
    <row r="10" spans="1:6" s="197" customFormat="1" ht="88">
      <c r="A10" s="295"/>
      <c r="B10" s="294" t="s">
        <v>128</v>
      </c>
      <c r="C10" s="297"/>
      <c r="D10" s="296"/>
      <c r="E10" s="196"/>
      <c r="F10" s="446"/>
    </row>
    <row r="11" spans="1:6" s="197" customFormat="1" ht="13">
      <c r="A11" s="295"/>
      <c r="B11" s="298" t="s">
        <v>13</v>
      </c>
      <c r="C11" s="299"/>
      <c r="D11" s="300"/>
      <c r="E11" s="196"/>
      <c r="F11" s="446"/>
    </row>
    <row r="12" spans="1:6" s="197" customFormat="1">
      <c r="A12" s="295"/>
      <c r="B12" s="297" t="s">
        <v>15</v>
      </c>
      <c r="C12" s="299"/>
      <c r="D12" s="300"/>
      <c r="E12" s="196"/>
      <c r="F12" s="446"/>
    </row>
    <row r="13" spans="1:6" s="197" customFormat="1" ht="13">
      <c r="A13" s="295"/>
      <c r="B13" s="298" t="s">
        <v>14</v>
      </c>
      <c r="C13" s="299"/>
      <c r="D13" s="300"/>
      <c r="E13" s="196"/>
      <c r="F13" s="446"/>
    </row>
    <row r="14" spans="1:6" s="197" customFormat="1">
      <c r="A14" s="295"/>
      <c r="B14" s="301" t="s">
        <v>68</v>
      </c>
      <c r="C14" s="299"/>
      <c r="D14" s="300"/>
      <c r="E14" s="196"/>
      <c r="F14" s="446"/>
    </row>
    <row r="15" spans="1:6" s="197" customFormat="1">
      <c r="A15" s="295"/>
      <c r="B15" s="301" t="s">
        <v>69</v>
      </c>
      <c r="C15" s="299"/>
      <c r="D15" s="300"/>
      <c r="E15" s="196"/>
      <c r="F15" s="446"/>
    </row>
    <row r="16" spans="1:6" s="197" customFormat="1" ht="15.5">
      <c r="A16" s="295"/>
      <c r="B16" s="302" t="s">
        <v>320</v>
      </c>
      <c r="C16" s="299"/>
      <c r="D16" s="300"/>
      <c r="E16" s="196"/>
      <c r="F16" s="446"/>
    </row>
    <row r="17" spans="1:6" s="197" customFormat="1" ht="15.5">
      <c r="A17" s="295"/>
      <c r="B17" s="302" t="s">
        <v>321</v>
      </c>
      <c r="C17" s="299"/>
      <c r="D17" s="300"/>
      <c r="E17" s="196"/>
      <c r="F17" s="446"/>
    </row>
    <row r="18" spans="1:6" s="197" customFormat="1">
      <c r="A18" s="295"/>
      <c r="B18" s="301" t="s">
        <v>70</v>
      </c>
      <c r="C18" s="299"/>
      <c r="D18" s="300"/>
      <c r="E18" s="196"/>
      <c r="F18" s="446"/>
    </row>
    <row r="19" spans="1:6" s="197" customFormat="1">
      <c r="A19" s="295"/>
      <c r="B19" s="301" t="s">
        <v>71</v>
      </c>
      <c r="C19" s="299"/>
      <c r="D19" s="300"/>
      <c r="E19" s="196"/>
      <c r="F19" s="446"/>
    </row>
    <row r="20" spans="1:6" s="197" customFormat="1" ht="15.5">
      <c r="A20" s="295"/>
      <c r="B20" s="301" t="s">
        <v>129</v>
      </c>
      <c r="C20" s="299"/>
      <c r="D20" s="300"/>
      <c r="E20" s="196"/>
      <c r="F20" s="446"/>
    </row>
    <row r="21" spans="1:6" s="197" customFormat="1" ht="15.5">
      <c r="A21" s="295"/>
      <c r="B21" s="302" t="s">
        <v>322</v>
      </c>
      <c r="C21" s="299"/>
      <c r="D21" s="300"/>
      <c r="E21" s="196"/>
      <c r="F21" s="446"/>
    </row>
    <row r="22" spans="1:6" s="197" customFormat="1">
      <c r="A22" s="295"/>
      <c r="B22" s="301" t="s">
        <v>72</v>
      </c>
      <c r="C22" s="299"/>
      <c r="D22" s="300"/>
      <c r="E22" s="196"/>
      <c r="F22" s="446"/>
    </row>
    <row r="23" spans="1:6" s="197" customFormat="1">
      <c r="A23" s="295"/>
      <c r="B23" s="301" t="s">
        <v>71</v>
      </c>
      <c r="C23" s="299"/>
      <c r="D23" s="300"/>
      <c r="E23" s="196"/>
      <c r="F23" s="446"/>
    </row>
    <row r="24" spans="1:6" s="197" customFormat="1" ht="15.5">
      <c r="A24" s="295"/>
      <c r="B24" s="301" t="s">
        <v>130</v>
      </c>
      <c r="C24" s="299"/>
      <c r="D24" s="300"/>
      <c r="E24" s="196"/>
      <c r="F24" s="446"/>
    </row>
    <row r="25" spans="1:6" s="197" customFormat="1" ht="15.5">
      <c r="A25" s="295"/>
      <c r="B25" s="302" t="s">
        <v>323</v>
      </c>
      <c r="C25" s="299"/>
      <c r="D25" s="300"/>
      <c r="E25" s="196"/>
      <c r="F25" s="446"/>
    </row>
    <row r="26" spans="1:6" s="197" customFormat="1">
      <c r="A26" s="295"/>
      <c r="B26" s="297" t="s">
        <v>500</v>
      </c>
      <c r="C26" s="299"/>
      <c r="D26" s="300"/>
      <c r="E26" s="196"/>
      <c r="F26" s="446"/>
    </row>
    <row r="27" spans="1:6" s="197" customFormat="1" ht="13">
      <c r="A27" s="295"/>
      <c r="B27" s="298" t="s">
        <v>73</v>
      </c>
      <c r="C27" s="299"/>
      <c r="D27" s="300"/>
      <c r="E27" s="196"/>
      <c r="F27" s="446"/>
    </row>
    <row r="28" spans="1:6" s="197" customFormat="1">
      <c r="A28" s="295"/>
      <c r="B28" s="301" t="s">
        <v>57</v>
      </c>
      <c r="C28" s="299"/>
      <c r="D28" s="300"/>
      <c r="E28" s="196"/>
      <c r="F28" s="446"/>
    </row>
    <row r="29" spans="1:6" s="197" customFormat="1">
      <c r="A29" s="295"/>
      <c r="B29" s="301" t="s">
        <v>58</v>
      </c>
      <c r="C29" s="299"/>
      <c r="D29" s="300"/>
      <c r="E29" s="196"/>
      <c r="F29" s="446"/>
    </row>
    <row r="30" spans="1:6" s="197" customFormat="1" ht="15.5">
      <c r="A30" s="295"/>
      <c r="B30" s="301" t="s">
        <v>131</v>
      </c>
      <c r="C30" s="299"/>
      <c r="D30" s="300"/>
      <c r="E30" s="196"/>
      <c r="F30" s="446"/>
    </row>
    <row r="31" spans="1:6" s="197" customFormat="1" ht="15.5">
      <c r="A31" s="295"/>
      <c r="B31" s="302" t="s">
        <v>455</v>
      </c>
      <c r="C31" s="299"/>
      <c r="D31" s="300"/>
      <c r="E31" s="196"/>
      <c r="F31" s="446"/>
    </row>
    <row r="32" spans="1:6" s="197" customFormat="1">
      <c r="A32" s="295"/>
      <c r="B32" s="297" t="s">
        <v>501</v>
      </c>
      <c r="C32" s="299"/>
      <c r="D32" s="300"/>
      <c r="E32" s="196"/>
      <c r="F32" s="446"/>
    </row>
    <row r="33" spans="1:6" s="197" customFormat="1" ht="13">
      <c r="A33" s="295"/>
      <c r="B33" s="298" t="s">
        <v>16</v>
      </c>
      <c r="C33" s="299"/>
      <c r="D33" s="300"/>
      <c r="E33" s="196"/>
      <c r="F33" s="446"/>
    </row>
    <row r="34" spans="1:6" s="197" customFormat="1">
      <c r="A34" s="295"/>
      <c r="B34" s="301" t="s">
        <v>17</v>
      </c>
      <c r="C34" s="299"/>
      <c r="D34" s="300"/>
      <c r="E34" s="196"/>
      <c r="F34" s="446"/>
    </row>
    <row r="35" spans="1:6" s="197" customFormat="1">
      <c r="A35" s="295"/>
      <c r="B35" s="301" t="s">
        <v>19</v>
      </c>
      <c r="C35" s="299"/>
      <c r="D35" s="300"/>
      <c r="E35" s="196"/>
      <c r="F35" s="446"/>
    </row>
    <row r="36" spans="1:6" s="197" customFormat="1">
      <c r="A36" s="295"/>
      <c r="B36" s="297" t="s">
        <v>324</v>
      </c>
      <c r="C36" s="299"/>
      <c r="D36" s="300"/>
      <c r="E36" s="196"/>
      <c r="F36" s="446"/>
    </row>
    <row r="37" spans="1:6" s="197" customFormat="1">
      <c r="A37" s="295"/>
      <c r="B37" s="302" t="s">
        <v>325</v>
      </c>
      <c r="C37" s="299"/>
      <c r="D37" s="300"/>
      <c r="E37" s="196"/>
      <c r="F37" s="446"/>
    </row>
    <row r="38" spans="1:6" s="197" customFormat="1" ht="13">
      <c r="A38" s="295"/>
      <c r="B38" s="298" t="s">
        <v>18</v>
      </c>
      <c r="C38" s="299"/>
      <c r="D38" s="300"/>
      <c r="E38" s="196"/>
      <c r="F38" s="446"/>
    </row>
    <row r="39" spans="1:6" s="197" customFormat="1">
      <c r="A39" s="295"/>
      <c r="B39" s="301" t="s">
        <v>19</v>
      </c>
      <c r="C39" s="299"/>
      <c r="D39" s="300"/>
      <c r="E39" s="196"/>
      <c r="F39" s="446"/>
    </row>
    <row r="40" spans="1:6" s="197" customFormat="1">
      <c r="A40" s="295"/>
      <c r="B40" s="297" t="s">
        <v>326</v>
      </c>
      <c r="C40" s="299"/>
      <c r="D40" s="300"/>
      <c r="E40" s="196"/>
      <c r="F40" s="446"/>
    </row>
    <row r="41" spans="1:6" s="197" customFormat="1">
      <c r="A41" s="295"/>
      <c r="B41" s="303" t="s">
        <v>327</v>
      </c>
      <c r="C41" s="299"/>
      <c r="D41" s="300"/>
      <c r="E41" s="196"/>
      <c r="F41" s="446"/>
    </row>
    <row r="42" spans="1:6" s="197" customFormat="1">
      <c r="A42" s="295"/>
      <c r="B42" s="303" t="s">
        <v>20</v>
      </c>
      <c r="C42" s="299"/>
      <c r="D42" s="300"/>
      <c r="E42" s="196"/>
      <c r="F42" s="446"/>
    </row>
    <row r="43" spans="1:6" s="197" customFormat="1">
      <c r="A43" s="295"/>
      <c r="B43" s="303" t="s">
        <v>21</v>
      </c>
      <c r="C43" s="299"/>
      <c r="D43" s="300"/>
      <c r="E43" s="196"/>
      <c r="F43" s="446"/>
    </row>
    <row r="44" spans="1:6" s="197" customFormat="1">
      <c r="A44" s="295"/>
      <c r="B44" s="303" t="s">
        <v>74</v>
      </c>
      <c r="C44" s="299"/>
      <c r="D44" s="300"/>
      <c r="E44" s="196"/>
      <c r="F44" s="446"/>
    </row>
    <row r="45" spans="1:6" s="197" customFormat="1">
      <c r="A45" s="295"/>
      <c r="B45" s="304" t="s">
        <v>328</v>
      </c>
      <c r="C45" s="299"/>
      <c r="D45" s="300"/>
      <c r="E45" s="196"/>
      <c r="F45" s="446"/>
    </row>
    <row r="46" spans="1:6" s="197" customFormat="1" ht="13">
      <c r="A46" s="295"/>
      <c r="B46" s="305" t="s">
        <v>75</v>
      </c>
      <c r="C46" s="299"/>
      <c r="D46" s="300"/>
      <c r="E46" s="196"/>
      <c r="F46" s="446"/>
    </row>
    <row r="47" spans="1:6" s="197" customFormat="1">
      <c r="A47" s="295"/>
      <c r="B47" s="306" t="s">
        <v>22</v>
      </c>
      <c r="C47" s="299"/>
      <c r="D47" s="300"/>
      <c r="E47" s="196"/>
      <c r="F47" s="446"/>
    </row>
    <row r="48" spans="1:6" s="197" customFormat="1">
      <c r="A48" s="295"/>
      <c r="B48" s="306" t="s">
        <v>23</v>
      </c>
      <c r="C48" s="299"/>
      <c r="D48" s="300"/>
      <c r="E48" s="196"/>
      <c r="F48" s="446"/>
    </row>
    <row r="49" spans="1:6" s="197" customFormat="1">
      <c r="A49" s="295"/>
      <c r="B49" s="306" t="s">
        <v>133</v>
      </c>
      <c r="C49" s="299"/>
      <c r="D49" s="300"/>
      <c r="E49" s="196"/>
      <c r="F49" s="446"/>
    </row>
    <row r="50" spans="1:6" s="197" customFormat="1">
      <c r="A50" s="295"/>
      <c r="B50" s="306" t="s">
        <v>132</v>
      </c>
      <c r="C50" s="299"/>
      <c r="D50" s="300"/>
      <c r="E50" s="196"/>
      <c r="F50" s="446"/>
    </row>
    <row r="51" spans="1:6" s="197" customFormat="1">
      <c r="A51" s="295"/>
      <c r="B51" s="306" t="s">
        <v>24</v>
      </c>
      <c r="C51" s="299"/>
      <c r="D51" s="300"/>
      <c r="E51" s="196"/>
      <c r="F51" s="446"/>
    </row>
    <row r="52" spans="1:6" s="197" customFormat="1">
      <c r="A52" s="295"/>
      <c r="B52" s="306" t="s">
        <v>24</v>
      </c>
      <c r="C52" s="299"/>
      <c r="D52" s="300"/>
      <c r="E52" s="196"/>
      <c r="F52" s="446"/>
    </row>
    <row r="53" spans="1:6" s="197" customFormat="1" ht="38">
      <c r="A53" s="295"/>
      <c r="B53" s="304" t="s">
        <v>329</v>
      </c>
      <c r="C53" s="299"/>
      <c r="D53" s="300"/>
      <c r="E53" s="196"/>
      <c r="F53" s="446"/>
    </row>
    <row r="54" spans="1:6" s="197" customFormat="1" ht="13">
      <c r="A54" s="295"/>
      <c r="B54" s="307"/>
      <c r="C54" s="299" t="s">
        <v>6</v>
      </c>
      <c r="D54" s="300">
        <v>1</v>
      </c>
      <c r="E54" s="196"/>
      <c r="F54" s="446">
        <f>D54*E54</f>
        <v>0</v>
      </c>
    </row>
    <row r="55" spans="1:6">
      <c r="A55" s="308"/>
      <c r="B55" s="309"/>
      <c r="C55" s="292"/>
      <c r="D55" s="24"/>
      <c r="F55" s="445"/>
    </row>
    <row r="56" spans="1:6" s="198" customFormat="1" ht="54.75" customHeight="1">
      <c r="A56" s="310" t="str">
        <f>$A$7&amp;COUNTA($A$8:A54)+1&amp;"."</f>
        <v>1.1.</v>
      </c>
      <c r="B56" s="311" t="s">
        <v>49</v>
      </c>
      <c r="C56" s="13"/>
      <c r="D56" s="26"/>
      <c r="E56" s="25"/>
      <c r="F56" s="447"/>
    </row>
    <row r="57" spans="1:6" s="198" customFormat="1" ht="13">
      <c r="A57" s="287"/>
      <c r="B57" s="14"/>
      <c r="C57" s="312" t="s">
        <v>5</v>
      </c>
      <c r="D57" s="313">
        <v>1</v>
      </c>
      <c r="E57" s="199"/>
      <c r="F57" s="448">
        <f>D57*E57</f>
        <v>0</v>
      </c>
    </row>
    <row r="58" spans="1:6" s="194" customFormat="1">
      <c r="A58" s="314"/>
      <c r="B58" s="315"/>
      <c r="C58" s="312"/>
      <c r="D58" s="313"/>
      <c r="E58" s="25"/>
      <c r="F58" s="380"/>
    </row>
    <row r="59" spans="1:6" s="198" customFormat="1" ht="62.5">
      <c r="A59" s="310" t="str">
        <f>$A$7&amp;COUNTA($A$8:A57)+1&amp;"."</f>
        <v>1.2.</v>
      </c>
      <c r="B59" s="316" t="s">
        <v>510</v>
      </c>
      <c r="C59" s="317"/>
      <c r="D59" s="318"/>
      <c r="E59" s="200"/>
      <c r="F59" s="447"/>
    </row>
    <row r="60" spans="1:6" s="198" customFormat="1" ht="13">
      <c r="A60" s="287"/>
      <c r="B60" s="319" t="s">
        <v>46</v>
      </c>
      <c r="C60" s="320" t="s">
        <v>7</v>
      </c>
      <c r="D60" s="313">
        <v>30</v>
      </c>
      <c r="E60" s="199"/>
      <c r="F60" s="448">
        <f>D60*E60</f>
        <v>0</v>
      </c>
    </row>
    <row r="61" spans="1:6" s="198" customFormat="1" ht="13">
      <c r="A61" s="287"/>
      <c r="B61" s="319" t="s">
        <v>47</v>
      </c>
      <c r="C61" s="320" t="s">
        <v>7</v>
      </c>
      <c r="D61" s="313">
        <v>30</v>
      </c>
      <c r="E61" s="199"/>
      <c r="F61" s="448">
        <f>D61*E61</f>
        <v>0</v>
      </c>
    </row>
    <row r="62" spans="1:6" s="198" customFormat="1" ht="50.5">
      <c r="A62" s="287"/>
      <c r="B62" s="321" t="s">
        <v>48</v>
      </c>
      <c r="C62" s="322"/>
      <c r="D62" s="323"/>
      <c r="E62" s="201"/>
      <c r="F62" s="448"/>
    </row>
    <row r="63" spans="1:6">
      <c r="A63" s="324"/>
      <c r="B63" s="325"/>
      <c r="C63" s="292"/>
      <c r="D63" s="24"/>
      <c r="F63" s="445"/>
    </row>
    <row r="64" spans="1:6" s="203" customFormat="1" ht="120.75" customHeight="1">
      <c r="A64" s="310" t="str">
        <f>$A$7&amp;COUNTA($A$8:A62)+1&amp;"."</f>
        <v>1.3.</v>
      </c>
      <c r="B64" s="297" t="s">
        <v>82</v>
      </c>
      <c r="C64" s="326"/>
      <c r="D64" s="326"/>
      <c r="E64" s="202"/>
      <c r="F64" s="449"/>
    </row>
    <row r="65" spans="1:6" s="203" customFormat="1">
      <c r="A65" s="327"/>
      <c r="B65" s="294" t="s">
        <v>76</v>
      </c>
      <c r="C65" s="326"/>
      <c r="D65" s="326"/>
      <c r="E65" s="202"/>
      <c r="F65" s="449"/>
    </row>
    <row r="66" spans="1:6" s="203" customFormat="1" ht="13">
      <c r="A66" s="328"/>
      <c r="B66" s="328" t="s">
        <v>77</v>
      </c>
      <c r="C66" s="326"/>
      <c r="D66" s="326"/>
      <c r="E66" s="202"/>
      <c r="F66" s="449"/>
    </row>
    <row r="67" spans="1:6" s="203" customFormat="1">
      <c r="A67" s="327"/>
      <c r="B67" s="294" t="s">
        <v>134</v>
      </c>
      <c r="C67" s="326"/>
      <c r="D67" s="326"/>
      <c r="E67" s="202"/>
      <c r="F67" s="449"/>
    </row>
    <row r="68" spans="1:6" s="203" customFormat="1">
      <c r="A68" s="327"/>
      <c r="B68" s="294" t="s">
        <v>78</v>
      </c>
      <c r="C68" s="326"/>
      <c r="D68" s="326"/>
      <c r="E68" s="202"/>
      <c r="F68" s="449"/>
    </row>
    <row r="69" spans="1:6" s="203" customFormat="1" ht="13">
      <c r="A69" s="327"/>
      <c r="B69" s="328" t="s">
        <v>79</v>
      </c>
      <c r="C69" s="326"/>
      <c r="D69" s="326"/>
      <c r="E69" s="202"/>
      <c r="F69" s="449"/>
    </row>
    <row r="70" spans="1:6" s="203" customFormat="1">
      <c r="A70" s="327"/>
      <c r="B70" s="294" t="s">
        <v>135</v>
      </c>
      <c r="C70" s="326"/>
      <c r="D70" s="326"/>
      <c r="E70" s="202"/>
      <c r="F70" s="449"/>
    </row>
    <row r="71" spans="1:6" s="203" customFormat="1">
      <c r="A71" s="327"/>
      <c r="B71" s="294" t="s">
        <v>80</v>
      </c>
      <c r="C71" s="326"/>
      <c r="D71" s="326"/>
      <c r="E71" s="202"/>
      <c r="F71" s="449"/>
    </row>
    <row r="72" spans="1:6" s="203" customFormat="1" ht="13">
      <c r="A72" s="327"/>
      <c r="B72" s="328" t="s">
        <v>81</v>
      </c>
      <c r="C72" s="326"/>
      <c r="D72" s="326"/>
      <c r="E72" s="202"/>
      <c r="F72" s="449"/>
    </row>
    <row r="73" spans="1:6" s="203" customFormat="1">
      <c r="A73" s="327"/>
      <c r="B73" s="294" t="s">
        <v>88</v>
      </c>
      <c r="C73" s="326"/>
      <c r="D73" s="326"/>
      <c r="E73" s="202"/>
      <c r="F73" s="449"/>
    </row>
    <row r="74" spans="1:6" s="203" customFormat="1">
      <c r="A74" s="327"/>
      <c r="B74" s="301"/>
      <c r="C74" s="326"/>
      <c r="D74" s="326"/>
      <c r="E74" s="202"/>
      <c r="F74" s="449"/>
    </row>
    <row r="75" spans="1:6" s="203" customFormat="1">
      <c r="A75" s="295"/>
      <c r="B75" s="329"/>
      <c r="C75" s="330" t="s">
        <v>65</v>
      </c>
      <c r="D75" s="331">
        <v>5</v>
      </c>
      <c r="E75" s="204"/>
      <c r="F75" s="450">
        <f>+E75*D75</f>
        <v>0</v>
      </c>
    </row>
    <row r="76" spans="1:6" s="206" customFormat="1" ht="13">
      <c r="A76" s="310" t="str">
        <f>$A$7&amp;COUNTA($A$8:A74)+1&amp;"."</f>
        <v>1.4.</v>
      </c>
      <c r="B76" s="332" t="s">
        <v>77</v>
      </c>
      <c r="C76" s="326"/>
      <c r="D76" s="326"/>
      <c r="E76" s="205"/>
      <c r="F76" s="451"/>
    </row>
    <row r="77" spans="1:6" s="206" customFormat="1">
      <c r="A77" s="333"/>
      <c r="B77" s="334" t="s">
        <v>136</v>
      </c>
      <c r="C77" s="326"/>
      <c r="D77" s="326"/>
      <c r="E77" s="205"/>
      <c r="F77" s="451"/>
    </row>
    <row r="78" spans="1:6" s="206" customFormat="1">
      <c r="A78" s="333"/>
      <c r="B78" s="334" t="s">
        <v>78</v>
      </c>
      <c r="C78" s="326"/>
      <c r="D78" s="326"/>
      <c r="E78" s="205"/>
      <c r="F78" s="451"/>
    </row>
    <row r="79" spans="1:6" s="206" customFormat="1" ht="13">
      <c r="A79" s="333"/>
      <c r="B79" s="332" t="s">
        <v>79</v>
      </c>
      <c r="C79" s="326"/>
      <c r="D79" s="326"/>
      <c r="E79" s="205"/>
      <c r="F79" s="451"/>
    </row>
    <row r="80" spans="1:6" s="206" customFormat="1">
      <c r="A80" s="333"/>
      <c r="B80" s="335" t="s">
        <v>330</v>
      </c>
      <c r="C80" s="326"/>
      <c r="D80" s="326"/>
      <c r="E80" s="205"/>
      <c r="F80" s="451"/>
    </row>
    <row r="81" spans="1:6" s="206" customFormat="1">
      <c r="A81" s="333"/>
      <c r="B81" s="334" t="s">
        <v>80</v>
      </c>
      <c r="C81" s="326"/>
      <c r="D81" s="326"/>
      <c r="E81" s="205"/>
      <c r="F81" s="451"/>
    </row>
    <row r="82" spans="1:6" s="206" customFormat="1" ht="13">
      <c r="A82" s="333"/>
      <c r="B82" s="332" t="s">
        <v>81</v>
      </c>
      <c r="C82" s="326"/>
      <c r="D82" s="326"/>
      <c r="E82" s="205"/>
      <c r="F82" s="451"/>
    </row>
    <row r="83" spans="1:6" s="206" customFormat="1">
      <c r="A83" s="333"/>
      <c r="B83" s="294" t="s">
        <v>88</v>
      </c>
      <c r="C83" s="326"/>
      <c r="D83" s="326"/>
      <c r="E83" s="205"/>
      <c r="F83" s="451"/>
    </row>
    <row r="84" spans="1:6" s="206" customFormat="1">
      <c r="A84" s="333"/>
      <c r="B84" s="336"/>
      <c r="C84" s="326"/>
      <c r="D84" s="326"/>
      <c r="E84" s="205"/>
      <c r="F84" s="451"/>
    </row>
    <row r="85" spans="1:6" s="206" customFormat="1">
      <c r="A85" s="333"/>
      <c r="B85" s="337"/>
      <c r="C85" s="338" t="s">
        <v>65</v>
      </c>
      <c r="D85" s="339">
        <v>1</v>
      </c>
      <c r="E85" s="207"/>
      <c r="F85" s="452">
        <f>+E85*D85</f>
        <v>0</v>
      </c>
    </row>
    <row r="86" spans="1:6" s="206" customFormat="1" ht="50">
      <c r="A86" s="310" t="str">
        <f>$A$7&amp;COUNTA($A$8:A85)+1&amp;"."</f>
        <v>1.5.</v>
      </c>
      <c r="B86" s="340" t="s">
        <v>83</v>
      </c>
      <c r="C86" s="341"/>
      <c r="D86" s="342"/>
      <c r="E86" s="208"/>
      <c r="F86" s="453"/>
    </row>
    <row r="87" spans="1:6" s="206" customFormat="1">
      <c r="A87" s="334"/>
      <c r="B87" s="343"/>
      <c r="C87" s="344" t="s">
        <v>5</v>
      </c>
      <c r="D87" s="345">
        <v>6</v>
      </c>
      <c r="E87" s="209"/>
      <c r="F87" s="454">
        <f>+E87*D87</f>
        <v>0</v>
      </c>
    </row>
    <row r="88" spans="1:6" s="211" customFormat="1" ht="67.5" customHeight="1">
      <c r="A88" s="310" t="str">
        <f>$A$7&amp;COUNTA($A$8:A86)+1&amp;"."</f>
        <v>1.6.</v>
      </c>
      <c r="B88" s="8" t="s">
        <v>137</v>
      </c>
      <c r="C88" s="12"/>
      <c r="D88" s="346"/>
      <c r="E88" s="210"/>
      <c r="F88" s="455"/>
    </row>
    <row r="89" spans="1:6">
      <c r="A89" s="325"/>
      <c r="B89" s="347"/>
      <c r="C89" s="292" t="s">
        <v>5</v>
      </c>
      <c r="D89" s="24">
        <v>2</v>
      </c>
      <c r="E89" s="3"/>
      <c r="F89" s="448">
        <f>D89*E89</f>
        <v>0</v>
      </c>
    </row>
    <row r="90" spans="1:6" s="212" customFormat="1" ht="13">
      <c r="A90" s="348"/>
      <c r="B90" s="349"/>
      <c r="C90" s="19"/>
      <c r="D90" s="20"/>
      <c r="E90" s="213"/>
      <c r="F90" s="456"/>
    </row>
    <row r="91" spans="1:6" s="214" customFormat="1" ht="13">
      <c r="A91" s="310" t="str">
        <f>$A$7&amp;COUNTA($A$8:A89)+1&amp;"."</f>
        <v>1.7.</v>
      </c>
      <c r="B91" s="350" t="s">
        <v>26</v>
      </c>
      <c r="C91" s="4"/>
      <c r="D91" s="5"/>
      <c r="E91" s="3"/>
      <c r="F91" s="34"/>
    </row>
    <row r="92" spans="1:6" s="214" customFormat="1" ht="27.75" customHeight="1">
      <c r="A92" s="1"/>
      <c r="B92" s="351" t="s">
        <v>331</v>
      </c>
      <c r="C92" s="4"/>
      <c r="D92" s="5"/>
      <c r="E92" s="3"/>
      <c r="F92" s="34"/>
    </row>
    <row r="93" spans="1:6" s="214" customFormat="1" ht="42.75" customHeight="1">
      <c r="A93" s="1"/>
      <c r="B93" s="350" t="s">
        <v>332</v>
      </c>
      <c r="C93" s="4"/>
      <c r="D93" s="5"/>
      <c r="E93" s="3"/>
      <c r="F93" s="34"/>
    </row>
    <row r="94" spans="1:6" s="214" customFormat="1" ht="27.75" customHeight="1">
      <c r="A94" s="1"/>
      <c r="B94" s="350" t="s">
        <v>27</v>
      </c>
      <c r="C94" s="4"/>
      <c r="D94" s="5"/>
      <c r="E94" s="3"/>
      <c r="F94" s="34"/>
    </row>
    <row r="95" spans="1:6" s="214" customFormat="1" ht="91.5" customHeight="1">
      <c r="A95" s="1"/>
      <c r="B95" s="351" t="s">
        <v>28</v>
      </c>
      <c r="C95" s="4"/>
      <c r="D95" s="5"/>
      <c r="E95" s="3"/>
      <c r="F95" s="34"/>
    </row>
    <row r="96" spans="1:6" s="214" customFormat="1">
      <c r="A96" s="1"/>
      <c r="B96" s="352" t="s">
        <v>42</v>
      </c>
      <c r="C96" s="4"/>
      <c r="D96" s="5"/>
      <c r="E96" s="3"/>
      <c r="F96" s="34"/>
    </row>
    <row r="97" spans="1:6" s="214" customFormat="1">
      <c r="A97" s="1"/>
      <c r="B97" s="350" t="s">
        <v>53</v>
      </c>
      <c r="C97" s="353" t="s">
        <v>5</v>
      </c>
      <c r="D97" s="354">
        <v>1</v>
      </c>
      <c r="E97" s="193"/>
      <c r="F97" s="448">
        <f>D97*E97</f>
        <v>0</v>
      </c>
    </row>
    <row r="98" spans="1:6" s="214" customFormat="1">
      <c r="A98" s="1"/>
      <c r="B98" s="350"/>
      <c r="C98" s="353"/>
      <c r="D98" s="354"/>
      <c r="E98" s="193"/>
      <c r="F98" s="448"/>
    </row>
    <row r="99" spans="1:6" s="215" customFormat="1" ht="62.5">
      <c r="A99" s="310" t="str">
        <f>$A$7&amp;COUNTA($A$8:A97)+1&amp;"."</f>
        <v>1.8.</v>
      </c>
      <c r="B99" s="355" t="s">
        <v>84</v>
      </c>
      <c r="C99" s="356"/>
      <c r="D99" s="357"/>
      <c r="E99" s="27"/>
      <c r="F99" s="28"/>
    </row>
    <row r="100" spans="1:6" s="215" customFormat="1" ht="13">
      <c r="A100" s="310"/>
      <c r="B100" s="355" t="s">
        <v>138</v>
      </c>
      <c r="C100" s="358" t="s">
        <v>5</v>
      </c>
      <c r="D100" s="359">
        <v>1</v>
      </c>
      <c r="E100" s="27"/>
      <c r="F100" s="457">
        <f t="shared" ref="F100" si="0">D100*E100</f>
        <v>0</v>
      </c>
    </row>
    <row r="101" spans="1:6" s="214" customFormat="1">
      <c r="A101" s="1"/>
      <c r="B101" s="350"/>
      <c r="C101" s="353"/>
      <c r="D101" s="354"/>
      <c r="E101" s="3"/>
      <c r="F101" s="34"/>
    </row>
    <row r="102" spans="1:6" s="214" customFormat="1" ht="39" customHeight="1">
      <c r="A102" s="310" t="str">
        <f>$A$7&amp;COUNTA($A$8:A100)+1&amp;"."</f>
        <v>1.9.</v>
      </c>
      <c r="B102" s="352" t="s">
        <v>29</v>
      </c>
      <c r="C102" s="4"/>
      <c r="D102" s="5"/>
      <c r="E102" s="3"/>
      <c r="F102" s="34"/>
    </row>
    <row r="103" spans="1:6" s="214" customFormat="1">
      <c r="A103" s="1"/>
      <c r="B103" s="352" t="s">
        <v>115</v>
      </c>
      <c r="C103" s="4"/>
      <c r="D103" s="5"/>
      <c r="E103" s="3"/>
      <c r="F103" s="34"/>
    </row>
    <row r="104" spans="1:6" s="214" customFormat="1">
      <c r="A104" s="1"/>
      <c r="B104" s="352" t="s">
        <v>30</v>
      </c>
      <c r="C104" s="353" t="s">
        <v>5</v>
      </c>
      <c r="D104" s="354">
        <v>2</v>
      </c>
      <c r="E104" s="216"/>
      <c r="F104" s="448">
        <f>D104*E104</f>
        <v>0</v>
      </c>
    </row>
    <row r="105" spans="1:6" s="214" customFormat="1">
      <c r="A105" s="1"/>
      <c r="B105" s="352"/>
      <c r="C105" s="4"/>
      <c r="D105" s="5"/>
      <c r="E105" s="3"/>
      <c r="F105" s="34"/>
    </row>
    <row r="106" spans="1:6" s="214" customFormat="1" ht="62.5">
      <c r="A106" s="310" t="str">
        <f>$A$7&amp;COUNTA($A$8:A104)+1&amp;"."</f>
        <v>1.10.</v>
      </c>
      <c r="B106" s="16" t="s">
        <v>495</v>
      </c>
      <c r="C106" s="4"/>
      <c r="D106" s="5"/>
      <c r="E106" s="3"/>
      <c r="F106" s="34"/>
    </row>
    <row r="107" spans="1:6" s="214" customFormat="1" ht="54.75" customHeight="1">
      <c r="A107" s="1"/>
      <c r="B107" s="16" t="s">
        <v>31</v>
      </c>
      <c r="C107" s="4"/>
      <c r="D107" s="5"/>
      <c r="E107" s="3"/>
      <c r="F107" s="34"/>
    </row>
    <row r="108" spans="1:6" s="214" customFormat="1" ht="75">
      <c r="A108" s="1"/>
      <c r="B108" s="16" t="s">
        <v>116</v>
      </c>
      <c r="C108" s="4"/>
      <c r="D108" s="5"/>
      <c r="E108" s="3"/>
      <c r="F108" s="34"/>
    </row>
    <row r="109" spans="1:6" s="214" customFormat="1">
      <c r="A109" s="1"/>
      <c r="B109" s="16"/>
      <c r="C109" s="353" t="s">
        <v>5</v>
      </c>
      <c r="D109" s="354">
        <v>2</v>
      </c>
      <c r="E109" s="193"/>
      <c r="F109" s="448">
        <f>D109*E109</f>
        <v>0</v>
      </c>
    </row>
    <row r="110" spans="1:6" s="214" customFormat="1">
      <c r="A110" s="1"/>
      <c r="B110" s="352"/>
      <c r="C110" s="4"/>
      <c r="D110" s="5"/>
      <c r="E110" s="3"/>
      <c r="F110" s="34"/>
    </row>
    <row r="111" spans="1:6" s="214" customFormat="1" ht="13">
      <c r="A111" s="310" t="str">
        <f>$A$7&amp;COUNTA($A$8:A109)+1&amp;"."</f>
        <v>1.11.</v>
      </c>
      <c r="B111" s="352" t="s">
        <v>117</v>
      </c>
      <c r="C111" s="4"/>
      <c r="D111" s="5"/>
      <c r="E111" s="3"/>
      <c r="F111" s="34"/>
    </row>
    <row r="112" spans="1:6" s="214" customFormat="1">
      <c r="A112" s="1"/>
      <c r="B112" s="352" t="s">
        <v>32</v>
      </c>
      <c r="C112" s="353" t="s">
        <v>5</v>
      </c>
      <c r="D112" s="354">
        <v>2</v>
      </c>
      <c r="E112" s="193"/>
      <c r="F112" s="448">
        <f>D112*E112</f>
        <v>0</v>
      </c>
    </row>
    <row r="113" spans="1:6" s="214" customFormat="1">
      <c r="A113" s="1"/>
      <c r="B113" s="352"/>
      <c r="C113" s="4"/>
      <c r="D113" s="5"/>
      <c r="E113" s="3"/>
      <c r="F113" s="34"/>
    </row>
    <row r="114" spans="1:6" s="214" customFormat="1" ht="25">
      <c r="A114" s="310" t="str">
        <f>$A$7&amp;COUNTA($A$8:A112)+1&amp;"."</f>
        <v>1.12.</v>
      </c>
      <c r="B114" s="352" t="s">
        <v>33</v>
      </c>
      <c r="C114" s="4"/>
      <c r="D114" s="5"/>
      <c r="E114" s="3"/>
      <c r="F114" s="34"/>
    </row>
    <row r="115" spans="1:6" s="214" customFormat="1">
      <c r="A115" s="1"/>
      <c r="B115" s="352" t="s">
        <v>30</v>
      </c>
      <c r="C115" s="353" t="s">
        <v>5</v>
      </c>
      <c r="D115" s="354">
        <v>2</v>
      </c>
      <c r="E115" s="193"/>
      <c r="F115" s="448">
        <f>D115*E115</f>
        <v>0</v>
      </c>
    </row>
    <row r="116" spans="1:6" s="214" customFormat="1">
      <c r="A116" s="1"/>
      <c r="B116" s="352"/>
      <c r="C116" s="4"/>
      <c r="D116" s="5"/>
      <c r="E116" s="3"/>
      <c r="F116" s="34"/>
    </row>
    <row r="117" spans="1:6" s="214" customFormat="1" ht="13">
      <c r="A117" s="310" t="str">
        <f>$A$7&amp;COUNTA($A$8:A115)+1&amp;"."</f>
        <v>1.13.</v>
      </c>
      <c r="B117" s="352" t="s">
        <v>34</v>
      </c>
      <c r="C117" s="4"/>
      <c r="D117" s="5"/>
      <c r="E117" s="3"/>
      <c r="F117" s="34"/>
    </row>
    <row r="118" spans="1:6" s="214" customFormat="1">
      <c r="A118" s="1"/>
      <c r="B118" s="352" t="s">
        <v>35</v>
      </c>
      <c r="C118" s="353" t="s">
        <v>5</v>
      </c>
      <c r="D118" s="354">
        <v>2</v>
      </c>
      <c r="E118" s="193"/>
      <c r="F118" s="448">
        <f>D118*E118</f>
        <v>0</v>
      </c>
    </row>
    <row r="119" spans="1:6" s="214" customFormat="1">
      <c r="A119" s="1"/>
      <c r="B119" s="6"/>
      <c r="C119" s="4"/>
      <c r="D119" s="5"/>
      <c r="E119" s="3"/>
      <c r="F119" s="34"/>
    </row>
    <row r="120" spans="1:6" s="214" customFormat="1" ht="13">
      <c r="A120" s="310" t="str">
        <f>$A$7&amp;COUNTA($A$8:A119)+1&amp;"."</f>
        <v>1.14.</v>
      </c>
      <c r="B120" s="360" t="s">
        <v>118</v>
      </c>
      <c r="C120" s="4"/>
      <c r="D120" s="5"/>
      <c r="E120" s="3"/>
      <c r="F120" s="34"/>
    </row>
    <row r="121" spans="1:6" s="214" customFormat="1">
      <c r="A121" s="1"/>
      <c r="B121" s="361" t="s">
        <v>52</v>
      </c>
      <c r="C121" s="353" t="s">
        <v>7</v>
      </c>
      <c r="D121" s="354">
        <v>70</v>
      </c>
      <c r="E121" s="193"/>
      <c r="F121" s="448">
        <f>D121*E121</f>
        <v>0</v>
      </c>
    </row>
    <row r="122" spans="1:6" s="214" customFormat="1">
      <c r="A122" s="1"/>
      <c r="B122" s="361" t="s">
        <v>85</v>
      </c>
      <c r="C122" s="353" t="s">
        <v>7</v>
      </c>
      <c r="D122" s="354">
        <v>15</v>
      </c>
      <c r="E122" s="193"/>
      <c r="F122" s="448">
        <f>D122*E122</f>
        <v>0</v>
      </c>
    </row>
    <row r="123" spans="1:6" s="214" customFormat="1">
      <c r="A123" s="1"/>
      <c r="B123" s="360" t="s">
        <v>36</v>
      </c>
      <c r="C123" s="353"/>
      <c r="D123" s="354"/>
      <c r="E123" s="3"/>
      <c r="F123" s="34"/>
    </row>
    <row r="124" spans="1:6" s="214" customFormat="1" ht="37.5">
      <c r="A124" s="1"/>
      <c r="B124" s="360" t="s">
        <v>37</v>
      </c>
      <c r="C124" s="353"/>
      <c r="D124" s="354"/>
      <c r="E124" s="3"/>
      <c r="F124" s="34"/>
    </row>
    <row r="125" spans="1:6" s="214" customFormat="1">
      <c r="A125" s="1"/>
      <c r="B125" s="360"/>
      <c r="C125" s="353"/>
      <c r="D125" s="354"/>
      <c r="E125" s="3"/>
      <c r="F125" s="34"/>
    </row>
    <row r="126" spans="1:6" s="218" customFormat="1" ht="50">
      <c r="A126" s="310" t="str">
        <f>$A$7&amp;COUNTA($A$8:A125)+1&amp;"."</f>
        <v>1.15.</v>
      </c>
      <c r="B126" s="9" t="s">
        <v>119</v>
      </c>
      <c r="C126" s="10"/>
      <c r="D126" s="362"/>
      <c r="E126" s="217"/>
      <c r="F126" s="447"/>
    </row>
    <row r="127" spans="1:6" s="218" customFormat="1" ht="13">
      <c r="A127" s="11"/>
      <c r="B127" s="363"/>
      <c r="C127" s="320" t="s">
        <v>25</v>
      </c>
      <c r="D127" s="313">
        <v>1</v>
      </c>
      <c r="E127" s="219"/>
      <c r="F127" s="448">
        <f>D127*E127</f>
        <v>0</v>
      </c>
    </row>
    <row r="128" spans="1:6" s="218" customFormat="1" ht="13">
      <c r="A128" s="11"/>
      <c r="B128" s="363"/>
      <c r="C128" s="320"/>
      <c r="D128" s="313"/>
      <c r="E128" s="217"/>
      <c r="F128" s="447"/>
    </row>
    <row r="129" spans="1:13" s="211" customFormat="1" ht="25">
      <c r="A129" s="310" t="str">
        <f>$A$7&amp;COUNTA($A$8:A127)+1&amp;"."</f>
        <v>1.16.</v>
      </c>
      <c r="B129" s="364" t="s">
        <v>120</v>
      </c>
      <c r="C129" s="292"/>
      <c r="D129" s="24"/>
      <c r="E129" s="210"/>
      <c r="F129" s="455"/>
    </row>
    <row r="130" spans="1:13" s="211" customFormat="1" ht="13">
      <c r="A130" s="23"/>
      <c r="B130" s="364"/>
      <c r="C130" s="292" t="s">
        <v>5</v>
      </c>
      <c r="D130" s="24">
        <v>1</v>
      </c>
      <c r="E130" s="219"/>
      <c r="F130" s="448">
        <f>D130*E130</f>
        <v>0</v>
      </c>
    </row>
    <row r="131" spans="1:13" s="218" customFormat="1" ht="13">
      <c r="A131" s="11"/>
      <c r="B131" s="363"/>
      <c r="C131" s="320"/>
      <c r="D131" s="313"/>
      <c r="E131" s="217"/>
      <c r="F131" s="447"/>
    </row>
    <row r="132" spans="1:13" s="218" customFormat="1" ht="25">
      <c r="A132" s="310" t="str">
        <f>$A$7&amp;COUNTA($A$8:A130)+1&amp;"."</f>
        <v>1.17.</v>
      </c>
      <c r="B132" s="363" t="s">
        <v>121</v>
      </c>
      <c r="C132" s="320"/>
      <c r="D132" s="313"/>
      <c r="E132" s="217"/>
      <c r="F132" s="447"/>
    </row>
    <row r="133" spans="1:13" s="218" customFormat="1" ht="13">
      <c r="A133" s="11"/>
      <c r="B133" s="363"/>
      <c r="C133" s="320" t="s">
        <v>25</v>
      </c>
      <c r="D133" s="313">
        <v>1</v>
      </c>
      <c r="E133" s="219"/>
      <c r="F133" s="448">
        <f>D133*E133</f>
        <v>0</v>
      </c>
    </row>
    <row r="134" spans="1:13" s="218" customFormat="1" ht="13">
      <c r="A134" s="11"/>
      <c r="B134" s="363"/>
      <c r="C134" s="320"/>
      <c r="D134" s="313"/>
      <c r="E134" s="217"/>
      <c r="F134" s="447"/>
    </row>
    <row r="135" spans="1:13" s="218" customFormat="1" ht="25">
      <c r="A135" s="310" t="str">
        <f>$A$7&amp;COUNTA($A$8:A133)+1&amp;"."</f>
        <v>1.18.</v>
      </c>
      <c r="B135" s="363" t="s">
        <v>122</v>
      </c>
      <c r="C135" s="320"/>
      <c r="D135" s="313"/>
      <c r="E135" s="217"/>
      <c r="F135" s="447"/>
    </row>
    <row r="136" spans="1:13" s="218" customFormat="1" ht="13">
      <c r="A136" s="11"/>
      <c r="B136" s="363" t="s">
        <v>55</v>
      </c>
      <c r="C136" s="320" t="s">
        <v>5</v>
      </c>
      <c r="D136" s="313">
        <v>2</v>
      </c>
      <c r="E136" s="219"/>
      <c r="F136" s="448">
        <f>D136*E136</f>
        <v>0</v>
      </c>
    </row>
    <row r="137" spans="1:13" s="218" customFormat="1" ht="13">
      <c r="A137" s="11"/>
      <c r="B137" s="363"/>
      <c r="C137" s="320"/>
      <c r="D137" s="313"/>
      <c r="E137" s="217"/>
      <c r="F137" s="447"/>
    </row>
    <row r="138" spans="1:13" s="218" customFormat="1" ht="13">
      <c r="A138" s="310" t="str">
        <f>$A$7&amp;COUNTA($A$8:A136)+1&amp;"."</f>
        <v>1.19.</v>
      </c>
      <c r="B138" s="9" t="s">
        <v>123</v>
      </c>
      <c r="C138" s="10"/>
      <c r="D138" s="362"/>
      <c r="E138" s="217"/>
      <c r="F138" s="447"/>
    </row>
    <row r="139" spans="1:13" s="218" customFormat="1">
      <c r="A139" s="365"/>
      <c r="B139" s="9" t="s">
        <v>50</v>
      </c>
      <c r="C139" s="320" t="s">
        <v>5</v>
      </c>
      <c r="D139" s="313">
        <v>14</v>
      </c>
      <c r="E139" s="219"/>
      <c r="F139" s="448">
        <f>D139*E139</f>
        <v>0</v>
      </c>
    </row>
    <row r="140" spans="1:13" s="218" customFormat="1">
      <c r="A140" s="365"/>
      <c r="B140" s="9" t="s">
        <v>51</v>
      </c>
      <c r="C140" s="320" t="s">
        <v>5</v>
      </c>
      <c r="D140" s="313">
        <v>4</v>
      </c>
      <c r="E140" s="219"/>
      <c r="F140" s="448">
        <f>D140*E140</f>
        <v>0</v>
      </c>
    </row>
    <row r="141" spans="1:13" s="218" customFormat="1" ht="13">
      <c r="A141" s="11"/>
      <c r="B141" s="9"/>
      <c r="C141" s="320"/>
      <c r="D141" s="313"/>
      <c r="E141" s="217"/>
      <c r="F141" s="447"/>
    </row>
    <row r="142" spans="1:13" s="222" customFormat="1" ht="69.75" customHeight="1">
      <c r="A142" s="310" t="str">
        <f>$A$7&amp;COUNTA($A$8:A139)+1&amp;"."</f>
        <v>1.20.</v>
      </c>
      <c r="B142" s="366" t="s">
        <v>124</v>
      </c>
      <c r="C142" s="367"/>
      <c r="D142" s="368"/>
      <c r="E142" s="220"/>
      <c r="F142" s="458"/>
      <c r="G142" s="221"/>
      <c r="H142" s="221"/>
      <c r="I142" s="221"/>
      <c r="J142" s="221"/>
      <c r="K142" s="221"/>
      <c r="L142" s="221"/>
      <c r="M142" s="221"/>
    </row>
    <row r="143" spans="1:13" s="222" customFormat="1" ht="62.5">
      <c r="A143" s="369"/>
      <c r="B143" s="366" t="s">
        <v>496</v>
      </c>
      <c r="C143" s="370"/>
      <c r="D143" s="371"/>
      <c r="E143" s="220"/>
      <c r="F143" s="458"/>
      <c r="G143" s="221"/>
      <c r="H143" s="221"/>
      <c r="I143" s="221"/>
      <c r="J143" s="221"/>
      <c r="K143" s="221"/>
      <c r="L143" s="221"/>
      <c r="M143" s="221"/>
    </row>
    <row r="144" spans="1:13" s="222" customFormat="1">
      <c r="A144" s="369"/>
      <c r="B144" s="366"/>
      <c r="C144" s="292" t="s">
        <v>38</v>
      </c>
      <c r="D144" s="24">
        <v>6</v>
      </c>
      <c r="E144" s="220"/>
      <c r="F144" s="448">
        <f>D144*E144</f>
        <v>0</v>
      </c>
      <c r="G144" s="221"/>
      <c r="H144" s="221"/>
      <c r="I144" s="221"/>
      <c r="J144" s="221"/>
      <c r="K144" s="221"/>
      <c r="L144" s="221"/>
      <c r="M144" s="221"/>
    </row>
    <row r="145" spans="1:13" s="222" customFormat="1">
      <c r="A145" s="369"/>
      <c r="B145" s="366"/>
      <c r="C145" s="292"/>
      <c r="D145" s="24"/>
      <c r="E145" s="220"/>
      <c r="F145" s="458"/>
      <c r="G145" s="221"/>
      <c r="H145" s="221"/>
      <c r="I145" s="221"/>
      <c r="J145" s="221"/>
      <c r="K145" s="221"/>
      <c r="L145" s="221"/>
      <c r="M145" s="221"/>
    </row>
    <row r="146" spans="1:13" s="214" customFormat="1" ht="30.75" customHeight="1">
      <c r="A146" s="310" t="str">
        <f>$A$7&amp;COUNTA($A$8:A144)+1&amp;"."</f>
        <v>1.21.</v>
      </c>
      <c r="B146" s="360" t="s">
        <v>125</v>
      </c>
      <c r="C146" s="4"/>
      <c r="D146" s="5"/>
      <c r="E146" s="3"/>
      <c r="F146" s="34"/>
    </row>
    <row r="147" spans="1:13" s="214" customFormat="1">
      <c r="A147" s="1"/>
      <c r="B147" s="361" t="s">
        <v>51</v>
      </c>
      <c r="C147" s="292" t="s">
        <v>7</v>
      </c>
      <c r="D147" s="24">
        <v>16</v>
      </c>
      <c r="E147" s="193"/>
      <c r="F147" s="448">
        <f>D147*E147</f>
        <v>0</v>
      </c>
    </row>
    <row r="148" spans="1:13" s="214" customFormat="1">
      <c r="A148" s="1"/>
      <c r="B148" s="361" t="s">
        <v>56</v>
      </c>
      <c r="C148" s="292" t="s">
        <v>7</v>
      </c>
      <c r="D148" s="24">
        <v>12</v>
      </c>
      <c r="E148" s="193"/>
      <c r="F148" s="448">
        <f>D148*E148</f>
        <v>0</v>
      </c>
    </row>
    <row r="149" spans="1:13" s="214" customFormat="1">
      <c r="A149" s="1"/>
      <c r="B149" s="361" t="s">
        <v>55</v>
      </c>
      <c r="C149" s="292" t="s">
        <v>7</v>
      </c>
      <c r="D149" s="24">
        <v>5</v>
      </c>
      <c r="E149" s="193"/>
      <c r="F149" s="448">
        <f>D149*E149</f>
        <v>0</v>
      </c>
    </row>
    <row r="150" spans="1:13" s="214" customFormat="1">
      <c r="A150" s="1"/>
      <c r="B150" s="360" t="s">
        <v>36</v>
      </c>
      <c r="C150" s="353"/>
      <c r="D150" s="354"/>
      <c r="E150" s="3"/>
      <c r="F150" s="34"/>
    </row>
    <row r="151" spans="1:13" s="214" customFormat="1" ht="37.5">
      <c r="A151" s="1"/>
      <c r="B151" s="360" t="s">
        <v>37</v>
      </c>
      <c r="C151" s="353"/>
      <c r="D151" s="354"/>
      <c r="E151" s="3"/>
      <c r="F151" s="34"/>
    </row>
    <row r="152" spans="1:13" s="223" customFormat="1" ht="13">
      <c r="A152" s="310"/>
      <c r="B152" s="372"/>
      <c r="C152" s="292"/>
      <c r="D152" s="24"/>
      <c r="E152" s="193"/>
      <c r="F152" s="445"/>
    </row>
    <row r="153" spans="1:13" s="214" customFormat="1" ht="25">
      <c r="A153" s="310" t="str">
        <f>$A$7&amp;COUNTA($A$8:A152)+1&amp;"."</f>
        <v>1.22.</v>
      </c>
      <c r="B153" s="373" t="s">
        <v>126</v>
      </c>
      <c r="C153" s="7"/>
      <c r="D153" s="5"/>
      <c r="E153" s="193"/>
      <c r="F153" s="34"/>
    </row>
    <row r="154" spans="1:13" s="214" customFormat="1">
      <c r="A154" s="1"/>
      <c r="B154" s="373"/>
      <c r="C154" s="7" t="s">
        <v>5</v>
      </c>
      <c r="D154" s="5">
        <v>1</v>
      </c>
      <c r="E154" s="193"/>
      <c r="F154" s="448">
        <f>D154*E154</f>
        <v>0</v>
      </c>
    </row>
    <row r="155" spans="1:13" s="214" customFormat="1">
      <c r="A155" s="1"/>
      <c r="B155" s="347"/>
      <c r="C155" s="353"/>
      <c r="D155" s="354"/>
      <c r="E155" s="3"/>
      <c r="F155" s="34"/>
    </row>
    <row r="156" spans="1:13" s="225" customFormat="1" ht="25">
      <c r="A156" s="310" t="str">
        <f>$A$7&amp;COUNTA($A$8:A155)+1&amp;"."</f>
        <v>1.23.</v>
      </c>
      <c r="B156" s="374" t="s">
        <v>44</v>
      </c>
      <c r="C156" s="15" t="s">
        <v>43</v>
      </c>
      <c r="D156" s="375">
        <v>1</v>
      </c>
      <c r="E156" s="224"/>
      <c r="F156" s="448">
        <f>D156*E156</f>
        <v>0</v>
      </c>
      <c r="G156" s="189"/>
    </row>
    <row r="157" spans="1:13" s="226" customFormat="1">
      <c r="A157" s="17"/>
      <c r="B157" s="349"/>
      <c r="C157" s="376"/>
      <c r="D157" s="377"/>
      <c r="E157" s="18"/>
      <c r="F157" s="35"/>
    </row>
    <row r="158" spans="1:13" s="214" customFormat="1" ht="60.75" customHeight="1">
      <c r="A158" s="310" t="str">
        <f>$A$7&amp;COUNTA($A$8:A157)+1&amp;"."</f>
        <v>1.24.</v>
      </c>
      <c r="B158" s="350" t="s">
        <v>139</v>
      </c>
      <c r="C158" s="7"/>
      <c r="D158" s="5"/>
      <c r="E158" s="3"/>
      <c r="F158" s="34"/>
    </row>
    <row r="159" spans="1:13" s="214" customFormat="1">
      <c r="A159" s="1"/>
      <c r="B159" s="350"/>
      <c r="C159" s="7" t="s">
        <v>6</v>
      </c>
      <c r="D159" s="5">
        <v>1</v>
      </c>
      <c r="E159" s="193"/>
      <c r="F159" s="448">
        <f>D159*E159</f>
        <v>0</v>
      </c>
    </row>
    <row r="160" spans="1:13" s="226" customFormat="1">
      <c r="A160" s="17"/>
      <c r="B160" s="378"/>
      <c r="C160" s="22"/>
      <c r="D160" s="21"/>
      <c r="E160" s="18"/>
      <c r="F160" s="35"/>
    </row>
    <row r="161" spans="1:6" s="206" customFormat="1" ht="13">
      <c r="A161" s="310" t="str">
        <f>$A$7&amp;COUNTA($A$8:A160)+1&amp;"."</f>
        <v>1.25.</v>
      </c>
      <c r="B161" s="379" t="s">
        <v>61</v>
      </c>
      <c r="C161" s="312" t="s">
        <v>8</v>
      </c>
      <c r="D161" s="313">
        <v>10</v>
      </c>
      <c r="E161" s="199"/>
      <c r="F161" s="384">
        <f t="shared" ref="F161" si="1">D161*E161</f>
        <v>0</v>
      </c>
    </row>
    <row r="162" spans="1:6" s="206" customFormat="1" ht="9" customHeight="1">
      <c r="A162" s="310"/>
      <c r="B162" s="379"/>
      <c r="C162" s="312"/>
      <c r="D162" s="380"/>
      <c r="E162" s="199"/>
      <c r="F162" s="384"/>
    </row>
    <row r="163" spans="1:6" s="214" customFormat="1" ht="37.5">
      <c r="A163" s="310" t="str">
        <f>$A$7&amp;COUNTA($A$8:A161)+1&amp;"."</f>
        <v>1.26.</v>
      </c>
      <c r="B163" s="350" t="s">
        <v>39</v>
      </c>
      <c r="C163" s="7"/>
      <c r="D163" s="5"/>
      <c r="E163" s="3"/>
      <c r="F163" s="34"/>
    </row>
    <row r="164" spans="1:6" s="214" customFormat="1" ht="50">
      <c r="A164" s="1"/>
      <c r="B164" s="350" t="s">
        <v>40</v>
      </c>
      <c r="C164" s="7"/>
      <c r="D164" s="5"/>
      <c r="E164" s="3"/>
      <c r="F164" s="34"/>
    </row>
    <row r="165" spans="1:6" s="214" customFormat="1">
      <c r="A165" s="1"/>
      <c r="B165" s="350"/>
      <c r="C165" s="7" t="s">
        <v>6</v>
      </c>
      <c r="D165" s="5">
        <v>1</v>
      </c>
      <c r="E165" s="193"/>
      <c r="F165" s="448">
        <f>D165*E165</f>
        <v>0</v>
      </c>
    </row>
    <row r="166" spans="1:6" s="226" customFormat="1" ht="6" customHeight="1">
      <c r="A166" s="17"/>
      <c r="B166" s="378"/>
      <c r="C166" s="22"/>
      <c r="D166" s="21"/>
      <c r="E166" s="18"/>
      <c r="F166" s="35"/>
    </row>
    <row r="167" spans="1:6" s="214" customFormat="1" ht="37.5">
      <c r="A167" s="310" t="str">
        <f>$A$7&amp;COUNTA($A$8:A165)+1&amp;"."</f>
        <v>1.27.</v>
      </c>
      <c r="B167" s="350" t="s">
        <v>41</v>
      </c>
      <c r="C167" s="7"/>
      <c r="D167" s="5"/>
      <c r="E167" s="3"/>
      <c r="F167" s="34"/>
    </row>
    <row r="168" spans="1:6" s="214" customFormat="1">
      <c r="A168" s="1"/>
      <c r="B168" s="6"/>
      <c r="C168" s="7" t="s">
        <v>6</v>
      </c>
      <c r="D168" s="5">
        <v>1</v>
      </c>
      <c r="E168" s="193"/>
      <c r="F168" s="448">
        <f>D168*E168</f>
        <v>0</v>
      </c>
    </row>
    <row r="169" spans="1:6" s="214" customFormat="1">
      <c r="A169" s="1"/>
      <c r="B169" s="2"/>
      <c r="C169" s="7"/>
      <c r="D169" s="5"/>
      <c r="E169" s="193"/>
      <c r="F169" s="34"/>
    </row>
    <row r="170" spans="1:6" s="214" customFormat="1" ht="37.5">
      <c r="A170" s="310" t="str">
        <f>$A$7&amp;COUNTA($A$8:A168)+1&amp;"."</f>
        <v>1.28.</v>
      </c>
      <c r="B170" s="6" t="s">
        <v>87</v>
      </c>
      <c r="C170" s="7"/>
      <c r="D170" s="5"/>
      <c r="E170" s="193"/>
      <c r="F170" s="34"/>
    </row>
    <row r="171" spans="1:6" s="214" customFormat="1">
      <c r="A171" s="1"/>
      <c r="B171" s="6" t="s">
        <v>86</v>
      </c>
      <c r="C171" s="7" t="s">
        <v>5</v>
      </c>
      <c r="D171" s="5">
        <v>4</v>
      </c>
      <c r="E171" s="193"/>
      <c r="F171" s="448">
        <f>D171*E171</f>
        <v>0</v>
      </c>
    </row>
    <row r="172" spans="1:6" s="214" customFormat="1" ht="25">
      <c r="A172" s="1"/>
      <c r="B172" s="6" t="s">
        <v>60</v>
      </c>
      <c r="C172" s="7" t="s">
        <v>8</v>
      </c>
      <c r="D172" s="24">
        <v>300</v>
      </c>
      <c r="E172" s="193"/>
      <c r="F172" s="448">
        <f>D172*E172</f>
        <v>0</v>
      </c>
    </row>
    <row r="173" spans="1:6" s="214" customFormat="1">
      <c r="A173" s="1"/>
      <c r="B173" s="6"/>
      <c r="C173" s="7"/>
      <c r="D173" s="24"/>
      <c r="E173" s="193"/>
      <c r="F173" s="448"/>
    </row>
    <row r="174" spans="1:6" s="212" customFormat="1" ht="25">
      <c r="A174" s="310" t="str">
        <f>$A$7&amp;COUNTA($A$8:A172)+1&amp;"."</f>
        <v>1.29.</v>
      </c>
      <c r="B174" s="315" t="s">
        <v>62</v>
      </c>
      <c r="C174" s="292" t="s">
        <v>6</v>
      </c>
      <c r="D174" s="24">
        <v>1</v>
      </c>
      <c r="E174" s="193"/>
      <c r="F174" s="448">
        <f>D174*E174</f>
        <v>0</v>
      </c>
    </row>
    <row r="175" spans="1:6" s="212" customFormat="1">
      <c r="A175" s="381"/>
      <c r="B175" s="315"/>
      <c r="C175" s="376"/>
      <c r="D175" s="377"/>
      <c r="E175" s="227"/>
      <c r="F175" s="459"/>
    </row>
    <row r="176" spans="1:6" s="212" customFormat="1" ht="13">
      <c r="A176" s="310"/>
      <c r="B176" s="315"/>
      <c r="C176" s="292"/>
      <c r="D176" s="24"/>
      <c r="E176" s="193"/>
      <c r="F176" s="448"/>
    </row>
    <row r="177" spans="1:6" s="228" customFormat="1" ht="37.5">
      <c r="A177" s="310" t="str">
        <f>$A$7&amp;COUNTA($A$8:A176)+1&amp;"."</f>
        <v>1.30.</v>
      </c>
      <c r="B177" s="382" t="s">
        <v>63</v>
      </c>
      <c r="C177" s="383"/>
      <c r="D177" s="384"/>
      <c r="E177" s="199"/>
      <c r="F177" s="384"/>
    </row>
    <row r="178" spans="1:6" s="228" customFormat="1">
      <c r="A178" s="385"/>
      <c r="B178" s="386"/>
      <c r="C178" s="383" t="s">
        <v>25</v>
      </c>
      <c r="D178" s="384">
        <v>1</v>
      </c>
      <c r="E178" s="199"/>
      <c r="F178" s="384">
        <f t="shared" ref="F178" si="2">D178*E178</f>
        <v>0</v>
      </c>
    </row>
    <row r="179" spans="1:6" s="228" customFormat="1">
      <c r="A179" s="385"/>
      <c r="B179" s="386"/>
      <c r="C179" s="383"/>
      <c r="D179" s="384"/>
      <c r="E179" s="199"/>
      <c r="F179" s="384"/>
    </row>
    <row r="180" spans="1:6" s="230" customFormat="1" ht="43.5" customHeight="1">
      <c r="A180" s="310" t="str">
        <f>$A$7&amp;COUNTA($A$8:A179)+1&amp;"."</f>
        <v>1.31.</v>
      </c>
      <c r="B180" s="387" t="s">
        <v>64</v>
      </c>
      <c r="C180" s="388"/>
      <c r="D180" s="389"/>
      <c r="E180" s="229"/>
      <c r="F180" s="389"/>
    </row>
    <row r="181" spans="1:6" s="230" customFormat="1" ht="13">
      <c r="A181" s="390"/>
      <c r="B181" s="391"/>
      <c r="C181" s="388" t="s">
        <v>65</v>
      </c>
      <c r="D181" s="389">
        <v>1</v>
      </c>
      <c r="E181" s="216"/>
      <c r="F181" s="389">
        <f>D181*E181</f>
        <v>0</v>
      </c>
    </row>
    <row r="182" spans="1:6" s="230" customFormat="1" ht="76.5">
      <c r="A182" s="390"/>
      <c r="B182" s="387" t="s">
        <v>89</v>
      </c>
      <c r="C182" s="388"/>
      <c r="D182" s="389"/>
      <c r="E182" s="216"/>
      <c r="F182" s="389"/>
    </row>
    <row r="183" spans="1:6" s="228" customFormat="1" ht="13" thickBot="1">
      <c r="A183" s="385"/>
      <c r="B183" s="386"/>
      <c r="C183" s="388" t="s">
        <v>65</v>
      </c>
      <c r="D183" s="389">
        <v>1</v>
      </c>
      <c r="E183" s="216"/>
      <c r="F183" s="389">
        <f>D183*E183</f>
        <v>0</v>
      </c>
    </row>
    <row r="184" spans="1:6" ht="13">
      <c r="A184" s="395"/>
      <c r="B184" s="394"/>
      <c r="C184" s="394"/>
      <c r="D184" s="231"/>
      <c r="E184" s="392" t="s">
        <v>9</v>
      </c>
      <c r="F184" s="441">
        <f>SUM(F7:F183)</f>
        <v>0</v>
      </c>
    </row>
    <row r="185" spans="1:6" s="232" customFormat="1" ht="14">
      <c r="A185" s="396"/>
      <c r="B185" s="393" t="s">
        <v>66</v>
      </c>
      <c r="C185" s="393"/>
      <c r="D185" s="393"/>
      <c r="E185" s="393"/>
      <c r="F185" s="442">
        <f>F184*0.25</f>
        <v>0</v>
      </c>
    </row>
    <row r="186" spans="1:6" s="232" customFormat="1" ht="14">
      <c r="A186" s="396"/>
      <c r="B186" s="393" t="s">
        <v>67</v>
      </c>
      <c r="C186" s="393"/>
      <c r="D186" s="393"/>
      <c r="E186" s="393"/>
      <c r="F186" s="442">
        <f>F184+F185</f>
        <v>0</v>
      </c>
    </row>
    <row r="187" spans="1:6" ht="13">
      <c r="E187" s="233"/>
    </row>
    <row r="188" spans="1:6" ht="13">
      <c r="A188" s="397" t="s">
        <v>108</v>
      </c>
      <c r="B188" s="398" t="s">
        <v>90</v>
      </c>
      <c r="C188" s="417"/>
      <c r="D188" s="418"/>
      <c r="E188" s="234"/>
      <c r="F188" s="434"/>
    </row>
    <row r="189" spans="1:6">
      <c r="A189" s="419"/>
      <c r="B189" s="420"/>
      <c r="C189" s="421"/>
      <c r="D189" s="422"/>
      <c r="E189" s="235"/>
      <c r="F189" s="435"/>
    </row>
    <row r="190" spans="1:6" ht="50">
      <c r="A190" s="310" t="str">
        <f>$A$7&amp;COUNTA($A$8:A189)&amp;"."</f>
        <v>1.32.</v>
      </c>
      <c r="B190" s="399" t="s">
        <v>91</v>
      </c>
      <c r="C190" s="400"/>
      <c r="D190" s="400"/>
      <c r="E190" s="237"/>
      <c r="F190" s="436"/>
    </row>
    <row r="191" spans="1:6" ht="13">
      <c r="A191" s="401"/>
      <c r="B191" s="402" t="s">
        <v>92</v>
      </c>
      <c r="C191" s="400"/>
      <c r="D191" s="400"/>
      <c r="E191" s="237"/>
      <c r="F191" s="436"/>
    </row>
    <row r="192" spans="1:6" ht="25">
      <c r="A192" s="401"/>
      <c r="B192" s="29" t="s">
        <v>93</v>
      </c>
      <c r="C192" s="403" t="s">
        <v>94</v>
      </c>
      <c r="D192" s="400">
        <v>1</v>
      </c>
      <c r="E192" s="237"/>
      <c r="F192" s="436"/>
    </row>
    <row r="193" spans="1:6" ht="25">
      <c r="A193" s="401"/>
      <c r="B193" s="29" t="s">
        <v>95</v>
      </c>
      <c r="C193" s="403" t="s">
        <v>94</v>
      </c>
      <c r="D193" s="400">
        <v>1</v>
      </c>
      <c r="E193" s="237"/>
      <c r="F193" s="436"/>
    </row>
    <row r="194" spans="1:6" ht="26">
      <c r="A194" s="401"/>
      <c r="B194" s="29" t="s">
        <v>96</v>
      </c>
      <c r="C194" s="403" t="s">
        <v>94</v>
      </c>
      <c r="D194" s="400">
        <v>1</v>
      </c>
      <c r="E194" s="238"/>
      <c r="F194" s="437"/>
    </row>
    <row r="195" spans="1:6" ht="25">
      <c r="A195" s="401"/>
      <c r="B195" s="29" t="s">
        <v>97</v>
      </c>
      <c r="C195" s="403" t="s">
        <v>98</v>
      </c>
      <c r="D195" s="400">
        <v>1</v>
      </c>
      <c r="E195" s="238"/>
      <c r="F195" s="437"/>
    </row>
    <row r="196" spans="1:6">
      <c r="A196" s="404"/>
      <c r="B196" s="405" t="str">
        <f>"kompl.st."&amp;MID($A$4,3,5)&amp;COUNTA($A$4:A189)</f>
        <v>kompl.st.avka35</v>
      </c>
      <c r="C196" s="403" t="s">
        <v>5</v>
      </c>
      <c r="D196" s="400">
        <v>1</v>
      </c>
      <c r="E196" s="239"/>
      <c r="F196" s="438">
        <f>D196*E196</f>
        <v>0</v>
      </c>
    </row>
    <row r="197" spans="1:6">
      <c r="A197" s="401"/>
      <c r="B197" s="406"/>
      <c r="C197" s="406"/>
      <c r="D197" s="400"/>
      <c r="E197" s="239"/>
      <c r="F197" s="438"/>
    </row>
    <row r="198" spans="1:6" ht="37.5">
      <c r="A198" s="310" t="str">
        <f>$A$7&amp;COUNTA($A$8:A197)&amp;"."</f>
        <v>1.33.</v>
      </c>
      <c r="B198" s="407" t="s">
        <v>99</v>
      </c>
      <c r="C198" s="408"/>
      <c r="D198" s="408"/>
      <c r="E198" s="241"/>
      <c r="F198" s="439"/>
    </row>
    <row r="199" spans="1:6" ht="25">
      <c r="A199" s="401"/>
      <c r="B199" s="407" t="s">
        <v>497</v>
      </c>
      <c r="C199" s="409" t="s">
        <v>7</v>
      </c>
      <c r="D199" s="410">
        <v>15</v>
      </c>
      <c r="E199" s="242"/>
      <c r="F199" s="403">
        <f>D199*E199</f>
        <v>0</v>
      </c>
    </row>
    <row r="200" spans="1:6" ht="25">
      <c r="A200" s="401"/>
      <c r="B200" s="407" t="s">
        <v>498</v>
      </c>
      <c r="C200" s="409" t="s">
        <v>7</v>
      </c>
      <c r="D200" s="410">
        <v>15</v>
      </c>
      <c r="E200" s="242"/>
      <c r="F200" s="403">
        <f>D200*E200</f>
        <v>0</v>
      </c>
    </row>
    <row r="201" spans="1:6" ht="25">
      <c r="A201" s="401"/>
      <c r="B201" s="407" t="s">
        <v>499</v>
      </c>
      <c r="C201" s="409" t="s">
        <v>7</v>
      </c>
      <c r="D201" s="410">
        <v>60</v>
      </c>
      <c r="E201" s="242"/>
      <c r="F201" s="403">
        <f>D201*E201</f>
        <v>0</v>
      </c>
    </row>
    <row r="202" spans="1:6">
      <c r="A202" s="401"/>
      <c r="B202" s="405" t="str">
        <f>"kompl.st."&amp;MID($A$4,3,5)&amp;COUNTA($A$4:A194)</f>
        <v>kompl.st.avka36</v>
      </c>
      <c r="C202" s="406"/>
      <c r="D202" s="406"/>
      <c r="E202" s="239"/>
      <c r="F202" s="438"/>
    </row>
    <row r="203" spans="1:6">
      <c r="A203" s="401"/>
      <c r="B203" s="405"/>
      <c r="C203" s="411"/>
      <c r="D203" s="405"/>
      <c r="E203" s="239"/>
      <c r="F203" s="438"/>
    </row>
    <row r="204" spans="1:6" ht="13">
      <c r="A204" s="310" t="str">
        <f>$A$7&amp;COUNTA($A$8:A203)&amp;"."</f>
        <v>1.34.</v>
      </c>
      <c r="B204" s="405" t="s">
        <v>100</v>
      </c>
      <c r="C204" s="411"/>
      <c r="D204" s="400"/>
      <c r="E204" s="239"/>
      <c r="F204" s="438"/>
    </row>
    <row r="205" spans="1:6">
      <c r="A205" s="401"/>
      <c r="B205" s="412" t="s">
        <v>101</v>
      </c>
      <c r="C205" s="409" t="s">
        <v>7</v>
      </c>
      <c r="D205" s="410">
        <v>60</v>
      </c>
      <c r="E205" s="243"/>
      <c r="F205" s="438">
        <f>D205*E205</f>
        <v>0</v>
      </c>
    </row>
    <row r="206" spans="1:6">
      <c r="A206" s="401"/>
      <c r="B206" s="412" t="s">
        <v>102</v>
      </c>
      <c r="C206" s="409" t="s">
        <v>7</v>
      </c>
      <c r="D206" s="410">
        <v>30</v>
      </c>
      <c r="E206" s="243"/>
      <c r="F206" s="438">
        <f>D206*E206</f>
        <v>0</v>
      </c>
    </row>
    <row r="207" spans="1:6">
      <c r="A207" s="401"/>
      <c r="B207" s="405" t="str">
        <f>"kompl.st."&amp;MID($A$4,3,5)&amp;COUNTA($A$4:A199)</f>
        <v>kompl.st.avka37</v>
      </c>
      <c r="C207" s="406"/>
      <c r="D207" s="406"/>
      <c r="E207" s="239"/>
      <c r="F207" s="438"/>
    </row>
    <row r="208" spans="1:6">
      <c r="A208" s="401"/>
      <c r="B208" s="405"/>
      <c r="C208" s="411"/>
      <c r="D208" s="400"/>
      <c r="E208" s="239"/>
      <c r="F208" s="438"/>
    </row>
    <row r="209" spans="1:6" ht="37.5">
      <c r="A209" s="310" t="str">
        <f>$A$7&amp;COUNTA($A$8:A208)&amp;"."</f>
        <v>1.35.</v>
      </c>
      <c r="B209" s="29" t="s">
        <v>103</v>
      </c>
      <c r="C209" s="30"/>
      <c r="D209" s="31"/>
      <c r="E209" s="244"/>
      <c r="F209" s="36"/>
    </row>
    <row r="210" spans="1:6">
      <c r="A210" s="404"/>
      <c r="B210" s="405" t="str">
        <f>"kompl.st."&amp;MID($A$4,3,5)&amp;COUNTA($A$4:A208)</f>
        <v>kompl.st.avka38</v>
      </c>
      <c r="C210" s="30" t="s">
        <v>5</v>
      </c>
      <c r="D210" s="31">
        <v>5</v>
      </c>
      <c r="E210" s="239"/>
      <c r="F210" s="438">
        <f>D210*E210</f>
        <v>0</v>
      </c>
    </row>
    <row r="211" spans="1:6">
      <c r="A211" s="404"/>
      <c r="B211" s="405"/>
      <c r="C211" s="30"/>
      <c r="D211" s="31"/>
      <c r="E211" s="239"/>
      <c r="F211" s="438"/>
    </row>
    <row r="212" spans="1:6" ht="37.5">
      <c r="A212" s="310" t="str">
        <f>$A$7&amp;COUNTA($A$8:A211)&amp;"."</f>
        <v>1.36.</v>
      </c>
      <c r="B212" s="29" t="s">
        <v>104</v>
      </c>
      <c r="C212" s="30"/>
      <c r="D212" s="31"/>
      <c r="E212" s="244"/>
      <c r="F212" s="36"/>
    </row>
    <row r="213" spans="1:6">
      <c r="A213" s="404"/>
      <c r="B213" s="405" t="str">
        <f>"kompl.st."&amp;MID($A$4,3,5)&amp;COUNTA($A$4:A209)</f>
        <v>kompl.st.avka39</v>
      </c>
      <c r="C213" s="30" t="s">
        <v>5</v>
      </c>
      <c r="D213" s="31">
        <v>1</v>
      </c>
      <c r="E213" s="239"/>
      <c r="F213" s="438">
        <f>D213*E213</f>
        <v>0</v>
      </c>
    </row>
    <row r="214" spans="1:6">
      <c r="A214" s="401"/>
      <c r="B214" s="400"/>
      <c r="C214" s="400"/>
      <c r="D214" s="400"/>
      <c r="E214" s="245"/>
      <c r="F214" s="438"/>
    </row>
    <row r="215" spans="1:6" ht="13.5" thickBot="1">
      <c r="A215" s="413"/>
      <c r="B215" s="414" t="s">
        <v>305</v>
      </c>
      <c r="C215" s="415"/>
      <c r="D215" s="416"/>
      <c r="E215" s="246"/>
      <c r="F215" s="440">
        <f>SUM(F190:F213)</f>
        <v>0</v>
      </c>
    </row>
    <row r="216" spans="1:6" ht="13">
      <c r="A216" s="395"/>
      <c r="B216" s="394"/>
      <c r="C216" s="394"/>
      <c r="D216" s="231"/>
      <c r="E216" s="392" t="s">
        <v>9</v>
      </c>
      <c r="F216" s="441">
        <f>SUM(F215)</f>
        <v>0</v>
      </c>
    </row>
    <row r="217" spans="1:6" s="232" customFormat="1" ht="14">
      <c r="A217" s="396"/>
      <c r="B217" s="393" t="s">
        <v>66</v>
      </c>
      <c r="C217" s="393"/>
      <c r="D217" s="393"/>
      <c r="E217" s="393"/>
      <c r="F217" s="442">
        <f>F216*0.25</f>
        <v>0</v>
      </c>
    </row>
    <row r="218" spans="1:6" s="232" customFormat="1" ht="14">
      <c r="A218" s="396"/>
      <c r="B218" s="393" t="s">
        <v>67</v>
      </c>
      <c r="C218" s="393"/>
      <c r="D218" s="393"/>
      <c r="E218" s="393"/>
      <c r="F218" s="442">
        <f>F216+F217</f>
        <v>0</v>
      </c>
    </row>
    <row r="219" spans="1:6" ht="13">
      <c r="A219" s="247"/>
      <c r="B219" s="248"/>
      <c r="C219" s="249"/>
      <c r="D219" s="250"/>
      <c r="E219" s="251"/>
      <c r="F219" s="252"/>
    </row>
    <row r="220" spans="1:6" s="258" customFormat="1" ht="13">
      <c r="A220" s="423" t="s">
        <v>112</v>
      </c>
      <c r="B220" s="424" t="s">
        <v>109</v>
      </c>
      <c r="C220" s="255"/>
      <c r="D220" s="256"/>
      <c r="E220" s="257"/>
      <c r="F220" s="257"/>
    </row>
    <row r="221" spans="1:6" s="258" customFormat="1" ht="13">
      <c r="A221" s="253"/>
      <c r="B221" s="254"/>
      <c r="C221" s="255"/>
      <c r="D221" s="256"/>
      <c r="E221" s="257"/>
      <c r="F221" s="257"/>
    </row>
    <row r="222" spans="1:6" s="262" customFormat="1" ht="13.5" thickBot="1">
      <c r="A222" s="259"/>
      <c r="B222" s="259"/>
      <c r="C222" s="260"/>
      <c r="D222" s="261"/>
      <c r="F222" s="263"/>
    </row>
    <row r="223" spans="1:6" s="264" customFormat="1" ht="14.5" thickBot="1">
      <c r="A223" s="425" t="s">
        <v>11</v>
      </c>
      <c r="B223" s="426" t="s">
        <v>113</v>
      </c>
      <c r="C223" s="427"/>
      <c r="D223" s="428">
        <f>F184</f>
        <v>0</v>
      </c>
      <c r="E223" s="429"/>
      <c r="F223" s="430"/>
    </row>
    <row r="224" spans="1:6" s="264" customFormat="1" ht="14.5" thickBot="1">
      <c r="A224" s="425" t="s">
        <v>110</v>
      </c>
      <c r="B224" s="426" t="s">
        <v>114</v>
      </c>
      <c r="C224" s="427"/>
      <c r="D224" s="428">
        <f>SUM(F216)</f>
        <v>0</v>
      </c>
      <c r="E224" s="429"/>
      <c r="F224" s="430"/>
    </row>
    <row r="225" spans="1:6" s="262" customFormat="1" ht="13">
      <c r="A225" s="259"/>
      <c r="B225" s="259"/>
      <c r="C225" s="260"/>
      <c r="D225" s="265"/>
      <c r="E225" s="266"/>
      <c r="F225" s="267"/>
    </row>
    <row r="226" spans="1:6" s="262" customFormat="1" ht="13.5" thickBot="1">
      <c r="A226" s="259"/>
      <c r="B226" s="259"/>
      <c r="C226" s="260"/>
      <c r="D226" s="265"/>
      <c r="E226" s="266"/>
      <c r="F226" s="267"/>
    </row>
    <row r="227" spans="1:6" s="264" customFormat="1" ht="14.5" thickBot="1">
      <c r="A227" s="268"/>
      <c r="B227" s="431" t="s">
        <v>111</v>
      </c>
      <c r="C227" s="427"/>
      <c r="D227" s="428">
        <f>SUM(D223:E225)</f>
        <v>0</v>
      </c>
      <c r="E227" s="429"/>
      <c r="F227" s="430"/>
    </row>
    <row r="228" spans="1:6" s="264" customFormat="1" ht="14.5" thickBot="1">
      <c r="A228" s="268"/>
      <c r="B228" s="268"/>
      <c r="C228" s="269"/>
      <c r="D228" s="270"/>
      <c r="E228" s="271"/>
      <c r="F228" s="272"/>
    </row>
    <row r="229" spans="1:6" s="274" customFormat="1" ht="14.5" thickBot="1">
      <c r="A229" s="273"/>
      <c r="B229" s="432" t="s">
        <v>66</v>
      </c>
      <c r="C229" s="433"/>
      <c r="D229" s="428">
        <f>D227*0.25</f>
        <v>0</v>
      </c>
      <c r="E229" s="429"/>
      <c r="F229" s="430"/>
    </row>
    <row r="230" spans="1:6" s="274" customFormat="1" ht="14.5" thickBot="1">
      <c r="A230" s="273"/>
      <c r="B230" s="275"/>
      <c r="C230" s="276"/>
      <c r="D230" s="277"/>
      <c r="E230" s="278"/>
      <c r="F230" s="279"/>
    </row>
    <row r="231" spans="1:6" s="274" customFormat="1" ht="14.5" thickBot="1">
      <c r="A231" s="273"/>
      <c r="B231" s="432" t="s">
        <v>67</v>
      </c>
      <c r="C231" s="433"/>
      <c r="D231" s="428">
        <f>D227+D229</f>
        <v>0</v>
      </c>
      <c r="E231" s="429"/>
      <c r="F231" s="430"/>
    </row>
    <row r="232" spans="1:6" ht="13">
      <c r="A232" s="280"/>
      <c r="B232" s="281"/>
      <c r="C232" s="282"/>
      <c r="D232" s="236"/>
      <c r="E232" s="245"/>
      <c r="F232" s="240"/>
    </row>
    <row r="233" spans="1:6" ht="13">
      <c r="A233" s="280"/>
      <c r="B233" s="281"/>
      <c r="C233" s="282"/>
      <c r="D233" s="236"/>
      <c r="E233" s="245"/>
      <c r="F233" s="240"/>
    </row>
  </sheetData>
  <sheetProtection algorithmName="SHA-1" hashValue="bvafNCXzrC6+0AjVZGwZBhWRNpE=" saltValue="7p/7um7f5m3WMffOE6n0Bg==" spinCount="100000" sheet="1" objects="1" scenarios="1"/>
  <mergeCells count="10">
    <mergeCell ref="A1:F1"/>
    <mergeCell ref="D229:F229"/>
    <mergeCell ref="D231:F231"/>
    <mergeCell ref="B185:E185"/>
    <mergeCell ref="B186:E186"/>
    <mergeCell ref="B217:E217"/>
    <mergeCell ref="B218:E218"/>
    <mergeCell ref="D223:F223"/>
    <mergeCell ref="D224:F224"/>
    <mergeCell ref="D227:F227"/>
  </mergeCells>
  <pageMargins left="0.70866141732283472" right="0.70866141732283472" top="0.74803149606299213" bottom="0.74803149606299213" header="0.31496062992125984" footer="0.31496062992125984"/>
  <pageSetup paperSize="9" scale="95" orientation="portrait" r:id="rId1"/>
  <headerFooter differentFirst="1">
    <oddHeader>&amp;L&amp;10"INOVAPRO d.o.o."
Zagreb, Retkovec III 15/b&amp;R&amp;10BROJ PROJEKTA: 103920
BROJ STRANICE: &amp;P</oddHeader>
    <oddFooter>&amp;R&amp;10&amp;P &amp; od &amp;N</oddFooter>
  </headerFooter>
  <rowBreaks count="5" manualBreakCount="5">
    <brk id="63" max="16383" man="1"/>
    <brk id="90" max="16383" man="1"/>
    <brk id="145" max="16383" man="1"/>
    <brk id="187" max="16383" man="1"/>
    <brk id="21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9E0A-9851-46E4-8FC2-832E8EEE2849}">
  <sheetPr>
    <tabColor theme="3" tint="0.59999389629810485"/>
  </sheetPr>
  <dimension ref="A1:IV128"/>
  <sheetViews>
    <sheetView showZeros="0" showWhiteSpace="0" view="pageBreakPreview" zoomScale="115" zoomScaleNormal="100" zoomScaleSheetLayoutView="115" workbookViewId="0">
      <selection sqref="A1:F1"/>
    </sheetView>
  </sheetViews>
  <sheetFormatPr defaultColWidth="9" defaultRowHeight="12.5"/>
  <cols>
    <col min="1" max="1" width="5" style="495" bestFit="1" customWidth="1"/>
    <col min="2" max="2" width="59.75" style="498" customWidth="1"/>
    <col min="3" max="3" width="9.58203125" style="481" customWidth="1"/>
    <col min="4" max="4" width="6.75" style="472" bestFit="1" customWidth="1"/>
    <col min="5" max="5" width="11" style="47" customWidth="1"/>
    <col min="6" max="6" width="11.75" style="47" bestFit="1" customWidth="1"/>
    <col min="7" max="7" width="38.25" style="496" bestFit="1" customWidth="1"/>
    <col min="8" max="8" width="3.25" style="496" customWidth="1"/>
    <col min="9" max="9" width="14.75" style="496" customWidth="1"/>
    <col min="10" max="16384" width="9" style="496"/>
  </cols>
  <sheetData>
    <row r="1" spans="1:9" s="462" customFormat="1" ht="40.5" customHeight="1">
      <c r="A1" s="499" t="s">
        <v>316</v>
      </c>
      <c r="B1" s="500"/>
      <c r="C1" s="500"/>
      <c r="D1" s="500"/>
      <c r="E1" s="500"/>
      <c r="F1" s="500"/>
      <c r="G1" s="461"/>
    </row>
    <row r="2" spans="1:9" s="462" customFormat="1">
      <c r="A2" s="463"/>
      <c r="B2" s="464"/>
      <c r="C2" s="464"/>
      <c r="D2" s="464"/>
      <c r="E2" s="465"/>
      <c r="F2" s="466"/>
      <c r="G2" s="467"/>
    </row>
    <row r="3" spans="1:9" s="462" customFormat="1" ht="12" customHeight="1">
      <c r="A3" s="463"/>
      <c r="B3" s="468"/>
      <c r="C3" s="465"/>
      <c r="D3" s="465"/>
      <c r="E3" s="465"/>
      <c r="F3" s="466"/>
      <c r="G3" s="467"/>
    </row>
    <row r="4" spans="1:9" s="462" customFormat="1" ht="15" customHeight="1">
      <c r="A4" s="501"/>
      <c r="B4" s="502" t="s">
        <v>260</v>
      </c>
      <c r="C4" s="501" t="s">
        <v>261</v>
      </c>
      <c r="D4" s="503" t="s">
        <v>262</v>
      </c>
      <c r="E4" s="582" t="s">
        <v>263</v>
      </c>
      <c r="F4" s="582" t="s">
        <v>264</v>
      </c>
      <c r="G4" s="467"/>
    </row>
    <row r="5" spans="1:9" s="469" customFormat="1" ht="12.75" customHeight="1">
      <c r="A5" s="501"/>
      <c r="B5" s="501"/>
      <c r="C5" s="501"/>
      <c r="D5" s="501"/>
      <c r="F5" s="501"/>
      <c r="G5" s="470"/>
    </row>
    <row r="6" spans="1:9" s="471" customFormat="1" ht="14.25" customHeight="1">
      <c r="A6" s="504"/>
      <c r="B6" s="505"/>
      <c r="C6" s="506"/>
      <c r="D6" s="507"/>
      <c r="E6" s="45"/>
      <c r="F6" s="32"/>
    </row>
    <row r="7" spans="1:9" s="473" customFormat="1" ht="16.5">
      <c r="A7" s="508" t="s">
        <v>11</v>
      </c>
      <c r="B7" s="509" t="s">
        <v>265</v>
      </c>
      <c r="C7" s="510"/>
      <c r="D7" s="511"/>
      <c r="E7" s="45"/>
      <c r="F7" s="32"/>
    </row>
    <row r="8" spans="1:9" s="473" customFormat="1" ht="29.25" customHeight="1">
      <c r="A8" s="512" t="s">
        <v>266</v>
      </c>
      <c r="B8" s="513" t="s">
        <v>267</v>
      </c>
      <c r="C8" s="510"/>
      <c r="D8" s="511"/>
      <c r="E8" s="45"/>
      <c r="F8" s="32"/>
    </row>
    <row r="9" spans="1:9" s="474" customFormat="1" ht="13">
      <c r="A9" s="514"/>
      <c r="B9" s="515" t="s">
        <v>475</v>
      </c>
      <c r="C9" s="516"/>
      <c r="D9" s="517"/>
      <c r="E9" s="42"/>
      <c r="F9" s="43"/>
    </row>
    <row r="10" spans="1:9" s="474" customFormat="1" ht="13">
      <c r="A10" s="514"/>
      <c r="B10" s="515" t="s">
        <v>460</v>
      </c>
      <c r="C10" s="516"/>
      <c r="D10" s="517"/>
      <c r="E10" s="42"/>
      <c r="F10" s="43"/>
    </row>
    <row r="11" spans="1:9" s="474" customFormat="1" ht="13">
      <c r="A11" s="514"/>
      <c r="B11" s="515" t="s">
        <v>461</v>
      </c>
      <c r="C11" s="516"/>
      <c r="D11" s="517"/>
      <c r="E11" s="42"/>
      <c r="F11" s="43"/>
    </row>
    <row r="12" spans="1:9" s="474" customFormat="1" ht="13">
      <c r="A12" s="514"/>
      <c r="B12" s="515" t="s">
        <v>462</v>
      </c>
      <c r="C12" s="516"/>
      <c r="D12" s="517"/>
      <c r="E12" s="42"/>
      <c r="F12" s="43"/>
    </row>
    <row r="13" spans="1:9" s="474" customFormat="1" ht="13">
      <c r="A13" s="514"/>
      <c r="B13" s="515" t="s">
        <v>463</v>
      </c>
      <c r="C13" s="516"/>
      <c r="D13" s="517"/>
      <c r="E13" s="42"/>
      <c r="F13" s="43"/>
    </row>
    <row r="14" spans="1:9" s="478" customFormat="1" ht="13">
      <c r="A14" s="518"/>
      <c r="B14" s="519" t="s">
        <v>459</v>
      </c>
      <c r="C14" s="520"/>
      <c r="D14" s="521"/>
      <c r="E14" s="475"/>
      <c r="F14" s="37"/>
      <c r="G14" s="476"/>
      <c r="H14" s="477"/>
      <c r="I14" s="472"/>
    </row>
    <row r="15" spans="1:9" s="478" customFormat="1" ht="25.5">
      <c r="A15" s="522"/>
      <c r="B15" s="523" t="s">
        <v>449</v>
      </c>
      <c r="C15" s="520"/>
      <c r="D15" s="521"/>
      <c r="E15" s="475"/>
      <c r="F15" s="37"/>
      <c r="G15" s="476"/>
      <c r="H15" s="477"/>
      <c r="I15" s="472"/>
    </row>
    <row r="16" spans="1:9" s="478" customFormat="1" ht="13">
      <c r="A16" s="518"/>
      <c r="B16" s="524" t="s">
        <v>268</v>
      </c>
      <c r="C16" s="525" t="s">
        <v>25</v>
      </c>
      <c r="D16" s="526">
        <v>1</v>
      </c>
      <c r="E16" s="479"/>
      <c r="F16" s="39">
        <f>D16*E16</f>
        <v>0</v>
      </c>
      <c r="G16" s="480"/>
      <c r="H16" s="477"/>
      <c r="I16" s="472"/>
    </row>
    <row r="17" spans="1:9" s="478" customFormat="1">
      <c r="A17" s="518"/>
      <c r="B17" s="527"/>
      <c r="C17" s="528"/>
      <c r="D17" s="529"/>
      <c r="E17" s="477">
        <v>0</v>
      </c>
      <c r="F17" s="32"/>
      <c r="G17" s="476"/>
      <c r="H17" s="477"/>
      <c r="I17" s="472"/>
    </row>
    <row r="18" spans="1:9" s="478" customFormat="1" ht="14">
      <c r="A18" s="512" t="s">
        <v>269</v>
      </c>
      <c r="B18" s="530" t="s">
        <v>270</v>
      </c>
      <c r="C18" s="528"/>
      <c r="D18" s="529"/>
      <c r="E18" s="477"/>
      <c r="F18" s="32"/>
      <c r="G18" s="476"/>
      <c r="H18" s="477"/>
      <c r="I18" s="472"/>
    </row>
    <row r="19" spans="1:9" s="478" customFormat="1" ht="14">
      <c r="A19" s="512"/>
      <c r="B19" s="530"/>
      <c r="C19" s="528"/>
      <c r="D19" s="529"/>
      <c r="E19" s="477"/>
      <c r="F19" s="32"/>
      <c r="G19" s="476"/>
      <c r="H19" s="477"/>
      <c r="I19" s="472"/>
    </row>
    <row r="20" spans="1:9" s="482" customFormat="1" ht="14">
      <c r="A20" s="531" t="s">
        <v>271</v>
      </c>
      <c r="B20" s="532" t="s">
        <v>272</v>
      </c>
      <c r="C20" s="525"/>
      <c r="D20" s="526"/>
      <c r="E20" s="479"/>
      <c r="F20" s="39"/>
      <c r="G20" s="479"/>
      <c r="H20" s="479"/>
      <c r="I20" s="479"/>
    </row>
    <row r="21" spans="1:9" s="482" customFormat="1">
      <c r="A21" s="533"/>
      <c r="B21" s="523" t="s">
        <v>334</v>
      </c>
      <c r="C21" s="525"/>
      <c r="D21" s="526"/>
      <c r="E21" s="479">
        <v>0</v>
      </c>
      <c r="F21" s="39"/>
      <c r="G21" s="479"/>
      <c r="H21" s="479"/>
      <c r="I21" s="479"/>
    </row>
    <row r="22" spans="1:9" s="482" customFormat="1" ht="13">
      <c r="A22" s="534"/>
      <c r="B22" s="519" t="s">
        <v>457</v>
      </c>
      <c r="C22" s="525"/>
      <c r="D22" s="526"/>
      <c r="E22" s="479"/>
      <c r="F22" s="39"/>
      <c r="G22" s="479"/>
      <c r="H22" s="479"/>
      <c r="I22" s="479"/>
    </row>
    <row r="23" spans="1:9" s="482" customFormat="1" ht="15" customHeight="1">
      <c r="A23" s="533"/>
      <c r="B23" s="523" t="s">
        <v>465</v>
      </c>
      <c r="C23" s="525"/>
      <c r="D23" s="526"/>
      <c r="E23" s="479"/>
      <c r="F23" s="39"/>
      <c r="G23" s="479"/>
      <c r="H23" s="479"/>
      <c r="I23" s="479"/>
    </row>
    <row r="24" spans="1:9" s="482" customFormat="1" ht="15" customHeight="1">
      <c r="A24" s="534"/>
      <c r="B24" s="519" t="s">
        <v>464</v>
      </c>
      <c r="C24" s="525"/>
      <c r="D24" s="526"/>
      <c r="E24" s="479"/>
      <c r="F24" s="39"/>
      <c r="G24" s="479"/>
      <c r="H24" s="479"/>
      <c r="I24" s="479"/>
    </row>
    <row r="25" spans="1:9" s="482" customFormat="1" ht="16.899999999999999" customHeight="1">
      <c r="A25" s="534"/>
      <c r="B25" s="519" t="s">
        <v>467</v>
      </c>
      <c r="C25" s="525"/>
      <c r="D25" s="526"/>
      <c r="E25" s="479"/>
      <c r="F25" s="39"/>
      <c r="G25" s="479"/>
      <c r="H25" s="479"/>
      <c r="I25" s="479"/>
    </row>
    <row r="26" spans="1:9" s="482" customFormat="1" ht="13">
      <c r="A26" s="534"/>
      <c r="B26" s="519" t="s">
        <v>466</v>
      </c>
      <c r="C26" s="525"/>
      <c r="D26" s="526"/>
      <c r="E26" s="479"/>
      <c r="F26" s="39"/>
      <c r="G26" s="479"/>
      <c r="H26" s="479"/>
      <c r="I26" s="479"/>
    </row>
    <row r="27" spans="1:9" s="478" customFormat="1" ht="13">
      <c r="A27" s="535"/>
      <c r="B27" s="519" t="s">
        <v>458</v>
      </c>
      <c r="C27" s="536"/>
      <c r="D27" s="537"/>
      <c r="E27" s="483"/>
      <c r="F27" s="38"/>
      <c r="G27" s="480"/>
      <c r="H27" s="477"/>
      <c r="I27" s="472"/>
    </row>
    <row r="28" spans="1:9" s="485" customFormat="1" ht="25.5">
      <c r="A28" s="538"/>
      <c r="B28" s="523" t="s">
        <v>449</v>
      </c>
      <c r="C28" s="539"/>
      <c r="D28" s="540"/>
      <c r="E28" s="484"/>
      <c r="F28" s="40"/>
      <c r="G28" s="484"/>
      <c r="H28" s="484"/>
      <c r="I28" s="484"/>
    </row>
    <row r="29" spans="1:9" s="485" customFormat="1" ht="13">
      <c r="A29" s="538"/>
      <c r="B29" s="524" t="s">
        <v>273</v>
      </c>
      <c r="C29" s="525" t="s">
        <v>5</v>
      </c>
      <c r="D29" s="526">
        <v>1</v>
      </c>
      <c r="E29" s="479"/>
      <c r="F29" s="39">
        <f>D29*E29</f>
        <v>0</v>
      </c>
      <c r="G29" s="486"/>
      <c r="H29" s="484"/>
      <c r="I29" s="484"/>
    </row>
    <row r="30" spans="1:9" s="478" customFormat="1" ht="13">
      <c r="A30" s="522"/>
      <c r="B30" s="541"/>
      <c r="C30" s="528"/>
      <c r="D30" s="529"/>
      <c r="E30" s="477"/>
      <c r="F30" s="32"/>
      <c r="G30" s="476"/>
      <c r="H30" s="477"/>
      <c r="I30" s="472"/>
    </row>
    <row r="31" spans="1:9" s="478" customFormat="1" ht="14">
      <c r="A31" s="512" t="s">
        <v>274</v>
      </c>
      <c r="B31" s="530" t="s">
        <v>275</v>
      </c>
      <c r="C31" s="528"/>
      <c r="D31" s="529"/>
      <c r="E31" s="477"/>
      <c r="F31" s="32"/>
      <c r="G31" s="476"/>
      <c r="H31" s="477"/>
      <c r="I31" s="472"/>
    </row>
    <row r="32" spans="1:9" s="478" customFormat="1" ht="14">
      <c r="A32" s="512"/>
      <c r="B32" s="530"/>
      <c r="C32" s="528"/>
      <c r="D32" s="529"/>
      <c r="E32" s="477"/>
      <c r="F32" s="32"/>
      <c r="G32" s="476"/>
      <c r="H32" s="477"/>
      <c r="I32" s="472"/>
    </row>
    <row r="33" spans="1:9" s="482" customFormat="1" ht="14">
      <c r="A33" s="531" t="s">
        <v>276</v>
      </c>
      <c r="B33" s="532" t="s">
        <v>277</v>
      </c>
      <c r="C33" s="525"/>
      <c r="D33" s="526"/>
      <c r="E33" s="479"/>
      <c r="F33" s="526"/>
      <c r="G33" s="479"/>
      <c r="H33" s="479"/>
      <c r="I33" s="479"/>
    </row>
    <row r="34" spans="1:9" s="482" customFormat="1" ht="37.5">
      <c r="A34" s="533"/>
      <c r="B34" s="523" t="s">
        <v>468</v>
      </c>
      <c r="C34" s="525"/>
      <c r="D34" s="526"/>
      <c r="E34" s="479"/>
      <c r="F34" s="39"/>
      <c r="G34" s="479"/>
      <c r="H34" s="479"/>
      <c r="I34" s="479"/>
    </row>
    <row r="35" spans="1:9" s="482" customFormat="1">
      <c r="A35" s="533"/>
      <c r="B35" s="523" t="s">
        <v>340</v>
      </c>
      <c r="C35" s="525"/>
      <c r="D35" s="526"/>
      <c r="E35" s="479"/>
      <c r="F35" s="39"/>
      <c r="G35" s="479"/>
      <c r="H35" s="479"/>
      <c r="I35" s="479"/>
    </row>
    <row r="36" spans="1:9" s="482" customFormat="1">
      <c r="A36" s="533"/>
      <c r="B36" s="523" t="s">
        <v>335</v>
      </c>
      <c r="C36" s="525"/>
      <c r="D36" s="526"/>
      <c r="E36" s="479"/>
      <c r="F36" s="39"/>
      <c r="G36" s="479"/>
      <c r="H36" s="479"/>
      <c r="I36" s="479"/>
    </row>
    <row r="37" spans="1:9" s="482" customFormat="1">
      <c r="A37" s="533"/>
      <c r="B37" s="523" t="s">
        <v>336</v>
      </c>
      <c r="C37" s="525"/>
      <c r="D37" s="526"/>
      <c r="E37" s="479">
        <v>0</v>
      </c>
      <c r="F37" s="39"/>
      <c r="G37" s="479"/>
      <c r="H37" s="479"/>
      <c r="I37" s="479"/>
    </row>
    <row r="38" spans="1:9" s="482" customFormat="1">
      <c r="A38" s="533"/>
      <c r="B38" s="523" t="s">
        <v>337</v>
      </c>
      <c r="C38" s="525"/>
      <c r="D38" s="526"/>
      <c r="E38" s="479">
        <v>0</v>
      </c>
      <c r="F38" s="39"/>
      <c r="G38" s="479"/>
      <c r="H38" s="479"/>
      <c r="I38" s="479"/>
    </row>
    <row r="39" spans="1:9" s="482" customFormat="1">
      <c r="A39" s="531"/>
      <c r="B39" s="531" t="s">
        <v>338</v>
      </c>
      <c r="C39" s="525"/>
      <c r="D39" s="526"/>
      <c r="E39" s="479">
        <v>0</v>
      </c>
      <c r="F39" s="39"/>
      <c r="G39" s="479"/>
      <c r="H39" s="479"/>
      <c r="I39" s="479"/>
    </row>
    <row r="40" spans="1:9" s="482" customFormat="1" ht="14">
      <c r="A40" s="542"/>
      <c r="B40" s="543" t="s">
        <v>339</v>
      </c>
      <c r="C40" s="525"/>
      <c r="D40" s="526"/>
      <c r="E40" s="479"/>
      <c r="F40" s="39"/>
      <c r="G40" s="479"/>
      <c r="H40" s="479"/>
      <c r="I40" s="479"/>
    </row>
    <row r="41" spans="1:9" s="482" customFormat="1" ht="14">
      <c r="A41" s="542"/>
      <c r="B41" s="543" t="s">
        <v>341</v>
      </c>
      <c r="C41" s="525"/>
      <c r="D41" s="526"/>
      <c r="E41" s="479"/>
      <c r="F41" s="39"/>
      <c r="G41" s="479"/>
      <c r="H41" s="479"/>
      <c r="I41" s="479"/>
    </row>
    <row r="42" spans="1:9" s="482" customFormat="1" ht="34.5" customHeight="1">
      <c r="A42" s="533"/>
      <c r="B42" s="523" t="s">
        <v>278</v>
      </c>
      <c r="C42" s="525"/>
      <c r="D42" s="526"/>
      <c r="E42" s="479"/>
      <c r="F42" s="526"/>
      <c r="G42" s="479"/>
      <c r="H42" s="479"/>
      <c r="I42" s="479"/>
    </row>
    <row r="43" spans="1:9" s="482" customFormat="1" ht="17.25" customHeight="1">
      <c r="A43" s="543"/>
      <c r="B43" s="523" t="s">
        <v>279</v>
      </c>
      <c r="C43" s="525"/>
      <c r="D43" s="526"/>
      <c r="E43" s="479"/>
      <c r="F43" s="526"/>
      <c r="G43" s="479"/>
      <c r="H43" s="479"/>
      <c r="I43" s="479"/>
    </row>
    <row r="44" spans="1:9" s="482" customFormat="1" ht="62.5">
      <c r="A44" s="533"/>
      <c r="B44" s="523" t="s">
        <v>342</v>
      </c>
      <c r="C44" s="525"/>
      <c r="D44" s="526"/>
      <c r="E44" s="479"/>
      <c r="F44" s="39"/>
      <c r="G44" s="479"/>
      <c r="H44" s="479"/>
      <c r="I44" s="479"/>
    </row>
    <row r="45" spans="1:9" s="485" customFormat="1">
      <c r="A45" s="544"/>
      <c r="B45" s="523" t="s">
        <v>343</v>
      </c>
      <c r="C45" s="539"/>
      <c r="D45" s="540"/>
      <c r="E45" s="484"/>
      <c r="F45" s="540"/>
      <c r="G45" s="484"/>
      <c r="H45" s="484"/>
      <c r="I45" s="484"/>
    </row>
    <row r="46" spans="1:9" s="485" customFormat="1" ht="25.5">
      <c r="A46" s="538"/>
      <c r="B46" s="545" t="s">
        <v>333</v>
      </c>
      <c r="C46" s="539"/>
      <c r="D46" s="540"/>
      <c r="E46" s="484"/>
      <c r="F46" s="40"/>
      <c r="G46" s="484"/>
      <c r="H46" s="484"/>
      <c r="I46" s="484"/>
    </row>
    <row r="47" spans="1:9" s="485" customFormat="1" ht="13">
      <c r="A47" s="538"/>
      <c r="B47" s="524" t="s">
        <v>280</v>
      </c>
      <c r="C47" s="525" t="s">
        <v>469</v>
      </c>
      <c r="D47" s="526">
        <v>1</v>
      </c>
      <c r="E47" s="479"/>
      <c r="F47" s="39">
        <f>D47*E47</f>
        <v>0</v>
      </c>
      <c r="G47" s="486"/>
      <c r="H47" s="484"/>
      <c r="I47" s="484"/>
    </row>
    <row r="48" spans="1:9" s="485" customFormat="1" ht="13">
      <c r="A48" s="538"/>
      <c r="B48" s="546"/>
      <c r="C48" s="539"/>
      <c r="D48" s="540"/>
      <c r="E48" s="484"/>
      <c r="F48" s="40"/>
      <c r="G48" s="486"/>
      <c r="H48" s="484"/>
      <c r="I48" s="484"/>
    </row>
    <row r="49" spans="1:9" s="478" customFormat="1" ht="14">
      <c r="A49" s="512" t="s">
        <v>281</v>
      </c>
      <c r="B49" s="547" t="s">
        <v>282</v>
      </c>
      <c r="C49" s="528"/>
      <c r="D49" s="529"/>
      <c r="E49" s="477"/>
      <c r="F49" s="32"/>
      <c r="G49" s="476"/>
      <c r="H49" s="477"/>
      <c r="I49" s="472"/>
    </row>
    <row r="50" spans="1:9" s="478" customFormat="1" ht="14">
      <c r="A50" s="512"/>
      <c r="B50" s="547"/>
      <c r="C50" s="528"/>
      <c r="D50" s="529"/>
      <c r="E50" s="477"/>
      <c r="F50" s="32"/>
      <c r="G50" s="476"/>
      <c r="H50" s="477"/>
      <c r="I50" s="472"/>
    </row>
    <row r="51" spans="1:9" s="482" customFormat="1" ht="14">
      <c r="A51" s="531" t="s">
        <v>283</v>
      </c>
      <c r="B51" s="532" t="s">
        <v>284</v>
      </c>
      <c r="C51" s="525"/>
      <c r="D51" s="526"/>
      <c r="E51" s="479"/>
      <c r="F51" s="526"/>
      <c r="G51" s="479"/>
      <c r="H51" s="479"/>
      <c r="I51" s="479"/>
    </row>
    <row r="52" spans="1:9" s="485" customFormat="1" ht="13">
      <c r="A52" s="538"/>
      <c r="B52" s="523" t="s">
        <v>450</v>
      </c>
      <c r="C52" s="539"/>
      <c r="D52" s="540"/>
      <c r="E52" s="484"/>
      <c r="F52" s="540"/>
      <c r="G52" s="484"/>
      <c r="H52" s="484"/>
      <c r="I52" s="484"/>
    </row>
    <row r="53" spans="1:9" s="482" customFormat="1">
      <c r="A53" s="533"/>
      <c r="B53" s="523" t="s">
        <v>470</v>
      </c>
      <c r="C53" s="525"/>
      <c r="D53" s="526"/>
      <c r="E53" s="479"/>
      <c r="F53" s="39"/>
      <c r="G53" s="479"/>
      <c r="H53" s="479"/>
      <c r="I53" s="479"/>
    </row>
    <row r="54" spans="1:9" s="482" customFormat="1">
      <c r="A54" s="533"/>
      <c r="B54" s="523" t="s">
        <v>471</v>
      </c>
      <c r="C54" s="525"/>
      <c r="D54" s="526"/>
      <c r="E54" s="479"/>
      <c r="F54" s="526"/>
      <c r="G54" s="479"/>
      <c r="H54" s="479"/>
      <c r="I54" s="479"/>
    </row>
    <row r="55" spans="1:9" s="482" customFormat="1" ht="13">
      <c r="A55" s="534"/>
      <c r="B55" s="523" t="s">
        <v>344</v>
      </c>
      <c r="C55" s="525"/>
      <c r="D55" s="526"/>
      <c r="E55" s="479"/>
      <c r="F55" s="526"/>
      <c r="G55" s="479"/>
      <c r="H55" s="479"/>
      <c r="I55" s="479"/>
    </row>
    <row r="56" spans="1:9" s="482" customFormat="1">
      <c r="A56" s="533"/>
      <c r="B56" s="523" t="s">
        <v>285</v>
      </c>
      <c r="C56" s="525"/>
      <c r="D56" s="526"/>
      <c r="E56" s="479"/>
      <c r="F56" s="39"/>
      <c r="G56" s="479"/>
      <c r="H56" s="479"/>
      <c r="I56" s="479"/>
    </row>
    <row r="57" spans="1:9" s="478" customFormat="1" ht="13">
      <c r="A57" s="522"/>
      <c r="B57" s="527"/>
      <c r="C57" s="528"/>
      <c r="D57" s="529"/>
      <c r="E57" s="477"/>
      <c r="F57" s="511"/>
      <c r="G57" s="476"/>
      <c r="H57" s="477"/>
      <c r="I57" s="472"/>
    </row>
    <row r="58" spans="1:9" s="482" customFormat="1" ht="14">
      <c r="A58" s="533" t="s">
        <v>286</v>
      </c>
      <c r="B58" s="532" t="s">
        <v>287</v>
      </c>
      <c r="C58" s="525"/>
      <c r="D58" s="526"/>
      <c r="E58" s="479"/>
      <c r="F58" s="39"/>
      <c r="G58" s="479"/>
      <c r="H58" s="479"/>
      <c r="I58" s="479"/>
    </row>
    <row r="59" spans="1:9" s="485" customFormat="1">
      <c r="A59" s="544"/>
      <c r="B59" s="523" t="s">
        <v>345</v>
      </c>
      <c r="C59" s="539"/>
      <c r="D59" s="540"/>
      <c r="E59" s="484"/>
      <c r="F59" s="540"/>
      <c r="G59" s="484"/>
      <c r="H59" s="484"/>
      <c r="I59" s="484"/>
    </row>
    <row r="60" spans="1:9" s="198" customFormat="1" ht="13">
      <c r="A60" s="548"/>
      <c r="B60" s="549" t="s">
        <v>346</v>
      </c>
      <c r="C60" s="550"/>
      <c r="D60" s="550"/>
      <c r="E60" s="487"/>
      <c r="F60" s="550"/>
      <c r="G60" s="25"/>
      <c r="H60" s="25"/>
      <c r="I60" s="25"/>
    </row>
    <row r="61" spans="1:9" s="198" customFormat="1" ht="14">
      <c r="A61" s="551"/>
      <c r="B61" s="549" t="s">
        <v>347</v>
      </c>
      <c r="C61" s="552"/>
      <c r="D61" s="553"/>
      <c r="E61" s="200"/>
      <c r="F61" s="44"/>
      <c r="G61" s="25"/>
      <c r="H61" s="25"/>
      <c r="I61" s="25"/>
    </row>
    <row r="62" spans="1:9" s="198" customFormat="1" ht="14">
      <c r="A62" s="551"/>
      <c r="B62" s="549" t="s">
        <v>348</v>
      </c>
      <c r="C62" s="552"/>
      <c r="D62" s="553"/>
      <c r="E62" s="200"/>
      <c r="F62" s="553"/>
      <c r="G62" s="25"/>
      <c r="H62" s="25"/>
      <c r="I62" s="25"/>
    </row>
    <row r="63" spans="1:9" s="198" customFormat="1" ht="14">
      <c r="A63" s="551"/>
      <c r="B63" s="549" t="s">
        <v>350</v>
      </c>
      <c r="C63" s="552"/>
      <c r="D63" s="553"/>
      <c r="E63" s="200"/>
      <c r="F63" s="553"/>
      <c r="G63" s="25"/>
      <c r="H63" s="25"/>
      <c r="I63" s="25"/>
    </row>
    <row r="64" spans="1:9" s="198" customFormat="1" ht="14">
      <c r="A64" s="551"/>
      <c r="B64" s="549" t="s">
        <v>351</v>
      </c>
      <c r="C64" s="552"/>
      <c r="D64" s="553"/>
      <c r="E64" s="200"/>
      <c r="F64" s="553"/>
      <c r="G64" s="25"/>
      <c r="H64" s="25"/>
      <c r="I64" s="25"/>
    </row>
    <row r="65" spans="1:9" s="198" customFormat="1" ht="14">
      <c r="A65" s="548"/>
      <c r="B65" s="549" t="s">
        <v>349</v>
      </c>
      <c r="C65" s="552"/>
      <c r="D65" s="553"/>
      <c r="E65" s="200"/>
      <c r="F65" s="553"/>
      <c r="G65" s="25"/>
      <c r="H65" s="25"/>
      <c r="I65" s="25"/>
    </row>
    <row r="66" spans="1:9" s="198" customFormat="1" ht="25">
      <c r="A66" s="548"/>
      <c r="B66" s="549" t="s">
        <v>352</v>
      </c>
      <c r="C66" s="552"/>
      <c r="D66" s="553"/>
      <c r="E66" s="200"/>
      <c r="F66" s="553"/>
      <c r="G66" s="25"/>
      <c r="H66" s="25"/>
      <c r="I66" s="25"/>
    </row>
    <row r="67" spans="1:9" s="198" customFormat="1" ht="14">
      <c r="A67" s="548"/>
      <c r="B67" s="549" t="s">
        <v>353</v>
      </c>
      <c r="C67" s="552"/>
      <c r="D67" s="553"/>
      <c r="E67" s="200"/>
      <c r="F67" s="553"/>
      <c r="G67" s="25"/>
      <c r="H67" s="25"/>
      <c r="I67" s="25"/>
    </row>
    <row r="68" spans="1:9" s="198" customFormat="1" ht="14">
      <c r="A68" s="548"/>
      <c r="B68" s="549" t="s">
        <v>473</v>
      </c>
      <c r="C68" s="552"/>
      <c r="D68" s="553"/>
      <c r="E68" s="200"/>
      <c r="F68" s="553"/>
      <c r="G68" s="25"/>
      <c r="H68" s="25"/>
      <c r="I68" s="25"/>
    </row>
    <row r="69" spans="1:9" s="198" customFormat="1" ht="14">
      <c r="A69" s="548"/>
      <c r="B69" s="549" t="s">
        <v>472</v>
      </c>
      <c r="C69" s="552"/>
      <c r="D69" s="553"/>
      <c r="E69" s="200"/>
      <c r="F69" s="553"/>
      <c r="G69" s="25"/>
      <c r="H69" s="25"/>
      <c r="I69" s="25"/>
    </row>
    <row r="70" spans="1:9" s="198" customFormat="1" ht="14">
      <c r="A70" s="548"/>
      <c r="B70" s="549" t="s">
        <v>354</v>
      </c>
      <c r="C70" s="552"/>
      <c r="D70" s="553"/>
      <c r="E70" s="200"/>
      <c r="F70" s="553"/>
      <c r="G70" s="25"/>
      <c r="H70" s="25"/>
      <c r="I70" s="25"/>
    </row>
    <row r="71" spans="1:9" s="198" customFormat="1" ht="14">
      <c r="A71" s="548"/>
      <c r="B71" s="549" t="s">
        <v>355</v>
      </c>
      <c r="C71" s="552"/>
      <c r="D71" s="553"/>
      <c r="E71" s="200"/>
      <c r="F71" s="553"/>
      <c r="G71" s="25"/>
      <c r="H71" s="25"/>
      <c r="I71" s="25"/>
    </row>
    <row r="72" spans="1:9" s="198" customFormat="1" ht="14">
      <c r="A72" s="548"/>
      <c r="B72" s="549" t="s">
        <v>474</v>
      </c>
      <c r="C72" s="552"/>
      <c r="D72" s="553"/>
      <c r="E72" s="200"/>
      <c r="F72" s="553"/>
      <c r="G72" s="25"/>
      <c r="H72" s="25"/>
      <c r="I72" s="25"/>
    </row>
    <row r="73" spans="1:9" s="198" customFormat="1" ht="14">
      <c r="A73" s="548"/>
      <c r="B73" s="549" t="s">
        <v>356</v>
      </c>
      <c r="C73" s="552"/>
      <c r="D73" s="553"/>
      <c r="E73" s="200"/>
      <c r="F73" s="553"/>
      <c r="G73" s="25"/>
      <c r="H73" s="25"/>
      <c r="I73" s="25"/>
    </row>
    <row r="74" spans="1:9" s="198" customFormat="1" ht="14">
      <c r="A74" s="548"/>
      <c r="B74" s="549" t="s">
        <v>306</v>
      </c>
      <c r="C74" s="552"/>
      <c r="D74" s="553"/>
      <c r="E74" s="200"/>
      <c r="F74" s="553"/>
      <c r="G74" s="25"/>
      <c r="H74" s="25"/>
      <c r="I74" s="25"/>
    </row>
    <row r="75" spans="1:9" s="478" customFormat="1" ht="25.5">
      <c r="A75" s="522"/>
      <c r="B75" s="545" t="s">
        <v>333</v>
      </c>
      <c r="C75" s="528"/>
      <c r="D75" s="529"/>
      <c r="E75" s="477"/>
      <c r="F75" s="32"/>
      <c r="G75" s="476"/>
      <c r="H75" s="477"/>
      <c r="I75" s="472"/>
    </row>
    <row r="76" spans="1:9" s="214" customFormat="1" ht="14">
      <c r="A76" s="290"/>
      <c r="B76" s="554"/>
      <c r="C76" s="555"/>
      <c r="D76" s="556"/>
      <c r="E76" s="220"/>
      <c r="F76" s="553"/>
      <c r="G76" s="488"/>
      <c r="H76" s="193"/>
      <c r="I76" s="25"/>
    </row>
    <row r="77" spans="1:9" s="478" customFormat="1" ht="13">
      <c r="A77" s="518"/>
      <c r="B77" s="557" t="s">
        <v>288</v>
      </c>
      <c r="C77" s="558" t="s">
        <v>5</v>
      </c>
      <c r="D77" s="559">
        <v>1</v>
      </c>
      <c r="E77" s="489"/>
      <c r="F77" s="32">
        <f>D77*E77</f>
        <v>0</v>
      </c>
      <c r="G77" s="480"/>
      <c r="H77" s="477"/>
      <c r="I77" s="472"/>
    </row>
    <row r="78" spans="1:9" s="478" customFormat="1">
      <c r="A78" s="518"/>
      <c r="B78" s="527"/>
      <c r="C78" s="528"/>
      <c r="D78" s="529"/>
      <c r="E78" s="477"/>
      <c r="F78" s="511"/>
      <c r="G78" s="476"/>
      <c r="H78" s="477"/>
      <c r="I78" s="472"/>
    </row>
    <row r="79" spans="1:9" s="482" customFormat="1" ht="14">
      <c r="A79" s="512" t="s">
        <v>289</v>
      </c>
      <c r="B79" s="547" t="s">
        <v>290</v>
      </c>
      <c r="C79" s="525"/>
      <c r="D79" s="526"/>
      <c r="E79" s="479"/>
      <c r="F79" s="526"/>
      <c r="G79" s="479"/>
      <c r="H79" s="479"/>
      <c r="I79" s="479"/>
    </row>
    <row r="80" spans="1:9" s="490" customFormat="1" ht="14">
      <c r="A80" s="560"/>
      <c r="B80" s="561"/>
      <c r="C80" s="562"/>
      <c r="D80" s="537"/>
      <c r="E80" s="483"/>
      <c r="F80" s="537"/>
      <c r="G80" s="483"/>
      <c r="H80" s="483"/>
      <c r="I80" s="483"/>
    </row>
    <row r="81" spans="1:9" s="482" customFormat="1" ht="14">
      <c r="A81" s="512"/>
      <c r="B81" s="532" t="s">
        <v>291</v>
      </c>
      <c r="C81" s="525"/>
      <c r="D81" s="526"/>
      <c r="E81" s="479"/>
      <c r="F81" s="39"/>
      <c r="G81" s="479"/>
      <c r="H81" s="479"/>
      <c r="I81" s="479"/>
    </row>
    <row r="82" spans="1:9" s="492" customFormat="1" ht="14">
      <c r="A82" s="563"/>
      <c r="B82" s="564" t="s">
        <v>451</v>
      </c>
      <c r="C82" s="565"/>
      <c r="D82" s="566"/>
      <c r="E82" s="491"/>
      <c r="F82" s="566"/>
      <c r="G82" s="491"/>
      <c r="H82" s="491"/>
      <c r="I82" s="491"/>
    </row>
    <row r="83" spans="1:9" s="198" customFormat="1" ht="14">
      <c r="A83" s="551"/>
      <c r="B83" s="564" t="s">
        <v>313</v>
      </c>
      <c r="C83" s="567"/>
      <c r="D83" s="380"/>
      <c r="E83" s="25"/>
      <c r="F83" s="380"/>
      <c r="G83" s="25"/>
      <c r="H83" s="25"/>
      <c r="I83" s="25"/>
    </row>
    <row r="84" spans="1:9" s="198" customFormat="1" ht="14">
      <c r="A84" s="551"/>
      <c r="B84" s="564" t="s">
        <v>357</v>
      </c>
      <c r="C84" s="567"/>
      <c r="D84" s="380"/>
      <c r="E84" s="25"/>
      <c r="F84" s="380"/>
      <c r="G84" s="25"/>
      <c r="H84" s="25"/>
      <c r="I84" s="25"/>
    </row>
    <row r="85" spans="1:9" s="198" customFormat="1" ht="14">
      <c r="A85" s="551"/>
      <c r="B85" s="564" t="s">
        <v>358</v>
      </c>
      <c r="C85" s="567"/>
      <c r="D85" s="380"/>
      <c r="E85" s="25"/>
      <c r="F85" s="380"/>
      <c r="G85" s="25"/>
      <c r="H85" s="25"/>
      <c r="I85" s="25"/>
    </row>
    <row r="86" spans="1:9" s="198" customFormat="1" ht="14">
      <c r="A86" s="551"/>
      <c r="B86" s="564" t="s">
        <v>359</v>
      </c>
      <c r="C86" s="567"/>
      <c r="D86" s="380"/>
      <c r="E86" s="25"/>
      <c r="F86" s="380"/>
      <c r="G86" s="25"/>
      <c r="H86" s="25"/>
      <c r="I86" s="25"/>
    </row>
    <row r="87" spans="1:9" s="198" customFormat="1" ht="14">
      <c r="A87" s="551"/>
      <c r="B87" s="564" t="s">
        <v>360</v>
      </c>
      <c r="C87" s="567"/>
      <c r="D87" s="380"/>
      <c r="E87" s="25"/>
      <c r="F87" s="380"/>
      <c r="G87" s="25"/>
      <c r="H87" s="25"/>
      <c r="I87" s="25"/>
    </row>
    <row r="88" spans="1:9" s="198" customFormat="1" ht="57.75" customHeight="1">
      <c r="A88" s="551"/>
      <c r="B88" s="564" t="s">
        <v>361</v>
      </c>
      <c r="C88" s="567"/>
      <c r="D88" s="380"/>
      <c r="E88" s="25"/>
      <c r="F88" s="380"/>
      <c r="G88" s="25"/>
      <c r="H88" s="25"/>
      <c r="I88" s="25"/>
    </row>
    <row r="89" spans="1:9" s="198" customFormat="1" ht="27.75" customHeight="1">
      <c r="A89" s="551"/>
      <c r="B89" s="564" t="s">
        <v>362</v>
      </c>
      <c r="C89" s="567"/>
      <c r="D89" s="380"/>
      <c r="E89" s="25"/>
      <c r="F89" s="380"/>
      <c r="G89" s="25"/>
      <c r="H89" s="25"/>
      <c r="I89" s="25"/>
    </row>
    <row r="90" spans="1:9" s="198" customFormat="1" ht="21.75" customHeight="1">
      <c r="A90" s="551"/>
      <c r="B90" s="564" t="s">
        <v>363</v>
      </c>
      <c r="C90" s="567"/>
      <c r="D90" s="380"/>
      <c r="E90" s="25"/>
      <c r="F90" s="380"/>
      <c r="G90" s="25"/>
      <c r="H90" s="25"/>
      <c r="I90" s="25"/>
    </row>
    <row r="91" spans="1:9" s="198" customFormat="1" ht="14">
      <c r="A91" s="551"/>
      <c r="B91" s="564" t="s">
        <v>314</v>
      </c>
      <c r="C91" s="567"/>
      <c r="D91" s="380"/>
      <c r="E91" s="25"/>
      <c r="F91" s="380"/>
      <c r="G91" s="25"/>
      <c r="H91" s="25"/>
      <c r="I91" s="25"/>
    </row>
    <row r="92" spans="1:9" s="478" customFormat="1" ht="25.5">
      <c r="A92" s="522"/>
      <c r="B92" s="545" t="s">
        <v>333</v>
      </c>
      <c r="C92" s="528"/>
      <c r="D92" s="529"/>
      <c r="E92" s="477"/>
      <c r="F92" s="32"/>
      <c r="G92" s="476"/>
      <c r="H92" s="477"/>
      <c r="I92" s="472"/>
    </row>
    <row r="93" spans="1:9" s="478" customFormat="1">
      <c r="A93" s="518"/>
      <c r="B93" s="527"/>
      <c r="C93" s="528"/>
      <c r="D93" s="529"/>
      <c r="E93" s="477"/>
      <c r="F93" s="32"/>
      <c r="G93" s="476"/>
      <c r="H93" s="477"/>
      <c r="I93" s="472"/>
    </row>
    <row r="94" spans="1:9" s="478" customFormat="1" ht="13">
      <c r="A94" s="518"/>
      <c r="B94" s="524" t="s">
        <v>292</v>
      </c>
      <c r="C94" s="528" t="s">
        <v>5</v>
      </c>
      <c r="D94" s="529">
        <v>1</v>
      </c>
      <c r="E94" s="477"/>
      <c r="F94" s="32">
        <f>D94*E94</f>
        <v>0</v>
      </c>
      <c r="G94" s="480"/>
      <c r="H94" s="477"/>
      <c r="I94" s="472"/>
    </row>
    <row r="95" spans="1:9" s="478" customFormat="1" ht="14">
      <c r="A95" s="512" t="s">
        <v>293</v>
      </c>
      <c r="B95" s="547" t="s">
        <v>294</v>
      </c>
      <c r="C95" s="528"/>
      <c r="D95" s="529"/>
      <c r="E95" s="477"/>
      <c r="F95" s="33"/>
      <c r="G95" s="476"/>
      <c r="H95" s="477"/>
      <c r="I95" s="472"/>
    </row>
    <row r="96" spans="1:9" s="478" customFormat="1" ht="14">
      <c r="A96" s="512"/>
      <c r="B96" s="547"/>
      <c r="C96" s="528"/>
      <c r="D96" s="529"/>
      <c r="E96" s="477"/>
      <c r="F96" s="33"/>
      <c r="G96" s="476"/>
      <c r="H96" s="477"/>
      <c r="I96" s="472"/>
    </row>
    <row r="97" spans="1:256" s="482" customFormat="1" ht="14">
      <c r="A97" s="512"/>
      <c r="B97" s="568" t="s">
        <v>295</v>
      </c>
      <c r="C97" s="525"/>
      <c r="D97" s="526"/>
      <c r="E97" s="479"/>
      <c r="F97" s="39"/>
      <c r="G97" s="479"/>
      <c r="H97" s="479"/>
      <c r="I97" s="479"/>
    </row>
    <row r="98" spans="1:256" s="485" customFormat="1" ht="14">
      <c r="A98" s="569"/>
      <c r="B98" s="523" t="s">
        <v>456</v>
      </c>
      <c r="C98" s="539"/>
      <c r="D98" s="540"/>
      <c r="E98" s="484"/>
      <c r="F98" s="40"/>
      <c r="G98" s="484"/>
      <c r="H98" s="484"/>
      <c r="I98" s="484"/>
    </row>
    <row r="99" spans="1:256" s="482" customFormat="1">
      <c r="A99" s="533"/>
      <c r="B99" s="523" t="s">
        <v>364</v>
      </c>
      <c r="C99" s="525"/>
      <c r="D99" s="526"/>
      <c r="E99" s="479"/>
      <c r="F99" s="39"/>
      <c r="G99" s="479"/>
      <c r="H99" s="479"/>
      <c r="I99" s="479"/>
    </row>
    <row r="100" spans="1:256" s="482" customFormat="1">
      <c r="A100" s="533"/>
      <c r="B100" s="523" t="s">
        <v>365</v>
      </c>
      <c r="C100" s="525"/>
      <c r="D100" s="526"/>
      <c r="E100" s="479"/>
      <c r="F100" s="526"/>
      <c r="G100" s="479"/>
      <c r="H100" s="479"/>
      <c r="I100" s="479"/>
    </row>
    <row r="101" spans="1:256" s="482" customFormat="1" ht="13">
      <c r="A101" s="534"/>
      <c r="B101" s="523" t="s">
        <v>366</v>
      </c>
      <c r="C101" s="525"/>
      <c r="D101" s="526"/>
      <c r="E101" s="479"/>
      <c r="F101" s="526"/>
      <c r="G101" s="479"/>
      <c r="H101" s="479"/>
      <c r="I101" s="479"/>
    </row>
    <row r="102" spans="1:256" s="494" customFormat="1" ht="13">
      <c r="A102" s="570"/>
      <c r="B102" s="571"/>
      <c r="C102" s="562"/>
      <c r="D102" s="537"/>
      <c r="E102" s="483"/>
      <c r="F102" s="38"/>
      <c r="G102" s="493"/>
      <c r="H102" s="483"/>
      <c r="I102" s="483"/>
      <c r="J102" s="490"/>
      <c r="K102" s="490"/>
      <c r="L102" s="490"/>
      <c r="M102" s="490"/>
      <c r="N102" s="490"/>
      <c r="O102" s="490"/>
      <c r="P102" s="490"/>
      <c r="Q102" s="490"/>
      <c r="R102" s="490"/>
      <c r="S102" s="490"/>
      <c r="T102" s="490"/>
      <c r="U102" s="490"/>
      <c r="V102" s="490"/>
      <c r="W102" s="490"/>
      <c r="X102" s="490"/>
      <c r="Y102" s="490"/>
      <c r="Z102" s="490"/>
      <c r="AA102" s="490"/>
      <c r="AB102" s="490"/>
      <c r="AC102" s="490"/>
      <c r="AD102" s="490"/>
      <c r="AE102" s="490"/>
      <c r="AF102" s="490"/>
      <c r="AG102" s="490"/>
      <c r="AH102" s="490"/>
      <c r="AI102" s="490"/>
      <c r="AJ102" s="490"/>
      <c r="AK102" s="490"/>
      <c r="AL102" s="490"/>
      <c r="AM102" s="490"/>
      <c r="AN102" s="490"/>
      <c r="AO102" s="490"/>
      <c r="AP102" s="490"/>
      <c r="AQ102" s="490"/>
      <c r="AR102" s="490"/>
      <c r="AS102" s="490"/>
      <c r="AT102" s="490"/>
      <c r="AU102" s="490"/>
      <c r="AV102" s="490"/>
      <c r="AW102" s="490"/>
      <c r="AX102" s="490"/>
      <c r="AY102" s="490"/>
      <c r="AZ102" s="490"/>
      <c r="BA102" s="490"/>
      <c r="BB102" s="490"/>
      <c r="BC102" s="490"/>
      <c r="BD102" s="490"/>
      <c r="BE102" s="490"/>
      <c r="BF102" s="490"/>
      <c r="BG102" s="490"/>
      <c r="BH102" s="490"/>
      <c r="BI102" s="490"/>
      <c r="BJ102" s="490"/>
      <c r="BK102" s="490"/>
      <c r="BL102" s="490"/>
      <c r="BM102" s="490"/>
      <c r="BN102" s="490"/>
      <c r="BO102" s="490"/>
      <c r="BP102" s="490"/>
      <c r="BQ102" s="490"/>
      <c r="BR102" s="490"/>
      <c r="BS102" s="490"/>
      <c r="BT102" s="490"/>
      <c r="BU102" s="490"/>
      <c r="BV102" s="490"/>
      <c r="BW102" s="490"/>
      <c r="BX102" s="490"/>
      <c r="BY102" s="490"/>
      <c r="BZ102" s="490"/>
      <c r="CA102" s="490"/>
      <c r="CB102" s="490"/>
      <c r="CC102" s="490"/>
      <c r="CD102" s="490"/>
      <c r="CE102" s="490"/>
      <c r="CF102" s="490"/>
      <c r="CG102" s="490"/>
      <c r="CH102" s="490"/>
      <c r="CI102" s="490"/>
      <c r="CJ102" s="490"/>
      <c r="CK102" s="490"/>
      <c r="CL102" s="490"/>
      <c r="CM102" s="490"/>
      <c r="CN102" s="490"/>
      <c r="CO102" s="490"/>
      <c r="CP102" s="490"/>
      <c r="CQ102" s="490"/>
      <c r="CR102" s="490"/>
      <c r="CS102" s="490"/>
      <c r="CT102" s="490"/>
      <c r="CU102" s="490"/>
      <c r="CV102" s="490"/>
      <c r="CW102" s="490"/>
      <c r="CX102" s="490"/>
      <c r="CY102" s="490"/>
      <c r="CZ102" s="490"/>
      <c r="DA102" s="490"/>
      <c r="DB102" s="490"/>
      <c r="DC102" s="490"/>
      <c r="DD102" s="490"/>
      <c r="DE102" s="490"/>
      <c r="DF102" s="490"/>
      <c r="DG102" s="490"/>
      <c r="DH102" s="490"/>
      <c r="DI102" s="490"/>
      <c r="DJ102" s="490"/>
      <c r="DK102" s="490"/>
      <c r="DL102" s="490"/>
      <c r="DM102" s="490"/>
      <c r="DN102" s="490"/>
      <c r="DO102" s="490"/>
      <c r="DP102" s="490"/>
      <c r="DQ102" s="490"/>
      <c r="DR102" s="490"/>
      <c r="DS102" s="490"/>
      <c r="DT102" s="490"/>
      <c r="DU102" s="490"/>
      <c r="DV102" s="490"/>
      <c r="DW102" s="490"/>
      <c r="DX102" s="490"/>
      <c r="DY102" s="490"/>
      <c r="DZ102" s="490"/>
      <c r="EA102" s="490"/>
      <c r="EB102" s="490"/>
      <c r="EC102" s="490"/>
      <c r="ED102" s="490"/>
      <c r="EE102" s="490"/>
      <c r="EF102" s="490"/>
      <c r="EG102" s="490"/>
      <c r="EH102" s="490"/>
      <c r="EI102" s="490"/>
      <c r="EJ102" s="490"/>
      <c r="EK102" s="490"/>
      <c r="EL102" s="490"/>
      <c r="EM102" s="490"/>
      <c r="EN102" s="490"/>
      <c r="EO102" s="490"/>
      <c r="EP102" s="490"/>
      <c r="EQ102" s="490"/>
      <c r="ER102" s="490"/>
      <c r="ES102" s="490"/>
      <c r="ET102" s="490"/>
      <c r="EU102" s="490"/>
      <c r="EV102" s="490"/>
      <c r="EW102" s="490"/>
      <c r="EX102" s="490"/>
      <c r="EY102" s="490"/>
      <c r="EZ102" s="490"/>
      <c r="FA102" s="490"/>
      <c r="FB102" s="490"/>
      <c r="FC102" s="490"/>
      <c r="FD102" s="490"/>
      <c r="FE102" s="490"/>
      <c r="FF102" s="490"/>
      <c r="FG102" s="490"/>
      <c r="FH102" s="490"/>
      <c r="FI102" s="490"/>
      <c r="FJ102" s="490"/>
      <c r="FK102" s="490"/>
      <c r="FL102" s="490"/>
      <c r="FM102" s="490"/>
      <c r="FN102" s="490"/>
      <c r="FO102" s="490"/>
      <c r="FP102" s="490"/>
      <c r="FQ102" s="490"/>
      <c r="FR102" s="490"/>
      <c r="FS102" s="490"/>
      <c r="FT102" s="490"/>
      <c r="FU102" s="490"/>
      <c r="FV102" s="490"/>
      <c r="FW102" s="490"/>
      <c r="FX102" s="490"/>
      <c r="FY102" s="490"/>
      <c r="FZ102" s="490"/>
      <c r="GA102" s="490"/>
      <c r="GB102" s="490"/>
      <c r="GC102" s="490"/>
      <c r="GD102" s="490"/>
      <c r="GE102" s="490"/>
      <c r="GF102" s="490"/>
      <c r="GG102" s="490"/>
      <c r="GH102" s="490"/>
      <c r="GI102" s="490"/>
      <c r="GJ102" s="490"/>
      <c r="GK102" s="490"/>
      <c r="GL102" s="490"/>
      <c r="GM102" s="490"/>
      <c r="GN102" s="490"/>
      <c r="GO102" s="490"/>
      <c r="GP102" s="490"/>
      <c r="GQ102" s="490"/>
      <c r="GR102" s="490"/>
      <c r="GS102" s="490"/>
      <c r="GT102" s="490"/>
      <c r="GU102" s="490"/>
      <c r="GV102" s="490"/>
      <c r="GW102" s="490"/>
      <c r="GX102" s="490"/>
      <c r="GY102" s="490"/>
      <c r="GZ102" s="490"/>
      <c r="HA102" s="490"/>
      <c r="HB102" s="490"/>
      <c r="HC102" s="490"/>
      <c r="HD102" s="490"/>
      <c r="HE102" s="490"/>
      <c r="HF102" s="490"/>
      <c r="HG102" s="490"/>
      <c r="HH102" s="490"/>
      <c r="HI102" s="490"/>
      <c r="HJ102" s="490"/>
      <c r="HK102" s="490"/>
      <c r="HL102" s="490"/>
      <c r="HM102" s="490"/>
      <c r="HN102" s="490"/>
      <c r="HO102" s="490"/>
      <c r="HP102" s="490"/>
      <c r="HQ102" s="490"/>
      <c r="HR102" s="490"/>
      <c r="HS102" s="490"/>
      <c r="HT102" s="490"/>
      <c r="HU102" s="490"/>
      <c r="HV102" s="490"/>
      <c r="HW102" s="490"/>
      <c r="HX102" s="490"/>
      <c r="HY102" s="490"/>
      <c r="HZ102" s="490"/>
      <c r="IA102" s="490"/>
      <c r="IB102" s="490"/>
      <c r="IC102" s="490"/>
      <c r="ID102" s="490"/>
      <c r="IE102" s="490"/>
      <c r="IF102" s="490"/>
      <c r="IG102" s="490"/>
      <c r="IH102" s="490"/>
      <c r="II102" s="490"/>
      <c r="IJ102" s="490"/>
      <c r="IK102" s="490"/>
      <c r="IL102" s="490"/>
      <c r="IM102" s="490"/>
      <c r="IN102" s="490"/>
      <c r="IO102" s="490"/>
      <c r="IP102" s="490"/>
      <c r="IQ102" s="490"/>
      <c r="IR102" s="490"/>
      <c r="IS102" s="490"/>
      <c r="IT102" s="490"/>
      <c r="IU102" s="490"/>
      <c r="IV102" s="490"/>
    </row>
    <row r="103" spans="1:256" s="492" customFormat="1" ht="13">
      <c r="A103" s="544"/>
      <c r="B103" s="524" t="s">
        <v>296</v>
      </c>
      <c r="C103" s="525" t="s">
        <v>5</v>
      </c>
      <c r="D103" s="526">
        <v>1</v>
      </c>
      <c r="E103" s="479"/>
      <c r="F103" s="39">
        <f>D103*E103</f>
        <v>0</v>
      </c>
      <c r="G103" s="486"/>
      <c r="H103" s="484"/>
      <c r="I103" s="484"/>
      <c r="J103" s="485"/>
      <c r="K103" s="485"/>
      <c r="L103" s="485"/>
      <c r="M103" s="485"/>
      <c r="N103" s="485"/>
      <c r="O103" s="485"/>
      <c r="P103" s="485"/>
      <c r="Q103" s="485"/>
      <c r="R103" s="485"/>
      <c r="S103" s="485"/>
      <c r="T103" s="485"/>
      <c r="U103" s="485"/>
      <c r="V103" s="485"/>
      <c r="W103" s="485"/>
      <c r="X103" s="485"/>
      <c r="Y103" s="485"/>
      <c r="Z103" s="485"/>
      <c r="AA103" s="485"/>
      <c r="AB103" s="485"/>
      <c r="AC103" s="485"/>
      <c r="AD103" s="485"/>
      <c r="AE103" s="485"/>
      <c r="AF103" s="485"/>
      <c r="AG103" s="485"/>
      <c r="AH103" s="485"/>
      <c r="AI103" s="485"/>
      <c r="AJ103" s="485"/>
      <c r="AK103" s="485"/>
      <c r="AL103" s="485"/>
      <c r="AM103" s="485"/>
      <c r="AN103" s="485"/>
      <c r="AO103" s="485"/>
      <c r="AP103" s="485"/>
      <c r="AQ103" s="485"/>
      <c r="AR103" s="485"/>
      <c r="AS103" s="485"/>
      <c r="AT103" s="485"/>
      <c r="AU103" s="485"/>
      <c r="AV103" s="485"/>
      <c r="AW103" s="485"/>
      <c r="AX103" s="485"/>
      <c r="AY103" s="485"/>
      <c r="AZ103" s="485"/>
      <c r="BA103" s="485"/>
      <c r="BB103" s="485"/>
      <c r="BC103" s="485"/>
      <c r="BD103" s="485"/>
      <c r="BE103" s="485"/>
      <c r="BF103" s="485"/>
      <c r="BG103" s="485"/>
      <c r="BH103" s="485"/>
      <c r="BI103" s="485"/>
      <c r="BJ103" s="485"/>
      <c r="BK103" s="485"/>
      <c r="BL103" s="485"/>
      <c r="BM103" s="485"/>
      <c r="BN103" s="485"/>
      <c r="BO103" s="485"/>
      <c r="BP103" s="485"/>
      <c r="BQ103" s="485"/>
      <c r="BR103" s="485"/>
      <c r="BS103" s="485"/>
      <c r="BT103" s="485"/>
      <c r="BU103" s="485"/>
      <c r="BV103" s="485"/>
      <c r="BW103" s="485"/>
      <c r="BX103" s="485"/>
      <c r="BY103" s="485"/>
      <c r="BZ103" s="485"/>
      <c r="CA103" s="485"/>
      <c r="CB103" s="485"/>
      <c r="CC103" s="485"/>
      <c r="CD103" s="485"/>
      <c r="CE103" s="485"/>
      <c r="CF103" s="485"/>
      <c r="CG103" s="485"/>
      <c r="CH103" s="485"/>
      <c r="CI103" s="485"/>
      <c r="CJ103" s="485"/>
      <c r="CK103" s="485"/>
      <c r="CL103" s="485"/>
      <c r="CM103" s="485"/>
      <c r="CN103" s="485"/>
      <c r="CO103" s="485"/>
      <c r="CP103" s="485"/>
      <c r="CQ103" s="485"/>
      <c r="CR103" s="485"/>
      <c r="CS103" s="485"/>
      <c r="CT103" s="485"/>
      <c r="CU103" s="485"/>
      <c r="CV103" s="485"/>
      <c r="CW103" s="485"/>
      <c r="CX103" s="485"/>
      <c r="CY103" s="485"/>
      <c r="CZ103" s="485"/>
      <c r="DA103" s="485"/>
      <c r="DB103" s="485"/>
      <c r="DC103" s="485"/>
      <c r="DD103" s="485"/>
      <c r="DE103" s="485"/>
      <c r="DF103" s="485"/>
      <c r="DG103" s="485"/>
      <c r="DH103" s="485"/>
      <c r="DI103" s="485"/>
      <c r="DJ103" s="485"/>
      <c r="DK103" s="485"/>
      <c r="DL103" s="485"/>
      <c r="DM103" s="485"/>
      <c r="DN103" s="485"/>
      <c r="DO103" s="485"/>
      <c r="DP103" s="485"/>
      <c r="DQ103" s="485"/>
      <c r="DR103" s="485"/>
      <c r="DS103" s="485"/>
      <c r="DT103" s="485"/>
      <c r="DU103" s="485"/>
      <c r="DV103" s="485"/>
      <c r="DW103" s="485"/>
      <c r="DX103" s="485"/>
      <c r="DY103" s="485"/>
      <c r="DZ103" s="485"/>
      <c r="EA103" s="485"/>
      <c r="EB103" s="485"/>
      <c r="EC103" s="485"/>
      <c r="ED103" s="485"/>
      <c r="EE103" s="485"/>
      <c r="EF103" s="485"/>
      <c r="EG103" s="485"/>
      <c r="EH103" s="485"/>
      <c r="EI103" s="485"/>
      <c r="EJ103" s="485"/>
      <c r="EK103" s="485"/>
      <c r="EL103" s="485"/>
      <c r="EM103" s="485"/>
      <c r="EN103" s="485"/>
      <c r="EO103" s="485"/>
      <c r="EP103" s="485"/>
      <c r="EQ103" s="485"/>
      <c r="ER103" s="485"/>
      <c r="ES103" s="485"/>
      <c r="ET103" s="485"/>
      <c r="EU103" s="485"/>
      <c r="EV103" s="485"/>
      <c r="EW103" s="485"/>
      <c r="EX103" s="485"/>
      <c r="EY103" s="485"/>
      <c r="EZ103" s="485"/>
      <c r="FA103" s="485"/>
      <c r="FB103" s="485"/>
      <c r="FC103" s="485"/>
      <c r="FD103" s="485"/>
      <c r="FE103" s="485"/>
      <c r="FF103" s="485"/>
      <c r="FG103" s="485"/>
      <c r="FH103" s="485"/>
      <c r="FI103" s="485"/>
      <c r="FJ103" s="485"/>
      <c r="FK103" s="485"/>
      <c r="FL103" s="485"/>
      <c r="FM103" s="485"/>
      <c r="FN103" s="485"/>
      <c r="FO103" s="485"/>
      <c r="FP103" s="485"/>
      <c r="FQ103" s="485"/>
      <c r="FR103" s="485"/>
      <c r="FS103" s="485"/>
      <c r="FT103" s="485"/>
      <c r="FU103" s="485"/>
      <c r="FV103" s="485"/>
      <c r="FW103" s="485"/>
      <c r="FX103" s="485"/>
      <c r="FY103" s="485"/>
      <c r="FZ103" s="485"/>
      <c r="GA103" s="485"/>
      <c r="GB103" s="485"/>
      <c r="GC103" s="485"/>
      <c r="GD103" s="485"/>
      <c r="GE103" s="485"/>
      <c r="GF103" s="485"/>
      <c r="GG103" s="485"/>
      <c r="GH103" s="485"/>
      <c r="GI103" s="485"/>
      <c r="GJ103" s="485"/>
      <c r="GK103" s="485"/>
      <c r="GL103" s="485"/>
      <c r="GM103" s="485"/>
      <c r="GN103" s="485"/>
      <c r="GO103" s="485"/>
      <c r="GP103" s="485"/>
      <c r="GQ103" s="485"/>
      <c r="GR103" s="485"/>
      <c r="GS103" s="485"/>
      <c r="GT103" s="485"/>
      <c r="GU103" s="485"/>
      <c r="GV103" s="485"/>
      <c r="GW103" s="485"/>
      <c r="GX103" s="485"/>
      <c r="GY103" s="485"/>
      <c r="GZ103" s="485"/>
      <c r="HA103" s="485"/>
      <c r="HB103" s="485"/>
      <c r="HC103" s="485"/>
      <c r="HD103" s="485"/>
      <c r="HE103" s="485"/>
      <c r="HF103" s="485"/>
      <c r="HG103" s="485"/>
      <c r="HH103" s="485"/>
      <c r="HI103" s="485"/>
      <c r="HJ103" s="485"/>
      <c r="HK103" s="485"/>
      <c r="HL103" s="485"/>
      <c r="HM103" s="485"/>
      <c r="HN103" s="485"/>
      <c r="HO103" s="485"/>
      <c r="HP103" s="485"/>
      <c r="HQ103" s="485"/>
      <c r="HR103" s="485"/>
      <c r="HS103" s="485"/>
      <c r="HT103" s="485"/>
      <c r="HU103" s="485"/>
      <c r="HV103" s="485"/>
      <c r="HW103" s="485"/>
      <c r="HX103" s="485"/>
      <c r="HY103" s="485"/>
      <c r="HZ103" s="485"/>
      <c r="IA103" s="485"/>
      <c r="IB103" s="485"/>
      <c r="IC103" s="485"/>
      <c r="ID103" s="485"/>
      <c r="IE103" s="485"/>
      <c r="IF103" s="485"/>
      <c r="IG103" s="485"/>
      <c r="IH103" s="485"/>
      <c r="II103" s="485"/>
      <c r="IJ103" s="485"/>
      <c r="IK103" s="485"/>
      <c r="IL103" s="485"/>
      <c r="IM103" s="485"/>
      <c r="IN103" s="485"/>
      <c r="IO103" s="485"/>
      <c r="IP103" s="485"/>
      <c r="IQ103" s="485"/>
      <c r="IR103" s="485"/>
      <c r="IS103" s="485"/>
      <c r="IT103" s="485"/>
      <c r="IU103" s="485"/>
      <c r="IV103" s="485"/>
    </row>
    <row r="104" spans="1:256" s="478" customFormat="1" ht="13">
      <c r="A104" s="518"/>
      <c r="B104" s="524"/>
      <c r="C104" s="528"/>
      <c r="D104" s="529"/>
      <c r="E104" s="477"/>
      <c r="F104" s="32"/>
      <c r="G104" s="480"/>
      <c r="H104" s="477"/>
      <c r="I104" s="472"/>
    </row>
    <row r="105" spans="1:256" s="478" customFormat="1" ht="14">
      <c r="A105" s="512" t="s">
        <v>297</v>
      </c>
      <c r="B105" s="547" t="s">
        <v>298</v>
      </c>
      <c r="C105" s="528"/>
      <c r="D105" s="529"/>
      <c r="E105" s="477"/>
      <c r="F105" s="32"/>
      <c r="G105" s="476"/>
      <c r="H105" s="477"/>
      <c r="I105" s="472"/>
    </row>
    <row r="106" spans="1:256" s="478" customFormat="1" ht="14">
      <c r="A106" s="512"/>
      <c r="B106" s="547"/>
      <c r="C106" s="528"/>
      <c r="D106" s="529"/>
      <c r="E106" s="477"/>
      <c r="F106" s="32"/>
      <c r="G106" s="476"/>
      <c r="H106" s="477"/>
      <c r="I106" s="472"/>
    </row>
    <row r="107" spans="1:256" s="198" customFormat="1" ht="14">
      <c r="A107" s="533" t="s">
        <v>299</v>
      </c>
      <c r="B107" s="532" t="s">
        <v>300</v>
      </c>
      <c r="C107" s="525"/>
      <c r="D107" s="526"/>
      <c r="E107" s="479"/>
      <c r="F107" s="39"/>
      <c r="G107" s="479"/>
      <c r="H107" s="479"/>
      <c r="I107" s="479"/>
      <c r="J107" s="482"/>
      <c r="K107" s="482"/>
      <c r="L107" s="482"/>
      <c r="M107" s="482"/>
      <c r="N107" s="482"/>
      <c r="O107" s="482"/>
      <c r="P107" s="482"/>
      <c r="Q107" s="482"/>
      <c r="R107" s="482"/>
      <c r="S107" s="482"/>
      <c r="T107" s="482"/>
      <c r="U107" s="482"/>
      <c r="V107" s="482"/>
      <c r="W107" s="482"/>
      <c r="X107" s="482"/>
      <c r="Y107" s="482"/>
      <c r="Z107" s="482"/>
      <c r="AA107" s="482"/>
      <c r="AB107" s="482"/>
      <c r="AC107" s="482"/>
      <c r="AD107" s="482"/>
      <c r="AE107" s="482"/>
      <c r="AF107" s="482"/>
      <c r="AG107" s="482"/>
      <c r="AH107" s="482"/>
      <c r="AI107" s="482"/>
      <c r="AJ107" s="482"/>
      <c r="AK107" s="482"/>
      <c r="AL107" s="482"/>
      <c r="AM107" s="482"/>
      <c r="AN107" s="482"/>
      <c r="AO107" s="482"/>
      <c r="AP107" s="482"/>
      <c r="AQ107" s="482"/>
      <c r="AR107" s="482"/>
      <c r="AS107" s="482"/>
      <c r="AT107" s="482"/>
      <c r="AU107" s="482"/>
      <c r="AV107" s="482"/>
      <c r="AW107" s="482"/>
      <c r="AX107" s="482"/>
      <c r="AY107" s="482"/>
      <c r="AZ107" s="482"/>
      <c r="BA107" s="482"/>
      <c r="BB107" s="482"/>
      <c r="BC107" s="482"/>
      <c r="BD107" s="482"/>
      <c r="BE107" s="482"/>
      <c r="BF107" s="482"/>
      <c r="BG107" s="482"/>
      <c r="BH107" s="482"/>
      <c r="BI107" s="482"/>
      <c r="BJ107" s="482"/>
      <c r="BK107" s="482"/>
      <c r="BL107" s="482"/>
      <c r="BM107" s="482"/>
      <c r="BN107" s="482"/>
      <c r="BO107" s="482"/>
      <c r="BP107" s="482"/>
      <c r="BQ107" s="482"/>
      <c r="BR107" s="482"/>
      <c r="BS107" s="482"/>
      <c r="BT107" s="482"/>
      <c r="BU107" s="482"/>
      <c r="BV107" s="482"/>
      <c r="BW107" s="482"/>
      <c r="BX107" s="482"/>
      <c r="BY107" s="482"/>
      <c r="BZ107" s="482"/>
      <c r="CA107" s="482"/>
      <c r="CB107" s="482"/>
      <c r="CC107" s="482"/>
      <c r="CD107" s="482"/>
      <c r="CE107" s="482"/>
      <c r="CF107" s="482"/>
      <c r="CG107" s="482"/>
      <c r="CH107" s="482"/>
      <c r="CI107" s="482"/>
      <c r="CJ107" s="482"/>
      <c r="CK107" s="482"/>
      <c r="CL107" s="482"/>
      <c r="CM107" s="482"/>
      <c r="CN107" s="482"/>
      <c r="CO107" s="482"/>
      <c r="CP107" s="482"/>
      <c r="CQ107" s="482"/>
      <c r="CR107" s="482"/>
      <c r="CS107" s="482"/>
      <c r="CT107" s="482"/>
      <c r="CU107" s="482"/>
      <c r="CV107" s="482"/>
      <c r="CW107" s="482"/>
      <c r="CX107" s="482"/>
      <c r="CY107" s="482"/>
      <c r="CZ107" s="482"/>
      <c r="DA107" s="482"/>
      <c r="DB107" s="482"/>
      <c r="DC107" s="482"/>
      <c r="DD107" s="482"/>
      <c r="DE107" s="482"/>
      <c r="DF107" s="482"/>
      <c r="DG107" s="482"/>
      <c r="DH107" s="482"/>
      <c r="DI107" s="482"/>
      <c r="DJ107" s="482"/>
      <c r="DK107" s="482"/>
      <c r="DL107" s="482"/>
      <c r="DM107" s="482"/>
      <c r="DN107" s="482"/>
      <c r="DO107" s="482"/>
      <c r="DP107" s="482"/>
      <c r="DQ107" s="482"/>
      <c r="DR107" s="482"/>
      <c r="DS107" s="482"/>
      <c r="DT107" s="482"/>
      <c r="DU107" s="482"/>
      <c r="DV107" s="482"/>
      <c r="DW107" s="482"/>
      <c r="DX107" s="482"/>
      <c r="DY107" s="482"/>
      <c r="DZ107" s="482"/>
      <c r="EA107" s="482"/>
      <c r="EB107" s="482"/>
      <c r="EC107" s="482"/>
      <c r="ED107" s="482"/>
      <c r="EE107" s="482"/>
      <c r="EF107" s="482"/>
      <c r="EG107" s="482"/>
      <c r="EH107" s="482"/>
      <c r="EI107" s="482"/>
      <c r="EJ107" s="482"/>
      <c r="EK107" s="482"/>
      <c r="EL107" s="482"/>
      <c r="EM107" s="482"/>
      <c r="EN107" s="482"/>
      <c r="EO107" s="482"/>
      <c r="EP107" s="482"/>
      <c r="EQ107" s="482"/>
      <c r="ER107" s="482"/>
      <c r="ES107" s="482"/>
      <c r="ET107" s="482"/>
      <c r="EU107" s="482"/>
      <c r="EV107" s="482"/>
      <c r="EW107" s="482"/>
      <c r="EX107" s="482"/>
      <c r="EY107" s="482"/>
      <c r="EZ107" s="482"/>
      <c r="FA107" s="482"/>
      <c r="FB107" s="482"/>
      <c r="FC107" s="482"/>
      <c r="FD107" s="482"/>
      <c r="FE107" s="482"/>
      <c r="FF107" s="482"/>
      <c r="FG107" s="482"/>
      <c r="FH107" s="482"/>
      <c r="FI107" s="482"/>
      <c r="FJ107" s="482"/>
      <c r="FK107" s="482"/>
      <c r="FL107" s="482"/>
      <c r="FM107" s="482"/>
      <c r="FN107" s="482"/>
      <c r="FO107" s="482"/>
      <c r="FP107" s="482"/>
      <c r="FQ107" s="482"/>
      <c r="FR107" s="482"/>
      <c r="FS107" s="482"/>
      <c r="FT107" s="482"/>
      <c r="FU107" s="482"/>
      <c r="FV107" s="482"/>
      <c r="FW107" s="482"/>
      <c r="FX107" s="482"/>
      <c r="FY107" s="482"/>
      <c r="FZ107" s="482"/>
      <c r="GA107" s="482"/>
      <c r="GB107" s="482"/>
      <c r="GC107" s="482"/>
      <c r="GD107" s="482"/>
      <c r="GE107" s="482"/>
      <c r="GF107" s="482"/>
      <c r="GG107" s="482"/>
      <c r="GH107" s="482"/>
      <c r="GI107" s="482"/>
      <c r="GJ107" s="482"/>
      <c r="GK107" s="482"/>
      <c r="GL107" s="482"/>
      <c r="GM107" s="482"/>
      <c r="GN107" s="482"/>
      <c r="GO107" s="482"/>
      <c r="GP107" s="482"/>
      <c r="GQ107" s="482"/>
      <c r="GR107" s="482"/>
      <c r="GS107" s="482"/>
      <c r="GT107" s="482"/>
      <c r="GU107" s="482"/>
      <c r="GV107" s="482"/>
      <c r="GW107" s="482"/>
      <c r="GX107" s="482"/>
      <c r="GY107" s="482"/>
      <c r="GZ107" s="482"/>
      <c r="HA107" s="482"/>
      <c r="HB107" s="482"/>
      <c r="HC107" s="482"/>
      <c r="HD107" s="482"/>
      <c r="HE107" s="482"/>
      <c r="HF107" s="482"/>
      <c r="HG107" s="482"/>
      <c r="HH107" s="482"/>
      <c r="HI107" s="482"/>
      <c r="HJ107" s="482"/>
      <c r="HK107" s="482"/>
      <c r="HL107" s="482"/>
      <c r="HM107" s="482"/>
      <c r="HN107" s="482"/>
      <c r="HO107" s="482"/>
      <c r="HP107" s="482"/>
      <c r="HQ107" s="482"/>
      <c r="HR107" s="482"/>
      <c r="HS107" s="482"/>
      <c r="HT107" s="482"/>
      <c r="HU107" s="482"/>
      <c r="HV107" s="482"/>
      <c r="HW107" s="482"/>
      <c r="HX107" s="482"/>
      <c r="HY107" s="482"/>
      <c r="HZ107" s="482"/>
      <c r="IA107" s="482"/>
      <c r="IB107" s="482"/>
      <c r="IC107" s="482"/>
      <c r="ID107" s="482"/>
      <c r="IE107" s="482"/>
      <c r="IF107" s="482"/>
      <c r="IG107" s="482"/>
      <c r="IH107" s="482"/>
      <c r="II107" s="482"/>
      <c r="IJ107" s="482"/>
      <c r="IK107" s="482"/>
      <c r="IL107" s="482"/>
      <c r="IM107" s="482"/>
      <c r="IN107" s="482"/>
      <c r="IO107" s="482"/>
      <c r="IP107" s="482"/>
      <c r="IQ107" s="482"/>
      <c r="IR107" s="482"/>
      <c r="IS107" s="482"/>
      <c r="IT107" s="482"/>
      <c r="IU107" s="482"/>
      <c r="IV107" s="482"/>
    </row>
    <row r="108" spans="1:256" s="492" customFormat="1">
      <c r="A108" s="572"/>
      <c r="B108" s="523" t="s">
        <v>453</v>
      </c>
      <c r="C108" s="539"/>
      <c r="D108" s="540"/>
      <c r="E108" s="484"/>
      <c r="F108" s="40"/>
      <c r="G108" s="484"/>
      <c r="H108" s="484"/>
      <c r="I108" s="484"/>
      <c r="J108" s="485"/>
      <c r="K108" s="485"/>
      <c r="L108" s="485"/>
      <c r="M108" s="485"/>
      <c r="N108" s="485"/>
      <c r="O108" s="485"/>
      <c r="P108" s="485"/>
      <c r="Q108" s="485"/>
      <c r="R108" s="485"/>
      <c r="S108" s="485"/>
      <c r="T108" s="485"/>
      <c r="U108" s="485"/>
      <c r="V108" s="485"/>
      <c r="W108" s="485"/>
      <c r="X108" s="485"/>
      <c r="Y108" s="485"/>
      <c r="Z108" s="485"/>
      <c r="AA108" s="485"/>
      <c r="AB108" s="485"/>
      <c r="AC108" s="485"/>
      <c r="AD108" s="485"/>
      <c r="AE108" s="485"/>
      <c r="AF108" s="485"/>
      <c r="AG108" s="485"/>
      <c r="AH108" s="485"/>
      <c r="AI108" s="485"/>
      <c r="AJ108" s="485"/>
      <c r="AK108" s="485"/>
      <c r="AL108" s="485"/>
      <c r="AM108" s="485"/>
      <c r="AN108" s="485"/>
      <c r="AO108" s="485"/>
      <c r="AP108" s="485"/>
      <c r="AQ108" s="485"/>
      <c r="AR108" s="485"/>
      <c r="AS108" s="485"/>
      <c r="AT108" s="485"/>
      <c r="AU108" s="485"/>
      <c r="AV108" s="485"/>
      <c r="AW108" s="485"/>
      <c r="AX108" s="485"/>
      <c r="AY108" s="485"/>
      <c r="AZ108" s="485"/>
      <c r="BA108" s="485"/>
      <c r="BB108" s="485"/>
      <c r="BC108" s="485"/>
      <c r="BD108" s="485"/>
      <c r="BE108" s="485"/>
      <c r="BF108" s="485"/>
      <c r="BG108" s="485"/>
      <c r="BH108" s="485"/>
      <c r="BI108" s="485"/>
      <c r="BJ108" s="485"/>
      <c r="BK108" s="485"/>
      <c r="BL108" s="485"/>
      <c r="BM108" s="485"/>
      <c r="BN108" s="485"/>
      <c r="BO108" s="485"/>
      <c r="BP108" s="485"/>
      <c r="BQ108" s="485"/>
      <c r="BR108" s="485"/>
      <c r="BS108" s="485"/>
      <c r="BT108" s="485"/>
      <c r="BU108" s="485"/>
      <c r="BV108" s="485"/>
      <c r="BW108" s="485"/>
      <c r="BX108" s="485"/>
      <c r="BY108" s="485"/>
      <c r="BZ108" s="485"/>
      <c r="CA108" s="485"/>
      <c r="CB108" s="485"/>
      <c r="CC108" s="485"/>
      <c r="CD108" s="485"/>
      <c r="CE108" s="485"/>
      <c r="CF108" s="485"/>
      <c r="CG108" s="485"/>
      <c r="CH108" s="485"/>
      <c r="CI108" s="485"/>
      <c r="CJ108" s="485"/>
      <c r="CK108" s="485"/>
      <c r="CL108" s="485"/>
      <c r="CM108" s="485"/>
      <c r="CN108" s="485"/>
      <c r="CO108" s="485"/>
      <c r="CP108" s="485"/>
      <c r="CQ108" s="485"/>
      <c r="CR108" s="485"/>
      <c r="CS108" s="485"/>
      <c r="CT108" s="485"/>
      <c r="CU108" s="485"/>
      <c r="CV108" s="485"/>
      <c r="CW108" s="485"/>
      <c r="CX108" s="485"/>
      <c r="CY108" s="485"/>
      <c r="CZ108" s="485"/>
      <c r="DA108" s="485"/>
      <c r="DB108" s="485"/>
      <c r="DC108" s="485"/>
      <c r="DD108" s="485"/>
      <c r="DE108" s="485"/>
      <c r="DF108" s="485"/>
      <c r="DG108" s="485"/>
      <c r="DH108" s="485"/>
      <c r="DI108" s="485"/>
      <c r="DJ108" s="485"/>
      <c r="DK108" s="485"/>
      <c r="DL108" s="485"/>
      <c r="DM108" s="485"/>
      <c r="DN108" s="485"/>
      <c r="DO108" s="485"/>
      <c r="DP108" s="485"/>
      <c r="DQ108" s="485"/>
      <c r="DR108" s="485"/>
      <c r="DS108" s="485"/>
      <c r="DT108" s="485"/>
      <c r="DU108" s="485"/>
      <c r="DV108" s="485"/>
      <c r="DW108" s="485"/>
      <c r="DX108" s="485"/>
      <c r="DY108" s="485"/>
      <c r="DZ108" s="485"/>
      <c r="EA108" s="485"/>
      <c r="EB108" s="485"/>
      <c r="EC108" s="485"/>
      <c r="ED108" s="485"/>
      <c r="EE108" s="485"/>
      <c r="EF108" s="485"/>
      <c r="EG108" s="485"/>
      <c r="EH108" s="485"/>
      <c r="EI108" s="485"/>
      <c r="EJ108" s="485"/>
      <c r="EK108" s="485"/>
      <c r="EL108" s="485"/>
      <c r="EM108" s="485"/>
      <c r="EN108" s="485"/>
      <c r="EO108" s="485"/>
      <c r="EP108" s="485"/>
      <c r="EQ108" s="485"/>
      <c r="ER108" s="485"/>
      <c r="ES108" s="485"/>
      <c r="ET108" s="485"/>
      <c r="EU108" s="485"/>
      <c r="EV108" s="485"/>
      <c r="EW108" s="485"/>
      <c r="EX108" s="485"/>
      <c r="EY108" s="485"/>
      <c r="EZ108" s="485"/>
      <c r="FA108" s="485"/>
      <c r="FB108" s="485"/>
      <c r="FC108" s="485"/>
      <c r="FD108" s="485"/>
      <c r="FE108" s="485"/>
      <c r="FF108" s="485"/>
      <c r="FG108" s="485"/>
      <c r="FH108" s="485"/>
      <c r="FI108" s="485"/>
      <c r="FJ108" s="485"/>
      <c r="FK108" s="485"/>
      <c r="FL108" s="485"/>
      <c r="FM108" s="485"/>
      <c r="FN108" s="485"/>
      <c r="FO108" s="485"/>
      <c r="FP108" s="485"/>
      <c r="FQ108" s="485"/>
      <c r="FR108" s="485"/>
      <c r="FS108" s="485"/>
      <c r="FT108" s="485"/>
      <c r="FU108" s="485"/>
      <c r="FV108" s="485"/>
      <c r="FW108" s="485"/>
      <c r="FX108" s="485"/>
      <c r="FY108" s="485"/>
      <c r="FZ108" s="485"/>
      <c r="GA108" s="485"/>
      <c r="GB108" s="485"/>
      <c r="GC108" s="485"/>
      <c r="GD108" s="485"/>
      <c r="GE108" s="485"/>
      <c r="GF108" s="485"/>
      <c r="GG108" s="485"/>
      <c r="GH108" s="485"/>
      <c r="GI108" s="485"/>
      <c r="GJ108" s="485"/>
      <c r="GK108" s="485"/>
      <c r="GL108" s="485"/>
      <c r="GM108" s="485"/>
      <c r="GN108" s="485"/>
      <c r="GO108" s="485"/>
      <c r="GP108" s="485"/>
      <c r="GQ108" s="485"/>
      <c r="GR108" s="485"/>
      <c r="GS108" s="485"/>
      <c r="GT108" s="485"/>
      <c r="GU108" s="485"/>
      <c r="GV108" s="485"/>
      <c r="GW108" s="485"/>
      <c r="GX108" s="485"/>
      <c r="GY108" s="485"/>
      <c r="GZ108" s="485"/>
      <c r="HA108" s="485"/>
      <c r="HB108" s="485"/>
      <c r="HC108" s="485"/>
      <c r="HD108" s="485"/>
      <c r="HE108" s="485"/>
      <c r="HF108" s="485"/>
      <c r="HG108" s="485"/>
      <c r="HH108" s="485"/>
      <c r="HI108" s="485"/>
      <c r="HJ108" s="485"/>
      <c r="HK108" s="485"/>
      <c r="HL108" s="485"/>
      <c r="HM108" s="485"/>
      <c r="HN108" s="485"/>
      <c r="HO108" s="485"/>
      <c r="HP108" s="485"/>
      <c r="HQ108" s="485"/>
      <c r="HR108" s="485"/>
      <c r="HS108" s="485"/>
      <c r="HT108" s="485"/>
      <c r="HU108" s="485"/>
      <c r="HV108" s="485"/>
      <c r="HW108" s="485"/>
      <c r="HX108" s="485"/>
      <c r="HY108" s="485"/>
      <c r="HZ108" s="485"/>
      <c r="IA108" s="485"/>
      <c r="IB108" s="485"/>
      <c r="IC108" s="485"/>
      <c r="ID108" s="485"/>
      <c r="IE108" s="485"/>
      <c r="IF108" s="485"/>
      <c r="IG108" s="485"/>
      <c r="IH108" s="485"/>
      <c r="II108" s="485"/>
      <c r="IJ108" s="485"/>
      <c r="IK108" s="485"/>
      <c r="IL108" s="485"/>
      <c r="IM108" s="485"/>
      <c r="IN108" s="485"/>
      <c r="IO108" s="485"/>
      <c r="IP108" s="485"/>
      <c r="IQ108" s="485"/>
      <c r="IR108" s="485"/>
      <c r="IS108" s="485"/>
      <c r="IT108" s="485"/>
      <c r="IU108" s="485"/>
      <c r="IV108" s="485"/>
    </row>
    <row r="109" spans="1:256" s="198" customFormat="1" ht="25">
      <c r="A109" s="573"/>
      <c r="B109" s="564" t="s">
        <v>307</v>
      </c>
      <c r="C109" s="567"/>
      <c r="D109" s="380"/>
      <c r="E109" s="25"/>
      <c r="F109" s="44"/>
      <c r="G109" s="25"/>
      <c r="H109" s="25"/>
      <c r="I109" s="25"/>
    </row>
    <row r="110" spans="1:256" s="198" customFormat="1" ht="14">
      <c r="A110" s="574"/>
      <c r="B110" s="564" t="s">
        <v>308</v>
      </c>
      <c r="C110" s="567"/>
      <c r="D110" s="380"/>
      <c r="E110" s="25"/>
      <c r="F110" s="44"/>
      <c r="G110" s="25"/>
      <c r="H110" s="25"/>
      <c r="I110" s="25"/>
    </row>
    <row r="111" spans="1:256" s="198" customFormat="1" ht="14">
      <c r="A111" s="574"/>
      <c r="B111" s="564" t="s">
        <v>309</v>
      </c>
      <c r="C111" s="567"/>
      <c r="D111" s="380"/>
      <c r="E111" s="25"/>
      <c r="F111" s="44"/>
      <c r="G111" s="25"/>
      <c r="H111" s="25"/>
      <c r="I111" s="25"/>
    </row>
    <row r="112" spans="1:256" s="198" customFormat="1" ht="14">
      <c r="A112" s="574"/>
      <c r="B112" s="564" t="s">
        <v>452</v>
      </c>
      <c r="C112" s="567"/>
      <c r="D112" s="380"/>
      <c r="E112" s="25"/>
      <c r="F112" s="44"/>
      <c r="G112" s="25"/>
      <c r="H112" s="25"/>
      <c r="I112" s="25"/>
    </row>
    <row r="113" spans="1:256">
      <c r="A113" s="575"/>
      <c r="B113" s="527"/>
      <c r="C113" s="528"/>
      <c r="D113" s="529"/>
      <c r="E113" s="477"/>
      <c r="F113" s="32"/>
      <c r="G113" s="476"/>
      <c r="H113" s="477"/>
      <c r="I113" s="472"/>
      <c r="J113" s="478"/>
      <c r="K113" s="478"/>
      <c r="L113" s="478"/>
      <c r="M113" s="478"/>
      <c r="N113" s="478"/>
      <c r="O113" s="478"/>
      <c r="P113" s="478"/>
      <c r="Q113" s="478"/>
      <c r="R113" s="478"/>
      <c r="S113" s="478"/>
      <c r="T113" s="478"/>
      <c r="U113" s="478"/>
      <c r="V113" s="478"/>
      <c r="W113" s="478"/>
      <c r="X113" s="478"/>
      <c r="Y113" s="478"/>
      <c r="Z113" s="478"/>
      <c r="AA113" s="478"/>
      <c r="AB113" s="478"/>
      <c r="AC113" s="478"/>
      <c r="AD113" s="478"/>
      <c r="AE113" s="478"/>
      <c r="AF113" s="478"/>
      <c r="AG113" s="478"/>
      <c r="AH113" s="478"/>
      <c r="AI113" s="478"/>
      <c r="AJ113" s="478"/>
      <c r="AK113" s="478"/>
      <c r="AL113" s="478"/>
      <c r="AM113" s="478"/>
      <c r="AN113" s="478"/>
      <c r="AO113" s="478"/>
      <c r="AP113" s="478"/>
      <c r="AQ113" s="478"/>
      <c r="AR113" s="478"/>
      <c r="AS113" s="478"/>
      <c r="AT113" s="478"/>
      <c r="AU113" s="478"/>
      <c r="AV113" s="478"/>
      <c r="AW113" s="478"/>
      <c r="AX113" s="478"/>
      <c r="AY113" s="478"/>
      <c r="AZ113" s="478"/>
      <c r="BA113" s="478"/>
      <c r="BB113" s="478"/>
      <c r="BC113" s="478"/>
      <c r="BD113" s="478"/>
      <c r="BE113" s="478"/>
      <c r="BF113" s="478"/>
      <c r="BG113" s="478"/>
      <c r="BH113" s="478"/>
      <c r="BI113" s="478"/>
      <c r="BJ113" s="478"/>
      <c r="BK113" s="478"/>
      <c r="BL113" s="478"/>
      <c r="BM113" s="478"/>
      <c r="BN113" s="478"/>
      <c r="BO113" s="478"/>
      <c r="BP113" s="478"/>
      <c r="BQ113" s="478"/>
      <c r="BR113" s="478"/>
      <c r="BS113" s="478"/>
      <c r="BT113" s="478"/>
      <c r="BU113" s="478"/>
      <c r="BV113" s="478"/>
      <c r="BW113" s="478"/>
      <c r="BX113" s="478"/>
      <c r="BY113" s="478"/>
      <c r="BZ113" s="478"/>
      <c r="CA113" s="478"/>
      <c r="CB113" s="478"/>
      <c r="CC113" s="478"/>
      <c r="CD113" s="478"/>
      <c r="CE113" s="478"/>
      <c r="CF113" s="478"/>
      <c r="CG113" s="478"/>
      <c r="CH113" s="478"/>
      <c r="CI113" s="478"/>
      <c r="CJ113" s="478"/>
      <c r="CK113" s="478"/>
      <c r="CL113" s="478"/>
      <c r="CM113" s="478"/>
      <c r="CN113" s="478"/>
      <c r="CO113" s="478"/>
      <c r="CP113" s="478"/>
      <c r="CQ113" s="478"/>
      <c r="CR113" s="478"/>
      <c r="CS113" s="478"/>
      <c r="CT113" s="478"/>
      <c r="CU113" s="478"/>
      <c r="CV113" s="478"/>
      <c r="CW113" s="478"/>
      <c r="CX113" s="478"/>
      <c r="CY113" s="478"/>
      <c r="CZ113" s="478"/>
      <c r="DA113" s="478"/>
      <c r="DB113" s="478"/>
      <c r="DC113" s="478"/>
      <c r="DD113" s="478"/>
      <c r="DE113" s="478"/>
      <c r="DF113" s="478"/>
      <c r="DG113" s="478"/>
      <c r="DH113" s="478"/>
      <c r="DI113" s="478"/>
      <c r="DJ113" s="478"/>
      <c r="DK113" s="478"/>
      <c r="DL113" s="478"/>
      <c r="DM113" s="478"/>
      <c r="DN113" s="478"/>
      <c r="DO113" s="478"/>
      <c r="DP113" s="478"/>
      <c r="DQ113" s="478"/>
      <c r="DR113" s="478"/>
      <c r="DS113" s="478"/>
      <c r="DT113" s="478"/>
      <c r="DU113" s="478"/>
      <c r="DV113" s="478"/>
      <c r="DW113" s="478"/>
      <c r="DX113" s="478"/>
      <c r="DY113" s="478"/>
      <c r="DZ113" s="478"/>
      <c r="EA113" s="478"/>
      <c r="EB113" s="478"/>
      <c r="EC113" s="478"/>
      <c r="ED113" s="478"/>
      <c r="EE113" s="478"/>
      <c r="EF113" s="478"/>
      <c r="EG113" s="478"/>
      <c r="EH113" s="478"/>
      <c r="EI113" s="478"/>
      <c r="EJ113" s="478"/>
      <c r="EK113" s="478"/>
      <c r="EL113" s="478"/>
      <c r="EM113" s="478"/>
      <c r="EN113" s="478"/>
      <c r="EO113" s="478"/>
      <c r="EP113" s="478"/>
      <c r="EQ113" s="478"/>
      <c r="ER113" s="478"/>
      <c r="ES113" s="478"/>
      <c r="ET113" s="478"/>
      <c r="EU113" s="478"/>
      <c r="EV113" s="478"/>
      <c r="EW113" s="478"/>
      <c r="EX113" s="478"/>
      <c r="EY113" s="478"/>
      <c r="EZ113" s="478"/>
      <c r="FA113" s="478"/>
      <c r="FB113" s="478"/>
      <c r="FC113" s="478"/>
      <c r="FD113" s="478"/>
      <c r="FE113" s="478"/>
      <c r="FF113" s="478"/>
      <c r="FG113" s="478"/>
      <c r="FH113" s="478"/>
      <c r="FI113" s="478"/>
      <c r="FJ113" s="478"/>
      <c r="FK113" s="478"/>
      <c r="FL113" s="478"/>
      <c r="FM113" s="478"/>
      <c r="FN113" s="478"/>
      <c r="FO113" s="478"/>
      <c r="FP113" s="478"/>
      <c r="FQ113" s="478"/>
      <c r="FR113" s="478"/>
      <c r="FS113" s="478"/>
      <c r="FT113" s="478"/>
      <c r="FU113" s="478"/>
      <c r="FV113" s="478"/>
      <c r="FW113" s="478"/>
      <c r="FX113" s="478"/>
      <c r="FY113" s="478"/>
      <c r="FZ113" s="478"/>
      <c r="GA113" s="478"/>
      <c r="GB113" s="478"/>
      <c r="GC113" s="478"/>
      <c r="GD113" s="478"/>
      <c r="GE113" s="478"/>
      <c r="GF113" s="478"/>
      <c r="GG113" s="478"/>
      <c r="GH113" s="478"/>
      <c r="GI113" s="478"/>
      <c r="GJ113" s="478"/>
      <c r="GK113" s="478"/>
      <c r="GL113" s="478"/>
      <c r="GM113" s="478"/>
      <c r="GN113" s="478"/>
      <c r="GO113" s="478"/>
      <c r="GP113" s="478"/>
      <c r="GQ113" s="478"/>
      <c r="GR113" s="478"/>
      <c r="GS113" s="478"/>
      <c r="GT113" s="478"/>
      <c r="GU113" s="478"/>
      <c r="GV113" s="478"/>
      <c r="GW113" s="478"/>
      <c r="GX113" s="478"/>
      <c r="GY113" s="478"/>
      <c r="GZ113" s="478"/>
      <c r="HA113" s="478"/>
      <c r="HB113" s="478"/>
      <c r="HC113" s="478"/>
      <c r="HD113" s="478"/>
      <c r="HE113" s="478"/>
      <c r="HF113" s="478"/>
      <c r="HG113" s="478"/>
      <c r="HH113" s="478"/>
      <c r="HI113" s="478"/>
      <c r="HJ113" s="478"/>
      <c r="HK113" s="478"/>
      <c r="HL113" s="478"/>
      <c r="HM113" s="478"/>
      <c r="HN113" s="478"/>
      <c r="HO113" s="478"/>
      <c r="HP113" s="478"/>
      <c r="HQ113" s="478"/>
      <c r="HR113" s="478"/>
      <c r="HS113" s="478"/>
      <c r="HT113" s="478"/>
      <c r="HU113" s="478"/>
      <c r="HV113" s="478"/>
      <c r="HW113" s="478"/>
      <c r="HX113" s="478"/>
      <c r="HY113" s="478"/>
      <c r="HZ113" s="478"/>
      <c r="IA113" s="478"/>
      <c r="IB113" s="478"/>
      <c r="IC113" s="478"/>
      <c r="ID113" s="478"/>
      <c r="IE113" s="478"/>
      <c r="IF113" s="478"/>
      <c r="IG113" s="478"/>
      <c r="IH113" s="478"/>
      <c r="II113" s="478"/>
      <c r="IJ113" s="478"/>
      <c r="IK113" s="478"/>
      <c r="IL113" s="478"/>
      <c r="IM113" s="478"/>
      <c r="IN113" s="478"/>
      <c r="IO113" s="478"/>
      <c r="IP113" s="478"/>
      <c r="IQ113" s="478"/>
      <c r="IR113" s="478"/>
      <c r="IS113" s="478"/>
      <c r="IT113" s="478"/>
      <c r="IU113" s="478"/>
      <c r="IV113" s="478"/>
    </row>
    <row r="114" spans="1:256" s="492" customFormat="1" ht="14">
      <c r="A114" s="576"/>
      <c r="B114" s="577"/>
      <c r="C114" s="565"/>
      <c r="D114" s="566"/>
      <c r="E114" s="491"/>
      <c r="F114" s="41"/>
      <c r="G114" s="491"/>
      <c r="H114" s="491"/>
      <c r="I114" s="491"/>
    </row>
    <row r="115" spans="1:256" s="482" customFormat="1" ht="14">
      <c r="A115" s="533" t="s">
        <v>301</v>
      </c>
      <c r="B115" s="532" t="s">
        <v>481</v>
      </c>
      <c r="C115" s="578"/>
      <c r="D115" s="526"/>
      <c r="E115" s="479"/>
      <c r="F115" s="39"/>
      <c r="G115" s="479"/>
      <c r="H115" s="479"/>
      <c r="I115" s="479"/>
    </row>
    <row r="116" spans="1:256" s="485" customFormat="1">
      <c r="A116" s="544"/>
      <c r="B116" s="523" t="s">
        <v>454</v>
      </c>
      <c r="C116" s="539"/>
      <c r="D116" s="540"/>
      <c r="E116" s="484"/>
      <c r="F116" s="40"/>
      <c r="G116" s="484"/>
      <c r="H116" s="484"/>
      <c r="I116" s="484"/>
    </row>
    <row r="117" spans="1:256" s="482" customFormat="1" ht="14">
      <c r="A117" s="574"/>
      <c r="B117" s="564" t="s">
        <v>310</v>
      </c>
      <c r="C117" s="567"/>
      <c r="D117" s="380"/>
      <c r="E117" s="25"/>
      <c r="F117" s="44"/>
      <c r="G117" s="25"/>
      <c r="H117" s="25"/>
      <c r="I117" s="25"/>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row>
    <row r="118" spans="1:256" s="482" customFormat="1" ht="14">
      <c r="A118" s="574"/>
      <c r="B118" s="564" t="s">
        <v>367</v>
      </c>
      <c r="C118" s="567"/>
      <c r="D118" s="380"/>
      <c r="E118" s="25"/>
      <c r="F118" s="44"/>
      <c r="G118" s="25"/>
      <c r="H118" s="25"/>
      <c r="I118" s="25"/>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row>
    <row r="119" spans="1:256" s="482" customFormat="1" ht="14">
      <c r="A119" s="574"/>
      <c r="B119" s="564" t="s">
        <v>368</v>
      </c>
      <c r="C119" s="567"/>
      <c r="D119" s="380"/>
      <c r="E119" s="25"/>
      <c r="F119" s="44"/>
      <c r="G119" s="25"/>
      <c r="H119" s="25"/>
      <c r="I119" s="25"/>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row>
    <row r="120" spans="1:256" s="482" customFormat="1" ht="22.5" customHeight="1">
      <c r="A120" s="551"/>
      <c r="B120" s="564" t="s">
        <v>480</v>
      </c>
      <c r="C120" s="567"/>
      <c r="D120" s="380"/>
      <c r="E120" s="25"/>
      <c r="F120" s="44"/>
      <c r="G120" s="25"/>
      <c r="H120" s="25"/>
      <c r="I120" s="25"/>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row>
    <row r="121" spans="1:256" s="482" customFormat="1" ht="31.5" customHeight="1">
      <c r="A121" s="551"/>
      <c r="B121" s="564" t="s">
        <v>311</v>
      </c>
      <c r="C121" s="567"/>
      <c r="D121" s="380"/>
      <c r="E121" s="25"/>
      <c r="F121" s="44"/>
      <c r="G121" s="25"/>
      <c r="H121" s="25"/>
      <c r="I121" s="25"/>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row>
    <row r="122" spans="1:256" s="482" customFormat="1" ht="36" customHeight="1">
      <c r="A122" s="551"/>
      <c r="B122" s="579" t="s">
        <v>312</v>
      </c>
      <c r="C122" s="579"/>
      <c r="D122" s="579"/>
      <c r="E122" s="497"/>
      <c r="F122" s="579"/>
      <c r="G122" s="25"/>
      <c r="H122" s="25"/>
      <c r="I122" s="25"/>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row>
    <row r="123" spans="1:256" ht="13">
      <c r="A123" s="518"/>
      <c r="B123" s="524" t="s">
        <v>302</v>
      </c>
      <c r="C123" s="525" t="s">
        <v>5</v>
      </c>
      <c r="D123" s="526">
        <v>1</v>
      </c>
      <c r="E123" s="479"/>
      <c r="F123" s="39">
        <f>D123*E123</f>
        <v>0</v>
      </c>
      <c r="G123" s="480"/>
      <c r="H123" s="477"/>
      <c r="I123" s="472"/>
      <c r="J123" s="478"/>
      <c r="K123" s="478"/>
      <c r="L123" s="478"/>
      <c r="M123" s="478"/>
      <c r="N123" s="478"/>
      <c r="O123" s="478"/>
      <c r="P123" s="478"/>
      <c r="Q123" s="478"/>
      <c r="R123" s="478"/>
      <c r="S123" s="478"/>
      <c r="T123" s="478"/>
      <c r="U123" s="478"/>
      <c r="V123" s="478"/>
      <c r="W123" s="478"/>
      <c r="X123" s="478"/>
      <c r="Y123" s="478"/>
      <c r="Z123" s="478"/>
      <c r="AA123" s="478"/>
      <c r="AB123" s="478"/>
      <c r="AC123" s="478"/>
      <c r="AD123" s="478"/>
      <c r="AE123" s="478"/>
      <c r="AF123" s="478"/>
      <c r="AG123" s="478"/>
      <c r="AH123" s="478"/>
      <c r="AI123" s="478"/>
      <c r="AJ123" s="478"/>
      <c r="AK123" s="478"/>
      <c r="AL123" s="478"/>
      <c r="AM123" s="478"/>
      <c r="AN123" s="478"/>
      <c r="AO123" s="478"/>
      <c r="AP123" s="478"/>
      <c r="AQ123" s="478"/>
      <c r="AR123" s="478"/>
      <c r="AS123" s="478"/>
      <c r="AT123" s="478"/>
      <c r="AU123" s="478"/>
      <c r="AV123" s="478"/>
      <c r="AW123" s="478"/>
      <c r="AX123" s="478"/>
      <c r="AY123" s="478"/>
      <c r="AZ123" s="478"/>
      <c r="BA123" s="478"/>
      <c r="BB123" s="478"/>
      <c r="BC123" s="478"/>
      <c r="BD123" s="478"/>
      <c r="BE123" s="478"/>
      <c r="BF123" s="478"/>
      <c r="BG123" s="478"/>
      <c r="BH123" s="478"/>
      <c r="BI123" s="478"/>
      <c r="BJ123" s="478"/>
      <c r="BK123" s="478"/>
      <c r="BL123" s="478"/>
      <c r="BM123" s="478"/>
      <c r="BN123" s="478"/>
      <c r="BO123" s="478"/>
      <c r="BP123" s="478"/>
      <c r="BQ123" s="478"/>
      <c r="BR123" s="478"/>
      <c r="BS123" s="478"/>
      <c r="BT123" s="478"/>
      <c r="BU123" s="478"/>
      <c r="BV123" s="478"/>
      <c r="BW123" s="478"/>
      <c r="BX123" s="478"/>
      <c r="BY123" s="478"/>
      <c r="BZ123" s="478"/>
      <c r="CA123" s="478"/>
      <c r="CB123" s="478"/>
      <c r="CC123" s="478"/>
      <c r="CD123" s="478"/>
      <c r="CE123" s="478"/>
      <c r="CF123" s="478"/>
      <c r="CG123" s="478"/>
      <c r="CH123" s="478"/>
      <c r="CI123" s="478"/>
      <c r="CJ123" s="478"/>
      <c r="CK123" s="478"/>
      <c r="CL123" s="478"/>
      <c r="CM123" s="478"/>
      <c r="CN123" s="478"/>
      <c r="CO123" s="478"/>
      <c r="CP123" s="478"/>
      <c r="CQ123" s="478"/>
      <c r="CR123" s="478"/>
      <c r="CS123" s="478"/>
      <c r="CT123" s="478"/>
      <c r="CU123" s="478"/>
      <c r="CV123" s="478"/>
      <c r="CW123" s="478"/>
      <c r="CX123" s="478"/>
      <c r="CY123" s="478"/>
      <c r="CZ123" s="478"/>
      <c r="DA123" s="478"/>
      <c r="DB123" s="478"/>
      <c r="DC123" s="478"/>
      <c r="DD123" s="478"/>
      <c r="DE123" s="478"/>
      <c r="DF123" s="478"/>
      <c r="DG123" s="478"/>
      <c r="DH123" s="478"/>
      <c r="DI123" s="478"/>
      <c r="DJ123" s="478"/>
      <c r="DK123" s="478"/>
      <c r="DL123" s="478"/>
      <c r="DM123" s="478"/>
      <c r="DN123" s="478"/>
      <c r="DO123" s="478"/>
      <c r="DP123" s="478"/>
      <c r="DQ123" s="478"/>
      <c r="DR123" s="478"/>
      <c r="DS123" s="478"/>
      <c r="DT123" s="478"/>
      <c r="DU123" s="478"/>
      <c r="DV123" s="478"/>
      <c r="DW123" s="478"/>
      <c r="DX123" s="478"/>
      <c r="DY123" s="478"/>
      <c r="DZ123" s="478"/>
      <c r="EA123" s="478"/>
      <c r="EB123" s="478"/>
      <c r="EC123" s="478"/>
      <c r="ED123" s="478"/>
      <c r="EE123" s="478"/>
      <c r="EF123" s="478"/>
      <c r="EG123" s="478"/>
      <c r="EH123" s="478"/>
      <c r="EI123" s="478"/>
      <c r="EJ123" s="478"/>
      <c r="EK123" s="478"/>
      <c r="EL123" s="478"/>
      <c r="EM123" s="478"/>
      <c r="EN123" s="478"/>
      <c r="EO123" s="478"/>
      <c r="EP123" s="478"/>
      <c r="EQ123" s="478"/>
      <c r="ER123" s="478"/>
      <c r="ES123" s="478"/>
      <c r="ET123" s="478"/>
      <c r="EU123" s="478"/>
      <c r="EV123" s="478"/>
      <c r="EW123" s="478"/>
      <c r="EX123" s="478"/>
      <c r="EY123" s="478"/>
      <c r="EZ123" s="478"/>
      <c r="FA123" s="478"/>
      <c r="FB123" s="478"/>
      <c r="FC123" s="478"/>
      <c r="FD123" s="478"/>
      <c r="FE123" s="478"/>
      <c r="FF123" s="478"/>
      <c r="FG123" s="478"/>
      <c r="FH123" s="478"/>
      <c r="FI123" s="478"/>
      <c r="FJ123" s="478"/>
      <c r="FK123" s="478"/>
      <c r="FL123" s="478"/>
      <c r="FM123" s="478"/>
      <c r="FN123" s="478"/>
      <c r="FO123" s="478"/>
      <c r="FP123" s="478"/>
      <c r="FQ123" s="478"/>
      <c r="FR123" s="478"/>
      <c r="FS123" s="478"/>
      <c r="FT123" s="478"/>
      <c r="FU123" s="478"/>
      <c r="FV123" s="478"/>
      <c r="FW123" s="478"/>
      <c r="FX123" s="478"/>
      <c r="FY123" s="478"/>
      <c r="FZ123" s="478"/>
      <c r="GA123" s="478"/>
      <c r="GB123" s="478"/>
      <c r="GC123" s="478"/>
      <c r="GD123" s="478"/>
      <c r="GE123" s="478"/>
      <c r="GF123" s="478"/>
      <c r="GG123" s="478"/>
      <c r="GH123" s="478"/>
      <c r="GI123" s="478"/>
      <c r="GJ123" s="478"/>
      <c r="GK123" s="478"/>
      <c r="GL123" s="478"/>
      <c r="GM123" s="478"/>
      <c r="GN123" s="478"/>
      <c r="GO123" s="478"/>
      <c r="GP123" s="478"/>
      <c r="GQ123" s="478"/>
      <c r="GR123" s="478"/>
      <c r="GS123" s="478"/>
      <c r="GT123" s="478"/>
      <c r="GU123" s="478"/>
      <c r="GV123" s="478"/>
      <c r="GW123" s="478"/>
      <c r="GX123" s="478"/>
      <c r="GY123" s="478"/>
      <c r="GZ123" s="478"/>
      <c r="HA123" s="478"/>
      <c r="HB123" s="478"/>
      <c r="HC123" s="478"/>
      <c r="HD123" s="478"/>
      <c r="HE123" s="478"/>
      <c r="HF123" s="478"/>
      <c r="HG123" s="478"/>
      <c r="HH123" s="478"/>
      <c r="HI123" s="478"/>
      <c r="HJ123" s="478"/>
      <c r="HK123" s="478"/>
      <c r="HL123" s="478"/>
      <c r="HM123" s="478"/>
      <c r="HN123" s="478"/>
      <c r="HO123" s="478"/>
      <c r="HP123" s="478"/>
      <c r="HQ123" s="478"/>
      <c r="HR123" s="478"/>
      <c r="HS123" s="478"/>
      <c r="HT123" s="478"/>
      <c r="HU123" s="478"/>
      <c r="HV123" s="478"/>
      <c r="HW123" s="478"/>
      <c r="HX123" s="478"/>
      <c r="HY123" s="478"/>
      <c r="HZ123" s="478"/>
      <c r="IA123" s="478"/>
      <c r="IB123" s="478"/>
      <c r="IC123" s="478"/>
      <c r="ID123" s="478"/>
      <c r="IE123" s="478"/>
      <c r="IF123" s="478"/>
      <c r="IG123" s="478"/>
      <c r="IH123" s="478"/>
      <c r="II123" s="478"/>
      <c r="IJ123" s="478"/>
      <c r="IK123" s="478"/>
      <c r="IL123" s="478"/>
      <c r="IM123" s="478"/>
      <c r="IN123" s="478"/>
      <c r="IO123" s="478"/>
      <c r="IP123" s="478"/>
      <c r="IQ123" s="478"/>
      <c r="IR123" s="478"/>
      <c r="IS123" s="478"/>
      <c r="IT123" s="478"/>
      <c r="IU123" s="478"/>
      <c r="IV123" s="478"/>
    </row>
    <row r="124" spans="1:256">
      <c r="A124" s="518"/>
      <c r="B124" s="527"/>
      <c r="C124" s="528"/>
      <c r="D124" s="529"/>
      <c r="E124" s="477"/>
      <c r="F124" s="32"/>
      <c r="G124" s="476"/>
      <c r="H124" s="477"/>
      <c r="I124" s="472"/>
      <c r="J124" s="478"/>
      <c r="K124" s="478"/>
      <c r="L124" s="478"/>
      <c r="M124" s="478"/>
      <c r="N124" s="478"/>
      <c r="O124" s="478"/>
      <c r="P124" s="478"/>
      <c r="Q124" s="478"/>
      <c r="R124" s="478"/>
      <c r="S124" s="478"/>
      <c r="T124" s="478"/>
      <c r="U124" s="478"/>
      <c r="V124" s="478"/>
      <c r="W124" s="478"/>
      <c r="X124" s="478"/>
      <c r="Y124" s="478"/>
      <c r="Z124" s="478"/>
      <c r="AA124" s="478"/>
      <c r="AB124" s="478"/>
      <c r="AC124" s="478"/>
      <c r="AD124" s="478"/>
      <c r="AE124" s="478"/>
      <c r="AF124" s="478"/>
      <c r="AG124" s="478"/>
      <c r="AH124" s="478"/>
      <c r="AI124" s="478"/>
      <c r="AJ124" s="478"/>
      <c r="AK124" s="478"/>
      <c r="AL124" s="478"/>
      <c r="AM124" s="478"/>
      <c r="AN124" s="478"/>
      <c r="AO124" s="478"/>
      <c r="AP124" s="478"/>
      <c r="AQ124" s="478"/>
      <c r="AR124" s="478"/>
      <c r="AS124" s="478"/>
      <c r="AT124" s="478"/>
      <c r="AU124" s="478"/>
      <c r="AV124" s="478"/>
      <c r="AW124" s="478"/>
      <c r="AX124" s="478"/>
      <c r="AY124" s="478"/>
      <c r="AZ124" s="478"/>
      <c r="BA124" s="478"/>
      <c r="BB124" s="478"/>
      <c r="BC124" s="478"/>
      <c r="BD124" s="478"/>
      <c r="BE124" s="478"/>
      <c r="BF124" s="478"/>
      <c r="BG124" s="478"/>
      <c r="BH124" s="478"/>
      <c r="BI124" s="478"/>
      <c r="BJ124" s="478"/>
      <c r="BK124" s="478"/>
      <c r="BL124" s="478"/>
      <c r="BM124" s="478"/>
      <c r="BN124" s="478"/>
      <c r="BO124" s="478"/>
      <c r="BP124" s="478"/>
      <c r="BQ124" s="478"/>
      <c r="BR124" s="478"/>
      <c r="BS124" s="478"/>
      <c r="BT124" s="478"/>
      <c r="BU124" s="478"/>
      <c r="BV124" s="478"/>
      <c r="BW124" s="478"/>
      <c r="BX124" s="478"/>
      <c r="BY124" s="478"/>
      <c r="BZ124" s="478"/>
      <c r="CA124" s="478"/>
      <c r="CB124" s="478"/>
      <c r="CC124" s="478"/>
      <c r="CD124" s="478"/>
      <c r="CE124" s="478"/>
      <c r="CF124" s="478"/>
      <c r="CG124" s="478"/>
      <c r="CH124" s="478"/>
      <c r="CI124" s="478"/>
      <c r="CJ124" s="478"/>
      <c r="CK124" s="478"/>
      <c r="CL124" s="478"/>
      <c r="CM124" s="478"/>
      <c r="CN124" s="478"/>
      <c r="CO124" s="478"/>
      <c r="CP124" s="478"/>
      <c r="CQ124" s="478"/>
      <c r="CR124" s="478"/>
      <c r="CS124" s="478"/>
      <c r="CT124" s="478"/>
      <c r="CU124" s="478"/>
      <c r="CV124" s="478"/>
      <c r="CW124" s="478"/>
      <c r="CX124" s="478"/>
      <c r="CY124" s="478"/>
      <c r="CZ124" s="478"/>
      <c r="DA124" s="478"/>
      <c r="DB124" s="478"/>
      <c r="DC124" s="478"/>
      <c r="DD124" s="478"/>
      <c r="DE124" s="478"/>
      <c r="DF124" s="478"/>
      <c r="DG124" s="478"/>
      <c r="DH124" s="478"/>
      <c r="DI124" s="478"/>
      <c r="DJ124" s="478"/>
      <c r="DK124" s="478"/>
      <c r="DL124" s="478"/>
      <c r="DM124" s="478"/>
      <c r="DN124" s="478"/>
      <c r="DO124" s="478"/>
      <c r="DP124" s="478"/>
      <c r="DQ124" s="478"/>
      <c r="DR124" s="478"/>
      <c r="DS124" s="478"/>
      <c r="DT124" s="478"/>
      <c r="DU124" s="478"/>
      <c r="DV124" s="478"/>
      <c r="DW124" s="478"/>
      <c r="DX124" s="478"/>
      <c r="DY124" s="478"/>
      <c r="DZ124" s="478"/>
      <c r="EA124" s="478"/>
      <c r="EB124" s="478"/>
      <c r="EC124" s="478"/>
      <c r="ED124" s="478"/>
      <c r="EE124" s="478"/>
      <c r="EF124" s="478"/>
      <c r="EG124" s="478"/>
      <c r="EH124" s="478"/>
      <c r="EI124" s="478"/>
      <c r="EJ124" s="478"/>
      <c r="EK124" s="478"/>
      <c r="EL124" s="478"/>
      <c r="EM124" s="478"/>
      <c r="EN124" s="478"/>
      <c r="EO124" s="478"/>
      <c r="EP124" s="478"/>
      <c r="EQ124" s="478"/>
      <c r="ER124" s="478"/>
      <c r="ES124" s="478"/>
      <c r="ET124" s="478"/>
      <c r="EU124" s="478"/>
      <c r="EV124" s="478"/>
      <c r="EW124" s="478"/>
      <c r="EX124" s="478"/>
      <c r="EY124" s="478"/>
      <c r="EZ124" s="478"/>
      <c r="FA124" s="478"/>
      <c r="FB124" s="478"/>
      <c r="FC124" s="478"/>
      <c r="FD124" s="478"/>
      <c r="FE124" s="478"/>
      <c r="FF124" s="478"/>
      <c r="FG124" s="478"/>
      <c r="FH124" s="478"/>
      <c r="FI124" s="478"/>
      <c r="FJ124" s="478"/>
      <c r="FK124" s="478"/>
      <c r="FL124" s="478"/>
      <c r="FM124" s="478"/>
      <c r="FN124" s="478"/>
      <c r="FO124" s="478"/>
      <c r="FP124" s="478"/>
      <c r="FQ124" s="478"/>
      <c r="FR124" s="478"/>
      <c r="FS124" s="478"/>
      <c r="FT124" s="478"/>
      <c r="FU124" s="478"/>
      <c r="FV124" s="478"/>
      <c r="FW124" s="478"/>
      <c r="FX124" s="478"/>
      <c r="FY124" s="478"/>
      <c r="FZ124" s="478"/>
      <c r="GA124" s="478"/>
      <c r="GB124" s="478"/>
      <c r="GC124" s="478"/>
      <c r="GD124" s="478"/>
      <c r="GE124" s="478"/>
      <c r="GF124" s="478"/>
      <c r="GG124" s="478"/>
      <c r="GH124" s="478"/>
      <c r="GI124" s="478"/>
      <c r="GJ124" s="478"/>
      <c r="GK124" s="478"/>
      <c r="GL124" s="478"/>
      <c r="GM124" s="478"/>
      <c r="GN124" s="478"/>
      <c r="GO124" s="478"/>
      <c r="GP124" s="478"/>
      <c r="GQ124" s="478"/>
      <c r="GR124" s="478"/>
      <c r="GS124" s="478"/>
      <c r="GT124" s="478"/>
      <c r="GU124" s="478"/>
      <c r="GV124" s="478"/>
      <c r="GW124" s="478"/>
      <c r="GX124" s="478"/>
      <c r="GY124" s="478"/>
      <c r="GZ124" s="478"/>
      <c r="HA124" s="478"/>
      <c r="HB124" s="478"/>
      <c r="HC124" s="478"/>
      <c r="HD124" s="478"/>
      <c r="HE124" s="478"/>
      <c r="HF124" s="478"/>
      <c r="HG124" s="478"/>
      <c r="HH124" s="478"/>
      <c r="HI124" s="478"/>
      <c r="HJ124" s="478"/>
      <c r="HK124" s="478"/>
      <c r="HL124" s="478"/>
      <c r="HM124" s="478"/>
      <c r="HN124" s="478"/>
      <c r="HO124" s="478"/>
      <c r="HP124" s="478"/>
      <c r="HQ124" s="478"/>
      <c r="HR124" s="478"/>
      <c r="HS124" s="478"/>
      <c r="HT124" s="478"/>
      <c r="HU124" s="478"/>
      <c r="HV124" s="478"/>
      <c r="HW124" s="478"/>
      <c r="HX124" s="478"/>
      <c r="HY124" s="478"/>
      <c r="HZ124" s="478"/>
      <c r="IA124" s="478"/>
      <c r="IB124" s="478"/>
      <c r="IC124" s="478"/>
      <c r="ID124" s="478"/>
      <c r="IE124" s="478"/>
      <c r="IF124" s="478"/>
      <c r="IG124" s="478"/>
      <c r="IH124" s="478"/>
      <c r="II124" s="478"/>
      <c r="IJ124" s="478"/>
      <c r="IK124" s="478"/>
      <c r="IL124" s="478"/>
      <c r="IM124" s="478"/>
      <c r="IN124" s="478"/>
      <c r="IO124" s="478"/>
      <c r="IP124" s="478"/>
      <c r="IQ124" s="478"/>
      <c r="IR124" s="478"/>
      <c r="IS124" s="478"/>
      <c r="IT124" s="478"/>
      <c r="IU124" s="478"/>
      <c r="IV124" s="478"/>
    </row>
    <row r="125" spans="1:256" ht="14">
      <c r="A125" s="512" t="s">
        <v>318</v>
      </c>
      <c r="B125" s="523" t="s">
        <v>319</v>
      </c>
      <c r="C125" s="528" t="s">
        <v>5</v>
      </c>
      <c r="D125" s="529">
        <v>7</v>
      </c>
      <c r="E125" s="477"/>
      <c r="F125" s="32">
        <f>D125*E125</f>
        <v>0</v>
      </c>
      <c r="G125" s="476"/>
      <c r="H125" s="477"/>
      <c r="I125" s="472"/>
      <c r="J125" s="478"/>
      <c r="K125" s="478"/>
      <c r="L125" s="478"/>
      <c r="M125" s="478"/>
      <c r="N125" s="478"/>
      <c r="O125" s="478"/>
      <c r="P125" s="478"/>
      <c r="Q125" s="478"/>
      <c r="R125" s="478"/>
      <c r="S125" s="478"/>
      <c r="T125" s="478"/>
      <c r="U125" s="478"/>
      <c r="V125" s="478"/>
      <c r="W125" s="478"/>
      <c r="X125" s="478"/>
      <c r="Y125" s="478"/>
      <c r="Z125" s="478"/>
      <c r="AA125" s="478"/>
      <c r="AB125" s="478"/>
      <c r="AC125" s="478"/>
      <c r="AD125" s="478"/>
      <c r="AE125" s="478"/>
      <c r="AF125" s="478"/>
      <c r="AG125" s="478"/>
      <c r="AH125" s="478"/>
      <c r="AI125" s="478"/>
      <c r="AJ125" s="478"/>
      <c r="AK125" s="478"/>
      <c r="AL125" s="478"/>
      <c r="AM125" s="478"/>
      <c r="AN125" s="478"/>
      <c r="AO125" s="478"/>
      <c r="AP125" s="478"/>
      <c r="AQ125" s="478"/>
      <c r="AR125" s="478"/>
      <c r="AS125" s="478"/>
      <c r="AT125" s="478"/>
      <c r="AU125" s="478"/>
      <c r="AV125" s="478"/>
      <c r="AW125" s="478"/>
      <c r="AX125" s="478"/>
      <c r="AY125" s="478"/>
      <c r="AZ125" s="478"/>
      <c r="BA125" s="478"/>
      <c r="BB125" s="478"/>
      <c r="BC125" s="478"/>
      <c r="BD125" s="478"/>
      <c r="BE125" s="478"/>
      <c r="BF125" s="478"/>
      <c r="BG125" s="478"/>
      <c r="BH125" s="478"/>
      <c r="BI125" s="478"/>
      <c r="BJ125" s="478"/>
      <c r="BK125" s="478"/>
      <c r="BL125" s="478"/>
      <c r="BM125" s="478"/>
      <c r="BN125" s="478"/>
      <c r="BO125" s="478"/>
      <c r="BP125" s="478"/>
      <c r="BQ125" s="478"/>
      <c r="BR125" s="478"/>
      <c r="BS125" s="478"/>
      <c r="BT125" s="478"/>
      <c r="BU125" s="478"/>
      <c r="BV125" s="478"/>
      <c r="BW125" s="478"/>
      <c r="BX125" s="478"/>
      <c r="BY125" s="478"/>
      <c r="BZ125" s="478"/>
      <c r="CA125" s="478"/>
      <c r="CB125" s="478"/>
      <c r="CC125" s="478"/>
      <c r="CD125" s="478"/>
      <c r="CE125" s="478"/>
      <c r="CF125" s="478"/>
      <c r="CG125" s="478"/>
      <c r="CH125" s="478"/>
      <c r="CI125" s="478"/>
      <c r="CJ125" s="478"/>
      <c r="CK125" s="478"/>
      <c r="CL125" s="478"/>
      <c r="CM125" s="478"/>
      <c r="CN125" s="478"/>
      <c r="CO125" s="478"/>
      <c r="CP125" s="478"/>
      <c r="CQ125" s="478"/>
      <c r="CR125" s="478"/>
      <c r="CS125" s="478"/>
      <c r="CT125" s="478"/>
      <c r="CU125" s="478"/>
      <c r="CV125" s="478"/>
      <c r="CW125" s="478"/>
      <c r="CX125" s="478"/>
      <c r="CY125" s="478"/>
      <c r="CZ125" s="478"/>
      <c r="DA125" s="478"/>
      <c r="DB125" s="478"/>
      <c r="DC125" s="478"/>
      <c r="DD125" s="478"/>
      <c r="DE125" s="478"/>
      <c r="DF125" s="478"/>
      <c r="DG125" s="478"/>
      <c r="DH125" s="478"/>
      <c r="DI125" s="478"/>
      <c r="DJ125" s="478"/>
      <c r="DK125" s="478"/>
      <c r="DL125" s="478"/>
      <c r="DM125" s="478"/>
      <c r="DN125" s="478"/>
      <c r="DO125" s="478"/>
      <c r="DP125" s="478"/>
      <c r="DQ125" s="478"/>
      <c r="DR125" s="478"/>
      <c r="DS125" s="478"/>
      <c r="DT125" s="478"/>
      <c r="DU125" s="478"/>
      <c r="DV125" s="478"/>
      <c r="DW125" s="478"/>
      <c r="DX125" s="478"/>
      <c r="DY125" s="478"/>
      <c r="DZ125" s="478"/>
      <c r="EA125" s="478"/>
      <c r="EB125" s="478"/>
      <c r="EC125" s="478"/>
      <c r="ED125" s="478"/>
      <c r="EE125" s="478"/>
      <c r="EF125" s="478"/>
      <c r="EG125" s="478"/>
      <c r="EH125" s="478"/>
      <c r="EI125" s="478"/>
      <c r="EJ125" s="478"/>
      <c r="EK125" s="478"/>
      <c r="EL125" s="478"/>
      <c r="EM125" s="478"/>
      <c r="EN125" s="478"/>
      <c r="EO125" s="478"/>
      <c r="EP125" s="478"/>
      <c r="EQ125" s="478"/>
      <c r="ER125" s="478"/>
      <c r="ES125" s="478"/>
      <c r="ET125" s="478"/>
      <c r="EU125" s="478"/>
      <c r="EV125" s="478"/>
      <c r="EW125" s="478"/>
      <c r="EX125" s="478"/>
      <c r="EY125" s="478"/>
      <c r="EZ125" s="478"/>
      <c r="FA125" s="478"/>
      <c r="FB125" s="478"/>
      <c r="FC125" s="478"/>
      <c r="FD125" s="478"/>
      <c r="FE125" s="478"/>
      <c r="FF125" s="478"/>
      <c r="FG125" s="478"/>
      <c r="FH125" s="478"/>
      <c r="FI125" s="478"/>
      <c r="FJ125" s="478"/>
      <c r="FK125" s="478"/>
      <c r="FL125" s="478"/>
      <c r="FM125" s="478"/>
      <c r="FN125" s="478"/>
      <c r="FO125" s="478"/>
      <c r="FP125" s="478"/>
      <c r="FQ125" s="478"/>
      <c r="FR125" s="478"/>
      <c r="FS125" s="478"/>
      <c r="FT125" s="478"/>
      <c r="FU125" s="478"/>
      <c r="FV125" s="478"/>
      <c r="FW125" s="478"/>
      <c r="FX125" s="478"/>
      <c r="FY125" s="478"/>
      <c r="FZ125" s="478"/>
      <c r="GA125" s="478"/>
      <c r="GB125" s="478"/>
      <c r="GC125" s="478"/>
      <c r="GD125" s="478"/>
      <c r="GE125" s="478"/>
      <c r="GF125" s="478"/>
      <c r="GG125" s="478"/>
      <c r="GH125" s="478"/>
      <c r="GI125" s="478"/>
      <c r="GJ125" s="478"/>
      <c r="GK125" s="478"/>
      <c r="GL125" s="478"/>
      <c r="GM125" s="478"/>
      <c r="GN125" s="478"/>
      <c r="GO125" s="478"/>
      <c r="GP125" s="478"/>
      <c r="GQ125" s="478"/>
      <c r="GR125" s="478"/>
      <c r="GS125" s="478"/>
      <c r="GT125" s="478"/>
      <c r="GU125" s="478"/>
      <c r="GV125" s="478"/>
      <c r="GW125" s="478"/>
      <c r="GX125" s="478"/>
      <c r="GY125" s="478"/>
      <c r="GZ125" s="478"/>
      <c r="HA125" s="478"/>
      <c r="HB125" s="478"/>
      <c r="HC125" s="478"/>
      <c r="HD125" s="478"/>
      <c r="HE125" s="478"/>
      <c r="HF125" s="478"/>
      <c r="HG125" s="478"/>
      <c r="HH125" s="478"/>
      <c r="HI125" s="478"/>
      <c r="HJ125" s="478"/>
      <c r="HK125" s="478"/>
      <c r="HL125" s="478"/>
      <c r="HM125" s="478"/>
      <c r="HN125" s="478"/>
      <c r="HO125" s="478"/>
      <c r="HP125" s="478"/>
      <c r="HQ125" s="478"/>
      <c r="HR125" s="478"/>
      <c r="HS125" s="478"/>
      <c r="HT125" s="478"/>
      <c r="HU125" s="478"/>
      <c r="HV125" s="478"/>
      <c r="HW125" s="478"/>
      <c r="HX125" s="478"/>
      <c r="HY125" s="478"/>
      <c r="HZ125" s="478"/>
      <c r="IA125" s="478"/>
      <c r="IB125" s="478"/>
      <c r="IC125" s="478"/>
      <c r="ID125" s="478"/>
      <c r="IE125" s="478"/>
      <c r="IF125" s="478"/>
      <c r="IG125" s="478"/>
      <c r="IH125" s="478"/>
      <c r="II125" s="478"/>
      <c r="IJ125" s="478"/>
      <c r="IK125" s="478"/>
      <c r="IL125" s="478"/>
      <c r="IM125" s="478"/>
      <c r="IN125" s="478"/>
      <c r="IO125" s="478"/>
      <c r="IP125" s="478"/>
      <c r="IQ125" s="478"/>
      <c r="IR125" s="478"/>
      <c r="IS125" s="478"/>
      <c r="IT125" s="478"/>
      <c r="IU125" s="478"/>
      <c r="IV125" s="478"/>
    </row>
    <row r="126" spans="1:256">
      <c r="A126" s="518"/>
      <c r="B126" s="527"/>
      <c r="C126" s="528"/>
      <c r="D126" s="529"/>
      <c r="E126" s="477"/>
      <c r="F126" s="511"/>
      <c r="G126" s="476"/>
      <c r="H126" s="477"/>
      <c r="I126" s="472"/>
      <c r="J126" s="478"/>
      <c r="K126" s="478"/>
      <c r="L126" s="478"/>
      <c r="M126" s="478"/>
      <c r="N126" s="478"/>
      <c r="O126" s="478"/>
      <c r="P126" s="478"/>
      <c r="Q126" s="478"/>
      <c r="R126" s="478"/>
      <c r="S126" s="478"/>
      <c r="T126" s="478"/>
      <c r="U126" s="478"/>
      <c r="V126" s="478"/>
      <c r="W126" s="478"/>
      <c r="X126" s="478"/>
      <c r="Y126" s="478"/>
      <c r="Z126" s="478"/>
      <c r="AA126" s="478"/>
      <c r="AB126" s="478"/>
      <c r="AC126" s="478"/>
      <c r="AD126" s="478"/>
      <c r="AE126" s="478"/>
      <c r="AF126" s="478"/>
      <c r="AG126" s="478"/>
      <c r="AH126" s="478"/>
      <c r="AI126" s="478"/>
      <c r="AJ126" s="478"/>
      <c r="AK126" s="478"/>
      <c r="AL126" s="478"/>
      <c r="AM126" s="478"/>
      <c r="AN126" s="478"/>
      <c r="AO126" s="478"/>
      <c r="AP126" s="478"/>
      <c r="AQ126" s="478"/>
      <c r="AR126" s="478"/>
      <c r="AS126" s="478"/>
      <c r="AT126" s="478"/>
      <c r="AU126" s="478"/>
      <c r="AV126" s="478"/>
      <c r="AW126" s="478"/>
      <c r="AX126" s="478"/>
      <c r="AY126" s="478"/>
      <c r="AZ126" s="478"/>
      <c r="BA126" s="478"/>
      <c r="BB126" s="478"/>
      <c r="BC126" s="478"/>
      <c r="BD126" s="478"/>
      <c r="BE126" s="478"/>
      <c r="BF126" s="478"/>
      <c r="BG126" s="478"/>
      <c r="BH126" s="478"/>
      <c r="BI126" s="478"/>
      <c r="BJ126" s="478"/>
      <c r="BK126" s="478"/>
      <c r="BL126" s="478"/>
      <c r="BM126" s="478"/>
      <c r="BN126" s="478"/>
      <c r="BO126" s="478"/>
      <c r="BP126" s="478"/>
      <c r="BQ126" s="478"/>
      <c r="BR126" s="478"/>
      <c r="BS126" s="478"/>
      <c r="BT126" s="478"/>
      <c r="BU126" s="478"/>
      <c r="BV126" s="478"/>
      <c r="BW126" s="478"/>
      <c r="BX126" s="478"/>
      <c r="BY126" s="478"/>
      <c r="BZ126" s="478"/>
      <c r="CA126" s="478"/>
      <c r="CB126" s="478"/>
      <c r="CC126" s="478"/>
      <c r="CD126" s="478"/>
      <c r="CE126" s="478"/>
      <c r="CF126" s="478"/>
      <c r="CG126" s="478"/>
      <c r="CH126" s="478"/>
      <c r="CI126" s="478"/>
      <c r="CJ126" s="478"/>
      <c r="CK126" s="478"/>
      <c r="CL126" s="478"/>
      <c r="CM126" s="478"/>
      <c r="CN126" s="478"/>
      <c r="CO126" s="478"/>
      <c r="CP126" s="478"/>
      <c r="CQ126" s="478"/>
      <c r="CR126" s="478"/>
      <c r="CS126" s="478"/>
      <c r="CT126" s="478"/>
      <c r="CU126" s="478"/>
      <c r="CV126" s="478"/>
      <c r="CW126" s="478"/>
      <c r="CX126" s="478"/>
      <c r="CY126" s="478"/>
      <c r="CZ126" s="478"/>
      <c r="DA126" s="478"/>
      <c r="DB126" s="478"/>
      <c r="DC126" s="478"/>
      <c r="DD126" s="478"/>
      <c r="DE126" s="478"/>
      <c r="DF126" s="478"/>
      <c r="DG126" s="478"/>
      <c r="DH126" s="478"/>
      <c r="DI126" s="478"/>
      <c r="DJ126" s="478"/>
      <c r="DK126" s="478"/>
      <c r="DL126" s="478"/>
      <c r="DM126" s="478"/>
      <c r="DN126" s="478"/>
      <c r="DO126" s="478"/>
      <c r="DP126" s="478"/>
      <c r="DQ126" s="478"/>
      <c r="DR126" s="478"/>
      <c r="DS126" s="478"/>
      <c r="DT126" s="478"/>
      <c r="DU126" s="478"/>
      <c r="DV126" s="478"/>
      <c r="DW126" s="478"/>
      <c r="DX126" s="478"/>
      <c r="DY126" s="478"/>
      <c r="DZ126" s="478"/>
      <c r="EA126" s="478"/>
      <c r="EB126" s="478"/>
      <c r="EC126" s="478"/>
      <c r="ED126" s="478"/>
      <c r="EE126" s="478"/>
      <c r="EF126" s="478"/>
      <c r="EG126" s="478"/>
      <c r="EH126" s="478"/>
      <c r="EI126" s="478"/>
      <c r="EJ126" s="478"/>
      <c r="EK126" s="478"/>
      <c r="EL126" s="478"/>
      <c r="EM126" s="478"/>
      <c r="EN126" s="478"/>
      <c r="EO126" s="478"/>
      <c r="EP126" s="478"/>
      <c r="EQ126" s="478"/>
      <c r="ER126" s="478"/>
      <c r="ES126" s="478"/>
      <c r="ET126" s="478"/>
      <c r="EU126" s="478"/>
      <c r="EV126" s="478"/>
      <c r="EW126" s="478"/>
      <c r="EX126" s="478"/>
      <c r="EY126" s="478"/>
      <c r="EZ126" s="478"/>
      <c r="FA126" s="478"/>
      <c r="FB126" s="478"/>
      <c r="FC126" s="478"/>
      <c r="FD126" s="478"/>
      <c r="FE126" s="478"/>
      <c r="FF126" s="478"/>
      <c r="FG126" s="478"/>
      <c r="FH126" s="478"/>
      <c r="FI126" s="478"/>
      <c r="FJ126" s="478"/>
      <c r="FK126" s="478"/>
      <c r="FL126" s="478"/>
      <c r="FM126" s="478"/>
      <c r="FN126" s="478"/>
      <c r="FO126" s="478"/>
      <c r="FP126" s="478"/>
      <c r="FQ126" s="478"/>
      <c r="FR126" s="478"/>
      <c r="FS126" s="478"/>
      <c r="FT126" s="478"/>
      <c r="FU126" s="478"/>
      <c r="FV126" s="478"/>
      <c r="FW126" s="478"/>
      <c r="FX126" s="478"/>
      <c r="FY126" s="478"/>
      <c r="FZ126" s="478"/>
      <c r="GA126" s="478"/>
      <c r="GB126" s="478"/>
      <c r="GC126" s="478"/>
      <c r="GD126" s="478"/>
      <c r="GE126" s="478"/>
      <c r="GF126" s="478"/>
      <c r="GG126" s="478"/>
      <c r="GH126" s="478"/>
      <c r="GI126" s="478"/>
      <c r="GJ126" s="478"/>
      <c r="GK126" s="478"/>
      <c r="GL126" s="478"/>
      <c r="GM126" s="478"/>
      <c r="GN126" s="478"/>
      <c r="GO126" s="478"/>
      <c r="GP126" s="478"/>
      <c r="GQ126" s="478"/>
      <c r="GR126" s="478"/>
      <c r="GS126" s="478"/>
      <c r="GT126" s="478"/>
      <c r="GU126" s="478"/>
      <c r="GV126" s="478"/>
      <c r="GW126" s="478"/>
      <c r="GX126" s="478"/>
      <c r="GY126" s="478"/>
      <c r="GZ126" s="478"/>
      <c r="HA126" s="478"/>
      <c r="HB126" s="478"/>
      <c r="HC126" s="478"/>
      <c r="HD126" s="478"/>
      <c r="HE126" s="478"/>
      <c r="HF126" s="478"/>
      <c r="HG126" s="478"/>
      <c r="HH126" s="478"/>
      <c r="HI126" s="478"/>
      <c r="HJ126" s="478"/>
      <c r="HK126" s="478"/>
      <c r="HL126" s="478"/>
      <c r="HM126" s="478"/>
      <c r="HN126" s="478"/>
      <c r="HO126" s="478"/>
      <c r="HP126" s="478"/>
      <c r="HQ126" s="478"/>
      <c r="HR126" s="478"/>
      <c r="HS126" s="478"/>
      <c r="HT126" s="478"/>
      <c r="HU126" s="478"/>
      <c r="HV126" s="478"/>
      <c r="HW126" s="478"/>
      <c r="HX126" s="478"/>
      <c r="HY126" s="478"/>
      <c r="HZ126" s="478"/>
      <c r="IA126" s="478"/>
      <c r="IB126" s="478"/>
      <c r="IC126" s="478"/>
      <c r="ID126" s="478"/>
      <c r="IE126" s="478"/>
      <c r="IF126" s="478"/>
      <c r="IG126" s="478"/>
      <c r="IH126" s="478"/>
      <c r="II126" s="478"/>
      <c r="IJ126" s="478"/>
      <c r="IK126" s="478"/>
      <c r="IL126" s="478"/>
      <c r="IM126" s="478"/>
      <c r="IN126" s="478"/>
      <c r="IO126" s="478"/>
      <c r="IP126" s="478"/>
      <c r="IQ126" s="478"/>
      <c r="IR126" s="478"/>
      <c r="IS126" s="478"/>
      <c r="IT126" s="478"/>
      <c r="IU126" s="478"/>
      <c r="IV126" s="478"/>
    </row>
    <row r="127" spans="1:256" ht="14">
      <c r="A127" s="512" t="s">
        <v>11</v>
      </c>
      <c r="B127" s="580" t="s">
        <v>303</v>
      </c>
      <c r="C127" s="528"/>
      <c r="D127" s="581" t="s">
        <v>304</v>
      </c>
      <c r="E127" s="581"/>
      <c r="F127" s="46">
        <f>SUM(F10:F125)</f>
        <v>0</v>
      </c>
    </row>
    <row r="128" spans="1:256">
      <c r="E128" s="45"/>
      <c r="F128" s="45"/>
    </row>
  </sheetData>
  <sheetProtection algorithmName="SHA-1" hashValue="a8K/W4TLP8Wc7uKwMK4zleZ0LIU=" saltValue="aOg+3+reFh4uPsJWaEb+Gw==" spinCount="100000" sheet="1" objects="1" scenarios="1"/>
  <mergeCells count="3">
    <mergeCell ref="A1:F1"/>
    <mergeCell ref="B2:D2"/>
    <mergeCell ref="D127:E127"/>
  </mergeCells>
  <pageMargins left="0.70866141732283472" right="0.70866141732283472" top="0.74803149606299213" bottom="0.74803149606299213" header="0.31496062992125984" footer="0.31496062992125984"/>
  <pageSetup paperSize="9" scale="77" firstPageNumber="0" orientation="portrait" r:id="rId1"/>
  <headerFooter differentFirst="1">
    <oddHeader>&amp;L&amp;10"INOVAPRO d.o.o."
Zagreb, Retkovec III 15/b&amp;R&amp;10BROJ PROJEKTA: 103920
BROJ STRANICE: &amp;P</oddHeader>
    <oddFooter>&amp;R&amp;10&amp;P &amp; od &amp;N</oddFooter>
  </headerFooter>
  <rowBreaks count="5" manualBreakCount="5">
    <brk id="17" max="5" man="1"/>
    <brk id="30" max="5" man="1"/>
    <brk id="48" max="5" man="1"/>
    <brk id="78" max="5" man="1"/>
    <brk id="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P136"/>
  <sheetViews>
    <sheetView view="pageBreakPreview" zoomScale="90" zoomScaleNormal="90" zoomScaleSheetLayoutView="90" workbookViewId="0">
      <selection sqref="A1:C1"/>
    </sheetView>
  </sheetViews>
  <sheetFormatPr defaultColWidth="9" defaultRowHeight="12.5"/>
  <cols>
    <col min="1" max="1" width="6.5" style="586" customWidth="1"/>
    <col min="2" max="2" width="54.58203125" style="586" bestFit="1" customWidth="1"/>
    <col min="3" max="3" width="18.75" style="586" customWidth="1"/>
    <col min="4" max="7" width="9" style="586"/>
    <col min="8" max="8" width="14" style="586" bestFit="1" customWidth="1"/>
    <col min="9" max="16384" width="9" style="586"/>
  </cols>
  <sheetData>
    <row r="1" spans="1:250" s="585" customFormat="1" ht="18.5">
      <c r="A1" s="460" t="s">
        <v>231</v>
      </c>
      <c r="B1" s="460"/>
      <c r="C1" s="460"/>
      <c r="D1" s="583"/>
      <c r="E1" s="583"/>
      <c r="F1" s="583"/>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c r="AN1" s="584"/>
      <c r="AO1" s="584"/>
      <c r="AP1" s="584"/>
      <c r="AQ1" s="584"/>
      <c r="AR1" s="584"/>
      <c r="AS1" s="584"/>
      <c r="AT1" s="584"/>
      <c r="AU1" s="584"/>
      <c r="AV1" s="584"/>
      <c r="AW1" s="584"/>
      <c r="AX1" s="584"/>
      <c r="AY1" s="584"/>
      <c r="AZ1" s="584"/>
      <c r="BA1" s="584"/>
      <c r="BB1" s="584"/>
      <c r="BC1" s="584"/>
      <c r="BD1" s="584"/>
      <c r="BE1" s="584"/>
      <c r="BF1" s="584"/>
      <c r="BG1" s="584"/>
      <c r="BH1" s="584"/>
      <c r="BI1" s="584"/>
      <c r="BJ1" s="584"/>
      <c r="BK1" s="584"/>
      <c r="BL1" s="584"/>
      <c r="BM1" s="584"/>
      <c r="BN1" s="584"/>
      <c r="BO1" s="584"/>
      <c r="BP1" s="584"/>
      <c r="BQ1" s="584"/>
      <c r="BR1" s="584"/>
      <c r="BS1" s="584"/>
      <c r="BT1" s="584"/>
      <c r="BU1" s="584"/>
      <c r="BV1" s="584"/>
      <c r="BW1" s="584"/>
      <c r="BX1" s="584"/>
      <c r="BY1" s="584"/>
      <c r="BZ1" s="584"/>
      <c r="CA1" s="584"/>
      <c r="CB1" s="584"/>
      <c r="CC1" s="584"/>
      <c r="CD1" s="584"/>
      <c r="CE1" s="584"/>
      <c r="CF1" s="584"/>
      <c r="CG1" s="584"/>
      <c r="CH1" s="584"/>
      <c r="CI1" s="584"/>
      <c r="CJ1" s="584"/>
      <c r="CK1" s="584"/>
      <c r="CL1" s="584"/>
      <c r="CM1" s="584"/>
      <c r="CN1" s="584"/>
      <c r="CO1" s="584"/>
      <c r="CP1" s="584"/>
      <c r="CQ1" s="584"/>
      <c r="CR1" s="584"/>
      <c r="CS1" s="584"/>
      <c r="CT1" s="584"/>
      <c r="CU1" s="584"/>
      <c r="CV1" s="584"/>
      <c r="CW1" s="584"/>
      <c r="CX1" s="584"/>
      <c r="CY1" s="584"/>
      <c r="CZ1" s="584"/>
      <c r="DA1" s="584"/>
      <c r="DB1" s="584"/>
      <c r="DC1" s="584"/>
      <c r="DD1" s="584"/>
      <c r="DE1" s="584"/>
      <c r="DF1" s="584"/>
      <c r="DG1" s="584"/>
      <c r="DH1" s="584"/>
      <c r="DI1" s="584"/>
      <c r="DJ1" s="584"/>
      <c r="DK1" s="584"/>
      <c r="DL1" s="584"/>
      <c r="DM1" s="584"/>
      <c r="DN1" s="584"/>
      <c r="DO1" s="584"/>
      <c r="DP1" s="584"/>
      <c r="DQ1" s="584"/>
      <c r="DR1" s="584"/>
      <c r="DS1" s="584"/>
      <c r="DT1" s="584"/>
      <c r="DU1" s="584"/>
      <c r="DV1" s="584"/>
      <c r="DW1" s="584"/>
      <c r="DX1" s="584"/>
      <c r="DY1" s="584"/>
      <c r="DZ1" s="584"/>
      <c r="EA1" s="584"/>
      <c r="EB1" s="584"/>
      <c r="EC1" s="584"/>
      <c r="ED1" s="584"/>
      <c r="EE1" s="584"/>
      <c r="EF1" s="584"/>
      <c r="EG1" s="584"/>
      <c r="EH1" s="584"/>
      <c r="EI1" s="584"/>
      <c r="EJ1" s="584"/>
      <c r="EK1" s="584"/>
      <c r="EL1" s="584"/>
      <c r="EM1" s="584"/>
      <c r="EN1" s="584"/>
      <c r="EO1" s="584"/>
      <c r="EP1" s="584"/>
      <c r="EQ1" s="584"/>
      <c r="ER1" s="584"/>
      <c r="ES1" s="584"/>
      <c r="ET1" s="584"/>
      <c r="EU1" s="584"/>
      <c r="EV1" s="584"/>
      <c r="EW1" s="584"/>
      <c r="EX1" s="584"/>
      <c r="EY1" s="584"/>
      <c r="EZ1" s="584"/>
      <c r="FA1" s="584"/>
      <c r="FB1" s="584"/>
      <c r="FC1" s="584"/>
      <c r="FD1" s="584"/>
      <c r="FE1" s="584"/>
      <c r="FF1" s="584"/>
      <c r="FG1" s="584"/>
      <c r="FH1" s="584"/>
      <c r="FI1" s="584"/>
      <c r="FJ1" s="584"/>
      <c r="FK1" s="584"/>
      <c r="FL1" s="584"/>
      <c r="FM1" s="584"/>
      <c r="FN1" s="584"/>
      <c r="FO1" s="584"/>
      <c r="FP1" s="584"/>
      <c r="FQ1" s="584"/>
      <c r="FR1" s="584"/>
      <c r="FS1" s="584"/>
      <c r="FT1" s="584"/>
      <c r="FU1" s="584"/>
      <c r="FV1" s="584"/>
      <c r="FW1" s="584"/>
      <c r="FX1" s="584"/>
      <c r="FY1" s="584"/>
      <c r="FZ1" s="584"/>
      <c r="GA1" s="584"/>
      <c r="GB1" s="584"/>
      <c r="GC1" s="584"/>
      <c r="GD1" s="584"/>
      <c r="GE1" s="584"/>
      <c r="GF1" s="584"/>
      <c r="GG1" s="584"/>
      <c r="GH1" s="584"/>
      <c r="GI1" s="584"/>
      <c r="GJ1" s="584"/>
      <c r="GK1" s="584"/>
      <c r="GL1" s="584"/>
      <c r="GM1" s="584"/>
      <c r="GN1" s="584"/>
      <c r="GO1" s="584"/>
      <c r="GP1" s="584"/>
      <c r="GQ1" s="584"/>
      <c r="GR1" s="584"/>
      <c r="GS1" s="584"/>
      <c r="GT1" s="584"/>
      <c r="GU1" s="584"/>
      <c r="GV1" s="584"/>
      <c r="GW1" s="584"/>
      <c r="GX1" s="584"/>
      <c r="GY1" s="584"/>
      <c r="GZ1" s="584"/>
      <c r="HA1" s="584"/>
      <c r="HB1" s="584"/>
      <c r="HC1" s="584"/>
      <c r="HD1" s="584"/>
      <c r="HE1" s="584"/>
      <c r="HF1" s="584"/>
      <c r="HG1" s="584"/>
      <c r="HH1" s="584"/>
      <c r="HI1" s="584"/>
      <c r="HJ1" s="584"/>
      <c r="HK1" s="584"/>
      <c r="HL1" s="584"/>
      <c r="HM1" s="584"/>
      <c r="HN1" s="584"/>
      <c r="HO1" s="584"/>
      <c r="HP1" s="584"/>
      <c r="HQ1" s="584"/>
      <c r="HR1" s="584"/>
      <c r="HS1" s="584"/>
      <c r="HT1" s="584"/>
      <c r="HU1" s="584"/>
      <c r="HV1" s="584"/>
      <c r="HW1" s="584"/>
      <c r="HX1" s="584"/>
      <c r="HY1" s="584"/>
      <c r="HZ1" s="584"/>
      <c r="IA1" s="584"/>
      <c r="IB1" s="584"/>
      <c r="IC1" s="584"/>
      <c r="ID1" s="584"/>
      <c r="IE1" s="584"/>
      <c r="IF1" s="584"/>
      <c r="IG1" s="584"/>
      <c r="IH1" s="584"/>
      <c r="II1" s="584"/>
      <c r="IJ1" s="584"/>
      <c r="IK1" s="584"/>
      <c r="IL1" s="584"/>
      <c r="IM1" s="584"/>
      <c r="IN1" s="584"/>
      <c r="IO1" s="584"/>
      <c r="IP1" s="584"/>
    </row>
    <row r="2" spans="1:250" ht="26">
      <c r="A2" s="597" t="s">
        <v>232</v>
      </c>
      <c r="B2" s="598" t="s">
        <v>233</v>
      </c>
      <c r="C2" s="601" t="s">
        <v>234</v>
      </c>
    </row>
    <row r="3" spans="1:250" ht="24.75" customHeight="1">
      <c r="A3" s="599">
        <v>1</v>
      </c>
      <c r="B3" s="599" t="s">
        <v>235</v>
      </c>
      <c r="C3" s="602">
        <f>'1. FN'!F574</f>
        <v>0</v>
      </c>
    </row>
    <row r="4" spans="1:250" ht="32.25" customHeight="1">
      <c r="A4" s="599">
        <v>2</v>
      </c>
      <c r="B4" s="600" t="s">
        <v>239</v>
      </c>
      <c r="C4" s="602">
        <f>'2. GRIJANJE HLAĐENJE'!D227</f>
        <v>0</v>
      </c>
    </row>
    <row r="5" spans="1:250" ht="55.5" customHeight="1">
      <c r="A5" s="599">
        <v>3</v>
      </c>
      <c r="B5" s="600" t="s">
        <v>317</v>
      </c>
      <c r="C5" s="602">
        <f>'3_PROIZVODNA LINIJA'!F127</f>
        <v>0</v>
      </c>
    </row>
    <row r="6" spans="1:250" s="591" customFormat="1" ht="45" customHeight="1">
      <c r="A6" s="588"/>
      <c r="B6" s="589"/>
      <c r="C6" s="590"/>
    </row>
    <row r="7" spans="1:250" ht="45" customHeight="1">
      <c r="A7" s="592"/>
      <c r="B7" s="593"/>
      <c r="C7" s="587"/>
    </row>
    <row r="8" spans="1:250" ht="45" customHeight="1">
      <c r="A8" s="592"/>
      <c r="B8" s="593"/>
      <c r="C8" s="587"/>
    </row>
    <row r="9" spans="1:250" ht="45" customHeight="1">
      <c r="A9" s="592"/>
      <c r="B9" s="593"/>
      <c r="C9" s="587"/>
    </row>
    <row r="10" spans="1:250">
      <c r="B10" s="594"/>
      <c r="C10" s="587"/>
    </row>
    <row r="11" spans="1:250" s="595" customFormat="1" ht="15.5">
      <c r="B11" s="603" t="s">
        <v>236</v>
      </c>
      <c r="C11" s="604">
        <f>SUM(C3:C5)+SUM(C7:C9)</f>
        <v>0</v>
      </c>
      <c r="H11" s="596"/>
    </row>
    <row r="12" spans="1:250" s="595" customFormat="1" ht="15.5">
      <c r="B12" s="605"/>
      <c r="C12" s="606"/>
      <c r="H12" s="596"/>
    </row>
    <row r="13" spans="1:250" s="595" customFormat="1" ht="15.5">
      <c r="B13" s="603" t="s">
        <v>237</v>
      </c>
      <c r="C13" s="604">
        <f>C11*0.25</f>
        <v>0</v>
      </c>
    </row>
    <row r="14" spans="1:250" s="595" customFormat="1" ht="15.5">
      <c r="B14" s="605"/>
      <c r="C14" s="606"/>
    </row>
    <row r="15" spans="1:250" s="595" customFormat="1" ht="15.5">
      <c r="B15" s="603" t="s">
        <v>238</v>
      </c>
      <c r="C15" s="604">
        <f>C11*1.25</f>
        <v>0</v>
      </c>
    </row>
    <row r="17" spans="3:3">
      <c r="C17" s="587"/>
    </row>
    <row r="103" spans="5:5">
      <c r="E103" s="586">
        <f>100000*7.58</f>
        <v>758000</v>
      </c>
    </row>
    <row r="136" spans="5:5">
      <c r="E136" s="586">
        <f>300000*7.58</f>
        <v>2274000</v>
      </c>
    </row>
  </sheetData>
  <sheetProtection algorithmName="SHA-1" hashValue="kOpkwLIct75D5RjtfKWnyrKs7es=" saltValue="tyWjtjt/XvurvyhJaoTv0Q==" spinCount="100000" sheet="1" objects="1" scenarios="1"/>
  <mergeCells count="1">
    <mergeCell ref="A1:C1"/>
  </mergeCells>
  <pageMargins left="0.70866141732283472" right="0.70866141732283472" top="0.74803149606299213" bottom="0.74803149606299213" header="0.31496062992125984" footer="0.31496062992125984"/>
  <pageSetup paperSize="9" scale="95" orientation="portrait" r:id="rId1"/>
  <headerFooter differentFirst="1">
    <oddHeader>&amp;L&amp;10"INOVAPRO d.o.o."
Zagreb, Retkovec III 15/b&amp;R&amp;10BROJ PROJEKTA: 103920
BROJ STRANICE: &amp;P</oddHeader>
    <oddFooter>&amp;R&amp;10&amp;P &amp;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3F74039B5E25439088D6350D622532" ma:contentTypeVersion="11" ma:contentTypeDescription="Create a new document." ma:contentTypeScope="" ma:versionID="6cd469a4bbe089b3824d55970320e4e8">
  <xsd:schema xmlns:xsd="http://www.w3.org/2001/XMLSchema" xmlns:xs="http://www.w3.org/2001/XMLSchema" xmlns:p="http://schemas.microsoft.com/office/2006/metadata/properties" xmlns:ns2="11b63865-9c57-43a0-9260-b59b6dd7a729" targetNamespace="http://schemas.microsoft.com/office/2006/metadata/properties" ma:root="true" ma:fieldsID="5e0afbe8b38c16a2fcb175e9ece6a611" ns2:_="">
    <xsd:import namespace="11b63865-9c57-43a0-9260-b59b6dd7a7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63865-9c57-43a0-9260-b59b6dd7a7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E1F5BA-C20A-4E42-8726-F125CFB1FE3B}">
  <ds:schemaRef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infopath/2007/PartnerControls"/>
    <ds:schemaRef ds:uri="http://purl.org/dc/dcmitype/"/>
    <ds:schemaRef ds:uri="http://purl.org/dc/terms/"/>
    <ds:schemaRef ds:uri="70b319f6-2fa1-47d7-afc6-2d01deb5d7bf"/>
    <ds:schemaRef ds:uri="http://schemas.microsoft.com/office/2006/metadata/properties"/>
  </ds:schemaRefs>
</ds:datastoreItem>
</file>

<file path=customXml/itemProps2.xml><?xml version="1.0" encoding="utf-8"?>
<ds:datastoreItem xmlns:ds="http://schemas.openxmlformats.org/officeDocument/2006/customXml" ds:itemID="{181D069A-6C84-40CC-93F3-CD01F69DB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63865-9c57-43a0-9260-b59b6dd7a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D6E52E-FAD1-4732-9A62-B851F76E35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0_OPCI UVJETI_PROIZVODNA LINIJA</vt:lpstr>
      <vt:lpstr>1. FN</vt:lpstr>
      <vt:lpstr>2. GRIJANJE HLAĐENJE</vt:lpstr>
      <vt:lpstr>3_PROIZVODNA LINIJA</vt:lpstr>
      <vt:lpstr>REKAPITULACIJA</vt:lpstr>
      <vt:lpstr>'0_OPCI UVJETI_PROIZVODNA LINIJA'!Print_Area</vt:lpstr>
      <vt:lpstr>'1. FN'!Print_Area</vt:lpstr>
      <vt:lpstr>'2. GRIJANJE HLAĐENJE'!Print_Area</vt:lpstr>
      <vt:lpstr>'3_PROIZVODNA LINIJA'!Print_Area</vt:lpstr>
      <vt:lpstr>REKAPITULACIJA!Print_Area</vt:lpstr>
      <vt:lpstr>'1. FN'!Print_Titles</vt:lpstr>
      <vt:lpstr>'2. GRIJANJE HLAĐENJE'!Print_Titles</vt:lpstr>
      <vt:lpstr>'3_PROIZVODNA LINIJA'!Print_Titles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2021-12-13T09:23:24Z</cp:lastPrinted>
  <dcterms:created xsi:type="dcterms:W3CDTF">2019-10-14T15:25:37Z</dcterms:created>
  <dcterms:modified xsi:type="dcterms:W3CDTF">2022-03-28T13:26:28Z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2019-10-14T15:21:13Z</dcterms:created>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0x010100A63F74039B5E25439088D6350D622532</vt:lpwstr>
  </property>
</Properties>
</file>