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192.168.0.6\Leota\DOK-ING\02 Nabave\01 Nabave\03 Radovi\06 Objava\"/>
    </mc:Choice>
  </mc:AlternateContent>
  <xr:revisionPtr revIDLastSave="0" documentId="13_ncr:1_{679C613C-CC19-46F8-926F-AA4A236440B2}" xr6:coauthVersionLast="47" xr6:coauthVersionMax="47" xr10:uidLastSave="{00000000-0000-0000-0000-000000000000}"/>
  <bookViews>
    <workbookView xWindow="-108" yWindow="-108" windowWidth="23256" windowHeight="12576" tabRatio="709" activeTab="2" xr2:uid="{00000000-000D-0000-FFFF-FFFF00000000}"/>
  </bookViews>
  <sheets>
    <sheet name="1.Strojarski troškovnik, dizalo" sheetId="3" r:id="rId1"/>
    <sheet name="2.Elektrotehnički troškovnik" sheetId="4" r:id="rId2"/>
    <sheet name="3.Građevinski troškovnik" sheetId="5" r:id="rId3"/>
    <sheet name="Rekapitulacija" sheetId="6" r:id="rId4"/>
  </sheets>
  <externalReferences>
    <externalReference r:id="rId5"/>
    <externalReference r:id="rId6"/>
  </externalReferences>
  <definedNames>
    <definedName name="_xlnm._FilterDatabase" localSheetId="0" hidden="1">'1.Strojarski troškovnik, dizalo'!$A$1:$F$131</definedName>
    <definedName name="_xlnm.Print_Titles" localSheetId="0">'1.Strojarski troškovnik, dizalo'!$1:$1</definedName>
    <definedName name="_xlnm.Print_Titles" localSheetId="2">'3.Građevinski troškovnik'!$1:$1</definedName>
    <definedName name="_xlnm.Print_Area" localSheetId="0">'1.Strojarski troškovnik, dizalo'!$A$1:$F$287</definedName>
    <definedName name="_xlnm.Print_Area" localSheetId="1">'2.Elektrotehnički troškovnik'!$A$1:$F$72</definedName>
    <definedName name="_xlnm.Print_Area" localSheetId="2">'3.Građevinski troškovnik'!$A$1:$F$93</definedName>
    <definedName name="POPUST" localSheetId="0">[1]Sheet3!$B$3</definedName>
    <definedName name="POPUST" localSheetId="2">[1]Sheet3!$B$3</definedName>
    <definedName name="POPUST">[2]Sheet3!$B$3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118" i="3" l="1"/>
  <c r="F50" i="5"/>
  <c r="F49" i="5"/>
  <c r="F60" i="4" l="1"/>
  <c r="F61" i="4"/>
  <c r="F62" i="4"/>
  <c r="F63" i="4"/>
  <c r="F64" i="4"/>
  <c r="F65" i="4"/>
  <c r="F66" i="4"/>
  <c r="F70" i="5" l="1"/>
  <c r="F82" i="3"/>
  <c r="F94" i="3"/>
  <c r="F5" i="5"/>
  <c r="F7" i="5"/>
  <c r="F8" i="5"/>
  <c r="F9" i="5"/>
  <c r="F10" i="5"/>
  <c r="F12" i="5"/>
  <c r="F13" i="5"/>
  <c r="F14" i="5"/>
  <c r="F15" i="5"/>
  <c r="F16" i="5"/>
  <c r="F17" i="5"/>
  <c r="F19" i="5"/>
  <c r="F20" i="5"/>
  <c r="F21" i="5"/>
  <c r="F22" i="5"/>
  <c r="F25" i="5"/>
  <c r="F27" i="5"/>
  <c r="F28" i="5"/>
  <c r="F30" i="5"/>
  <c r="F31" i="5"/>
  <c r="F34" i="5"/>
  <c r="F83" i="5" s="1"/>
  <c r="F36" i="5"/>
  <c r="F37" i="5"/>
  <c r="F39" i="5"/>
  <c r="F40" i="5"/>
  <c r="F43" i="5"/>
  <c r="F44" i="5"/>
  <c r="F45" i="5"/>
  <c r="F46" i="5"/>
  <c r="F48" i="5"/>
  <c r="F85" i="5" s="1"/>
  <c r="F53" i="5"/>
  <c r="F54" i="5"/>
  <c r="F59" i="5"/>
  <c r="F87" i="5" s="1"/>
  <c r="F60" i="5"/>
  <c r="F65" i="5"/>
  <c r="F66" i="5"/>
  <c r="F69" i="5"/>
  <c r="F89" i="5" s="1"/>
  <c r="F75" i="5"/>
  <c r="F76" i="5"/>
  <c r="F77" i="5"/>
  <c r="F78" i="5"/>
  <c r="F59" i="4"/>
  <c r="F58" i="4"/>
  <c r="F57" i="4"/>
  <c r="F56" i="4"/>
  <c r="F55" i="4"/>
  <c r="F54" i="4"/>
  <c r="F53" i="4"/>
  <c r="F52" i="4"/>
  <c r="F51" i="4"/>
  <c r="F50" i="4"/>
  <c r="F49" i="4"/>
  <c r="F48" i="4"/>
  <c r="F47" i="4"/>
  <c r="F46" i="4"/>
  <c r="F45" i="4"/>
  <c r="F44" i="4"/>
  <c r="F43" i="4"/>
  <c r="F42" i="4"/>
  <c r="F41" i="4"/>
  <c r="F40" i="4"/>
  <c r="F39" i="4"/>
  <c r="F38" i="4"/>
  <c r="F37" i="4"/>
  <c r="F36" i="4"/>
  <c r="F35" i="4"/>
  <c r="F34" i="4"/>
  <c r="F33" i="4"/>
  <c r="F32" i="4"/>
  <c r="F30" i="4"/>
  <c r="F29" i="4"/>
  <c r="F28" i="4"/>
  <c r="F27" i="4"/>
  <c r="F26" i="4"/>
  <c r="F25" i="4"/>
  <c r="F24" i="4"/>
  <c r="F23" i="4"/>
  <c r="F22" i="4"/>
  <c r="F21" i="4"/>
  <c r="F20" i="4"/>
  <c r="F19" i="4"/>
  <c r="F18" i="4"/>
  <c r="F17" i="4"/>
  <c r="F16" i="4"/>
  <c r="F15" i="4"/>
  <c r="F14" i="4"/>
  <c r="F13" i="4"/>
  <c r="F12" i="4"/>
  <c r="F11" i="4"/>
  <c r="F10" i="4"/>
  <c r="F9" i="4"/>
  <c r="F8" i="4"/>
  <c r="F7" i="4"/>
  <c r="F6" i="4"/>
  <c r="F5" i="4"/>
  <c r="F5" i="3"/>
  <c r="F6" i="3"/>
  <c r="F7" i="3"/>
  <c r="F8" i="3"/>
  <c r="F9" i="3"/>
  <c r="F10" i="3"/>
  <c r="F11" i="3"/>
  <c r="F12" i="3"/>
  <c r="F13" i="3"/>
  <c r="F14" i="3"/>
  <c r="F15" i="3"/>
  <c r="F16" i="3"/>
  <c r="F17" i="3"/>
  <c r="F18" i="3"/>
  <c r="F19" i="3"/>
  <c r="F20" i="3"/>
  <c r="F21" i="3"/>
  <c r="F22" i="3"/>
  <c r="F23" i="3"/>
  <c r="F24" i="3"/>
  <c r="F25" i="3"/>
  <c r="F26" i="3"/>
  <c r="F27"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3" i="3"/>
  <c r="F84" i="3"/>
  <c r="F85" i="3"/>
  <c r="F86" i="3"/>
  <c r="F87" i="3"/>
  <c r="F88" i="3"/>
  <c r="F89" i="3"/>
  <c r="F90" i="3"/>
  <c r="F91" i="3"/>
  <c r="F92" i="3"/>
  <c r="F93" i="3"/>
  <c r="F95" i="3"/>
  <c r="F96" i="3"/>
  <c r="F97" i="3"/>
  <c r="F98" i="3"/>
  <c r="F99" i="3"/>
  <c r="F103" i="3"/>
  <c r="F106" i="3"/>
  <c r="F121" i="3"/>
  <c r="F122" i="3"/>
  <c r="F123" i="3"/>
  <c r="F124" i="3"/>
  <c r="F125" i="3"/>
  <c r="F126" i="3"/>
  <c r="F127" i="3"/>
  <c r="F128" i="3"/>
  <c r="F129" i="3"/>
  <c r="F130" i="3"/>
  <c r="F131" i="3"/>
  <c r="F133" i="3"/>
  <c r="F134" i="3"/>
  <c r="F135" i="3"/>
  <c r="F136" i="3"/>
  <c r="F137" i="3"/>
  <c r="F138" i="3"/>
  <c r="F139" i="3"/>
  <c r="F140" i="3"/>
  <c r="F141" i="3"/>
  <c r="F142" i="3"/>
  <c r="F143" i="3"/>
  <c r="F145" i="3"/>
  <c r="F146" i="3"/>
  <c r="F148" i="3"/>
  <c r="F149" i="3"/>
  <c r="F150" i="3"/>
  <c r="F151" i="3"/>
  <c r="F153" i="3"/>
  <c r="F154" i="3"/>
  <c r="F156" i="3"/>
  <c r="F157" i="3"/>
  <c r="F158" i="3"/>
  <c r="F159" i="3"/>
  <c r="F160" i="3"/>
  <c r="F161" i="3"/>
  <c r="F162" i="3"/>
  <c r="F163" i="3"/>
  <c r="F164" i="3"/>
  <c r="F166" i="3"/>
  <c r="F167" i="3"/>
  <c r="F169" i="3"/>
  <c r="F171" i="3"/>
  <c r="F172" i="3"/>
  <c r="F173" i="3"/>
  <c r="F174" i="3"/>
  <c r="F175" i="3"/>
  <c r="F176" i="3"/>
  <c r="F177" i="3"/>
  <c r="F178" i="3"/>
  <c r="F180" i="3"/>
  <c r="F181" i="3"/>
  <c r="F182" i="3"/>
  <c r="F183" i="3"/>
  <c r="F184" i="3"/>
  <c r="F185" i="3"/>
  <c r="F186" i="3"/>
  <c r="F187" i="3"/>
  <c r="F194" i="3"/>
  <c r="F201" i="3"/>
  <c r="F208" i="3"/>
  <c r="F209" i="3"/>
  <c r="F210" i="3"/>
  <c r="F212" i="3"/>
  <c r="F213" i="3"/>
  <c r="F214" i="3"/>
  <c r="F215" i="3"/>
  <c r="F216" i="3"/>
  <c r="F218" i="3"/>
  <c r="F219" i="3"/>
  <c r="F220" i="3"/>
  <c r="F221" i="3"/>
  <c r="F222" i="3"/>
  <c r="F223" i="3"/>
  <c r="F224" i="3"/>
  <c r="F225" i="3"/>
  <c r="F226" i="3"/>
  <c r="F227" i="3"/>
  <c r="F232" i="3"/>
  <c r="F233" i="3"/>
  <c r="F234" i="3"/>
  <c r="F235" i="3"/>
  <c r="F236" i="3"/>
  <c r="F237" i="3"/>
  <c r="F238" i="3"/>
  <c r="F239" i="3"/>
  <c r="F277" i="3"/>
  <c r="F278" i="3"/>
  <c r="A280" i="3"/>
  <c r="B280" i="3"/>
  <c r="A281" i="3"/>
  <c r="B281" i="3"/>
  <c r="A282" i="3"/>
  <c r="B282" i="3"/>
  <c r="A283" i="3"/>
  <c r="B283" i="3"/>
  <c r="A284" i="3"/>
  <c r="B284" i="3"/>
  <c r="F82" i="5" l="1"/>
  <c r="F88" i="5"/>
  <c r="F86" i="5"/>
  <c r="F80" i="5"/>
  <c r="F69" i="4"/>
  <c r="F90" i="5"/>
  <c r="F84" i="5"/>
  <c r="F81" i="5"/>
  <c r="F284" i="3"/>
  <c r="F283" i="3"/>
  <c r="F68" i="4"/>
  <c r="F280" i="3"/>
  <c r="F282" i="3"/>
  <c r="F281" i="3"/>
  <c r="F91" i="5" l="1"/>
  <c r="C5" i="6" s="1"/>
  <c r="F285" i="3"/>
  <c r="C3" i="6" s="1"/>
  <c r="F70" i="4"/>
  <c r="C4" i="6" s="1"/>
  <c r="F92" i="5" l="1"/>
  <c r="D5" i="6" s="1"/>
  <c r="F71" i="4"/>
  <c r="F286" i="3"/>
  <c r="F93" i="5" l="1"/>
  <c r="E5" i="6" s="1"/>
  <c r="F72" i="4"/>
  <c r="E4" i="6" s="1"/>
  <c r="D4" i="6"/>
  <c r="C6" i="6"/>
  <c r="F287" i="3"/>
  <c r="E3" i="6" s="1"/>
  <c r="D3" i="6"/>
  <c r="D6" i="6" l="1"/>
  <c r="E6" i="6"/>
</calcChain>
</file>

<file path=xl/sharedStrings.xml><?xml version="1.0" encoding="utf-8"?>
<sst xmlns="http://schemas.openxmlformats.org/spreadsheetml/2006/main" count="925" uniqueCount="582">
  <si>
    <t>SVEUKUPNO S PDV-om</t>
  </si>
  <si>
    <t>PDV 25%</t>
  </si>
  <si>
    <t>UKUPNO</t>
  </si>
  <si>
    <t>6.</t>
  </si>
  <si>
    <t>kpl</t>
  </si>
  <si>
    <t>Ugradnja opreme dizala do potpune funkcionalnosti, atestiranje dizala od strane ovlaštene 
ustanove, puštanje u rad</t>
  </si>
  <si>
    <t>5.2</t>
  </si>
  <si>
    <t xml:space="preserve"> - izvedba: MRL - bez zasebno izgrađene strojarnice</t>
  </si>
  <si>
    <t>Strojarnica:</t>
  </si>
  <si>
    <t xml:space="preserve"> - dodatna oprema: rukohvat izveden od inoxa na 900mm, ogledalo iznak rukohvata, zaštitni parapet, ventilator, govorna veza, tipkala s Braille oznakama</t>
  </si>
  <si>
    <t xml:space="preserve"> - rasvjeta: indirektna LED upuštena u strop</t>
  </si>
  <si>
    <t xml:space="preserve"> - obloga poda: priprema za keramiku</t>
  </si>
  <si>
    <t xml:space="preserve"> - obloga stropa: spušteni strop inox lim polirani</t>
  </si>
  <si>
    <t xml:space="preserve"> - obloga stranica: inox lim satin</t>
  </si>
  <si>
    <t xml:space="preserve"> - izvedba: metalna konstrukcija, ulazi sa iste strane</t>
  </si>
  <si>
    <t xml:space="preserve"> - dimenzije: širina 1100 mm, dubina 1400 mm, visina 2100 mm</t>
  </si>
  <si>
    <t>Kabina:</t>
  </si>
  <si>
    <t xml:space="preserve"> - obloga: inox lim satin</t>
  </si>
  <si>
    <t xml:space="preserve"> - vrsta: automatska 2-krilna teleskopska </t>
  </si>
  <si>
    <t xml:space="preserve"> - dimenzije: 900 x 2000 mm</t>
  </si>
  <si>
    <t>Vrata voznog okna - 2 kom</t>
  </si>
  <si>
    <t>Kabinska vrata -1 kom</t>
  </si>
  <si>
    <t>Ovjes: 2 : 1</t>
  </si>
  <si>
    <t>Visina gornjeg dijela voznog okna: 3250 mm</t>
  </si>
  <si>
    <t>Dubina donjeg dijela voznog okna: 1100 mm</t>
  </si>
  <si>
    <t xml:space="preserve"> - dimenzije: širina 1650 mm, dubina 1800 mm</t>
  </si>
  <si>
    <t xml:space="preserve"> - izvedba: čelična/nosiva konstrukcija</t>
  </si>
  <si>
    <t>Vozno okno:</t>
  </si>
  <si>
    <t>Električna instalacija dizala: za suhi prostor</t>
  </si>
  <si>
    <t>Električni priključak (pogonski napon): 3 × 380/220 V, 50 Hz</t>
  </si>
  <si>
    <t>Signalizacija: optička potvrda poziva, pokazivač položaja kabine u kabini i na svim stanicama , strelice smjera daljnje vožnje, alarm, preopterećenje, panik rasvjetaa</t>
  </si>
  <si>
    <t>Vrsta upravljanja: simplex - mikroprocesorsko</t>
  </si>
  <si>
    <t xml:space="preserve">Pogonsko postrojenje: električni bezreduktorski motor, snaga motora 5kW                                                                        </t>
  </si>
  <si>
    <t>Visina dizanja: 5,140 m</t>
  </si>
  <si>
    <t>Broj ulaza: 2 - ulazi sa iste strane</t>
  </si>
  <si>
    <t>Broj i naziv stanica: 2 (prizemlje, 1.kat)</t>
  </si>
  <si>
    <t>Brzina vožnje: 1,0 m/s frekventno regulirano</t>
  </si>
  <si>
    <t>Korisna nosivost: 630 kg / 8 osoba</t>
  </si>
  <si>
    <t>Vrsta, namjena i broj dizala: električno MRL dizalo za prijevoz osoba i roba</t>
  </si>
  <si>
    <t>Tehnički opis – karakteristike dizala:</t>
  </si>
  <si>
    <t xml:space="preserve">Dobava, doprema i montaža osobnog dizala. </t>
  </si>
  <si>
    <t>5.1</t>
  </si>
  <si>
    <t>DIZALA</t>
  </si>
  <si>
    <t>5.</t>
  </si>
  <si>
    <t>Izrada proboja za prolaz cijevi kroz prostorije i sanacija nakon proboja.</t>
  </si>
  <si>
    <t>4.8.</t>
  </si>
  <si>
    <t>Najam podiznih pokretnih platformi, bina i skela za montažu strojarske opreme i materijala do potpune pogonske gotovosti.</t>
  </si>
  <si>
    <t>4.7.</t>
  </si>
  <si>
    <t>Edukacija radnika od strane proizvođača opreme</t>
  </si>
  <si>
    <t>4.6</t>
  </si>
  <si>
    <t>Potrebno je dostaviti svu dokumentaciju za tehnički pregled na hrvatskom jeziku (sve potvrde o sukladnosti i upute za rad i održavanje)</t>
  </si>
  <si>
    <t>4.5</t>
  </si>
  <si>
    <t>Puštanje u pogon sustava dizalice topline od strane ovlaštenog servisa te obuka korisnika za rad sa uređajem. Stavka ne uključuje strojarske i elektro radove spajanja uređaja.</t>
  </si>
  <si>
    <t>4.4</t>
  </si>
  <si>
    <t>Sva potrebna ispitivanja opreme i puštanje u rad.</t>
  </si>
  <si>
    <t>4.3</t>
  </si>
  <si>
    <t>paušal</t>
  </si>
  <si>
    <t>Dizalica za podizanje dizalica toplina na betonske temelje.</t>
  </si>
  <si>
    <t>4.2</t>
  </si>
  <si>
    <t>- prijava gradilišta.</t>
  </si>
  <si>
    <t>- snimanje stanja prije početka radova i uvođenja u posao,</t>
  </si>
  <si>
    <t>- pregled projektne dokumentacije - glavni strojarski projekt,</t>
  </si>
  <si>
    <t>Pripremni radovi gradilišta:</t>
  </si>
  <si>
    <t>4.1</t>
  </si>
  <si>
    <t>OSTALO - STROJARSKA OPREMA</t>
  </si>
  <si>
    <t>4.</t>
  </si>
  <si>
    <t>Kalibriranje sustava</t>
  </si>
  <si>
    <t>3.10</t>
  </si>
  <si>
    <t>kom</t>
  </si>
  <si>
    <t>Funkcionalno ispitivanje sustava odimljavanja</t>
  </si>
  <si>
    <t>3.9</t>
  </si>
  <si>
    <t>Montaža, spajanje, programiranje i puštanje u rad</t>
  </si>
  <si>
    <t>3.8</t>
  </si>
  <si>
    <t>3.7</t>
  </si>
  <si>
    <t>Ručni javljač / tipkalo, 24V DC, VdS, narančasto</t>
  </si>
  <si>
    <t>3.6</t>
  </si>
  <si>
    <t xml:space="preserve">Upravljačka jedinica s napajanjem u nuždi, min. 4.5A, za jednu alarmnu grupu i jednu grupu za provjetravanje.
Boja: Narančasta 
Automatsko prebacivanje s mreže na bateriju. U slučaju nužde, s baterijom 24 V, osigurana je autonomija sustava minimalno 72 sata.
Sa prednje strane je alarmna kontrolna ploča:
- tipka za manualno aktiviranje alarma, reset tipka i LED indikacija stanja sustava "alarm", "u radu" i "kvar"
- dvije okrugle pozadinski osvjetljene tipke za upravljanje motorima u funkciji provjetravanja "otvori"; "zatvori"
</t>
  </si>
  <si>
    <t>3.5</t>
  </si>
  <si>
    <t>Oprema za mehaničko zaključavanje elektromotora - Pokrovni profil, L=2000 mm</t>
  </si>
  <si>
    <t>3.4</t>
  </si>
  <si>
    <t>Oprema za mehaničko zaključavanje elektromotora - Šipka, pocinčana, dužine 2000 mm</t>
  </si>
  <si>
    <t>3.3</t>
  </si>
  <si>
    <t>Sustav za otvaranje prozora zaokretno/otklopno prema vani. Uključen okov za ugradnju motora i mehaničko zaključavanje prozora, te vretenasti elektromotor sa hodom 300, 24V DC, 1.0A. Za instalaciju motora osigurati min. 50mm na okviru i 40mm krilu prozora. Navedeni elektromotor postiže otvaranje od 60°.</t>
  </si>
  <si>
    <t>3.2</t>
  </si>
  <si>
    <t xml:space="preserve">Jednokrilni PVC prozor s mehanizmom otvaranja prema vani, dimenzija min svijetlog otvora 110x110 cm, RAL 9003, minimalno 4 komora u ramovima prozora, minimalno dvostruko staklo, u kompletu sa svim sitnim potrošnim, brtvenim i pričvrsnim materijalom. </t>
  </si>
  <si>
    <t>3.1</t>
  </si>
  <si>
    <t>ODIMLJAVANJE STUBIŠTA</t>
  </si>
  <si>
    <t>3.</t>
  </si>
  <si>
    <t>m2</t>
  </si>
  <si>
    <t>Nanošenje temeljne antikorozivne boje i bojanje cijevi u dva premaza različite nijanse uz prethodno mehaničko čišćenje od hrđe, te dodanim slojem laka.</t>
  </si>
  <si>
    <t>2.28</t>
  </si>
  <si>
    <t>kg</t>
  </si>
  <si>
    <t>Oslonci, konzole i nosači za oslanjanje i vođenje cjevovoda izrađeni iz tipskih čeličnih profila, lima i šipki.</t>
  </si>
  <si>
    <t>2.27</t>
  </si>
  <si>
    <t>m</t>
  </si>
  <si>
    <t>Ispiranje cjevovoda od masnoće i zaostale prljavštine i ostataka nakon montaže</t>
  </si>
  <si>
    <t>2.26</t>
  </si>
  <si>
    <t>pauš</t>
  </si>
  <si>
    <t>Ispitivanje cjevovoda na nepropusnost što uključuje tlačnu probu, tlak je 1,5 x veći od radnog tlaka u trajanju 24 sata.</t>
  </si>
  <si>
    <t>2.25</t>
  </si>
  <si>
    <t>DN65</t>
  </si>
  <si>
    <t>Gumeni kompenzator za amortizaciju vibracija, buke i kompenzaciju toplinskih dilatacija, PN 16, u kompletu s svim ostalim sitnim potrošnim, ovjesnim i brtvenim materijalom dimenzije:</t>
  </si>
  <si>
    <t>2.24</t>
  </si>
  <si>
    <t>Automatski odzračni ventil u kompletu s kuglastom slavinom nazivnog tlaka PN 16, te svim ostalim sitnim potrošnim, ovjesnim i brtvenim materijalom.</t>
  </si>
  <si>
    <t>2.23</t>
  </si>
  <si>
    <t>Kompletna armature za izradu mjerne pozicije za mjerenje razlike tlaka ispred i iza pumpe i/ili hvatača nečistoće u kompletu sa dva kugla ventila i manometrom mjernog područja do 6 bar, cijevima, te svim ostalim sitnim potrošnim, ovjesnim i brtvenim materijalom.</t>
  </si>
  <si>
    <t>2.22</t>
  </si>
  <si>
    <t>max radni tlak= 16 bar</t>
  </si>
  <si>
    <t>4 kW, 50 Hz, 3x380-500 V</t>
  </si>
  <si>
    <t>priključak = DN65</t>
  </si>
  <si>
    <r>
      <t>temp medija= max 49</t>
    </r>
    <r>
      <rPr>
        <sz val="10"/>
        <color indexed="8"/>
        <rFont val="Calibri"/>
        <family val="2"/>
        <charset val="238"/>
      </rPr>
      <t>°</t>
    </r>
    <r>
      <rPr>
        <sz val="10"/>
        <color indexed="8"/>
        <rFont val="Arial"/>
        <family val="2"/>
        <charset val="238"/>
      </rPr>
      <t>C /  min 6°C</t>
    </r>
  </si>
  <si>
    <t>h= 17,8 m</t>
  </si>
  <si>
    <t>V= 60,53 m3/h</t>
  </si>
  <si>
    <t>Frekventno regulirana cirkulacijska "Pumpa 3" u kompletu s prirubnicama, brtvama i vijcima potrebne duljine, te svim ostalim sitnim potrošnim, ovjesnim i brtvenim materijalom.  Tehničkih karakteristika:</t>
  </si>
  <si>
    <t>2.21</t>
  </si>
  <si>
    <t>h= 15,6 m</t>
  </si>
  <si>
    <t>V= 56,41 m3/h</t>
  </si>
  <si>
    <t>Frekventno regulirana cirkulacijska "Pumpa 2" u kompletu s prirubnicama, brtvama i vijcima potrebne duljine, te svim ostalim sitnim potrošnim, ovjesnim i brtvenim materijalom.  Tehničkih karakteristika:</t>
  </si>
  <si>
    <t>2.20</t>
  </si>
  <si>
    <t>h= 19,7 m</t>
  </si>
  <si>
    <t>V= 45,92 m3/h</t>
  </si>
  <si>
    <t>Frekventno regulirana cirkulacijska "Pumpa 1" u kompletu s prirubnicama, brtvama i vijcima potrebne duljine, te svim ostalim sitnim potrošnim, ovjesnim i brtvenim materijalom.  Tehničkih karakteristika:</t>
  </si>
  <si>
    <t>2.19</t>
  </si>
  <si>
    <t>Ultrazvučni kalorimetar kompaktne izvedbe, Q=60,53 m3/h, temp.kabeli 1,5 m dužine, signalni kabel 1,5 m dužine, temp senzor s brtvama, MBus wireless modul, u kompletu sa svim sitnim potrošnim, ovjesnim i brtvenim materijalom.</t>
  </si>
  <si>
    <t>2.18</t>
  </si>
  <si>
    <t>Ultrazvučni kalorimetar kompaktne izvedbe, Q=56,41 m3/h, temp.kabeli 1,5 m dužine, signalni kabel 1,5 m dužine, temp senzor s brtvama, MBus wireless modul, u kompletu sa svim sitnim potrošnim, ovjesnim i brtvenim materijalom.</t>
  </si>
  <si>
    <t>2.17</t>
  </si>
  <si>
    <t>Ultrazvučni kalorimetar kompaktne izvedbe, Q=45,92 m3/h, temp.kabeli 1,5 m dužine, signalni kabel 1,5 m dužine, temp senzor s brtvama, MBus wireless modul, u kompletu sa svim sitnim potrošnim, ovjesnim i brtvenim materijalom.</t>
  </si>
  <si>
    <t>2.16</t>
  </si>
  <si>
    <t>Manometra za toplu, hlađenu vodu, u kompletu s manometarskom slavinom DN 15 PN 16 (R 1/2"), te kolčakom za ugradnju u cjevovod, mjernog područja 0 - 16 bar, te svim ostalim sitnim potrošnim, ovjesnim i brtvenim materijalom.</t>
  </si>
  <si>
    <t>2.15</t>
  </si>
  <si>
    <r>
      <t xml:space="preserve">Temperaturni transmiter sa mjernim područjem  0-100 </t>
    </r>
    <r>
      <rPr>
        <sz val="10"/>
        <color indexed="8"/>
        <rFont val="Calibri"/>
        <family val="2"/>
        <charset val="238"/>
      </rPr>
      <t>°</t>
    </r>
    <r>
      <rPr>
        <sz val="10"/>
        <color indexed="8"/>
        <rFont val="Arial"/>
        <family val="2"/>
        <charset val="238"/>
      </rPr>
      <t>C  4-20 mA u kompletu sa svim sitnim potrošnim, ovjesnim i brtvenim materijalom.</t>
    </r>
  </si>
  <si>
    <t>2.14</t>
  </si>
  <si>
    <t>Bimetalni termometar za toplu i hlađenu vodu 100 mm, radijalnog priključka DN 15 (R 1/2"), u kompletu sa zaštitnom čahurom za ugradnju u cjevovod, te svim ostalim sitnim potrošnim, ovjesnim i brtvenim materijalom.</t>
  </si>
  <si>
    <t>2.13</t>
  </si>
  <si>
    <t>Ugradbeni sifon za kondenzat sa vodenim i mehaničkim zatvaračem zadaha, sa priključkom 20-32 mm, izlazom DN32, protoka 0,15 l/s, sa kraćenjem podesivom građevinskom zaštitom, izmjenjivim prozirnim sifonskim umetkom sa 50 mm  zaporne visine vodenog stupca i kuglom za blokadu mirisa u slučaju isparivanja vode iz sifona, u kompletu s sitnim potrošnim, ovjesnim i brtvenim materijalom.</t>
  </si>
  <si>
    <t>2.12</t>
  </si>
  <si>
    <t>DN32</t>
  </si>
  <si>
    <t>Tlačno neovisni balans i regulacijski ventil za ugradnju kod zračnih zavjesa sa automatskom regulacijom te modelirajućim aktuatorom za automatsko ograničavanje protoka neovisan o promjeni tlaka u sustavu, PN 16, u navojnoj ili međuprirubničkoj izvedbi, u kompletu s brtvama i vijcima potrebne duljine te svim ostalim sitnim potrošnim, ovjesnim i brtvenim materijalom dimenzije:</t>
  </si>
  <si>
    <t>2.11</t>
  </si>
  <si>
    <t>DN 15</t>
  </si>
  <si>
    <t>DN 25</t>
  </si>
  <si>
    <t>DN 40</t>
  </si>
  <si>
    <t>DN 50</t>
  </si>
  <si>
    <t>DN 80</t>
  </si>
  <si>
    <t>DN100</t>
  </si>
  <si>
    <t>DN125</t>
  </si>
  <si>
    <t>DN150</t>
  </si>
  <si>
    <t>Balans ventil, PN16, u navojnoj ili međuprirubničkoj izvedbi, u kompletu s prirubnicama, brtvama i vijcima potrebne duljine, te svim ostalim sitnim potrošnim, ovjesnim i brtvenim materijalom dimenzije:</t>
  </si>
  <si>
    <t>2.10</t>
  </si>
  <si>
    <t>DN 200</t>
  </si>
  <si>
    <t>Hvatač nečistoća, PN16, u navojnoj ili međuprirubničkoj izvedbi, u kompletu s prirubnicama, brtvama i vijcima potrebne duljine, te svim ostalim sitnim potrošnim, ovjesnim i brtvenim materijalom dimenzije:</t>
  </si>
  <si>
    <t>2.9</t>
  </si>
  <si>
    <t>DN 100</t>
  </si>
  <si>
    <t>DN 125</t>
  </si>
  <si>
    <t>Nepovratni ventil, PN16, u navojnoj ili međuprirubničkoj izvedbi, u kompletu s prirubnicama, brtvama i vijcima potrebne duljine, te svim ostalim sitnim potrošnim, ovjesnim i brtvenim materijalom dimenzije:</t>
  </si>
  <si>
    <t>2.8</t>
  </si>
  <si>
    <t>DN 20</t>
  </si>
  <si>
    <t>DN 32</t>
  </si>
  <si>
    <t>DN 65</t>
  </si>
  <si>
    <t>DN200</t>
  </si>
  <si>
    <t>Kuglasti ventil, PN 16, u navojnoj ili međuprirubničkoj izvedbi s ručicom ili motornim pogonom, u kompletu s prirubnicama, brtvama i vijcima potrebne duljine, te svim ostalim sitnim potrošnim, ovjesnim i brtvenim materijalom dimenzije:</t>
  </si>
  <si>
    <t>2.7</t>
  </si>
  <si>
    <t>Elektro grijači kabela s termostatom na cijevima koje se postavljaju na otvorenom prostoru za zaštitu od smrzavanja.</t>
  </si>
  <si>
    <t>2.6</t>
  </si>
  <si>
    <t>Sabirnik / razdjelnik tople i hladne vode vode,  izrađen od crne čelične cijevi DN300 l= 2 m
broj prirubničkih priključka:
DN 100   kom 1
DN 125   kom 2
DN 200   kom 1
Sabirnik / razdjelnik opremiti čahurama za manometar i termometar, ventilom za nadopunu i pražnjenje sustava DN32 i nogicama za montažu u strojarnici. U kompletu sa svim sitnim potrošnim, brtvenim i pričvrsnim materijalom.</t>
  </si>
  <si>
    <t>2.5</t>
  </si>
  <si>
    <t>DN15</t>
  </si>
  <si>
    <t>DN20</t>
  </si>
  <si>
    <t>DN25</t>
  </si>
  <si>
    <t>Plastične PPR cijevi za izradu mreže odvoda kondenzata, u kompletu sa svim cijevnim elementima (koljena, hamburški lukovi, T-komadi, redukcije, proturne cijevi, rozete i sl.), u kompletu sa svim sitnim potrošnim, ovjesnim i brtvenim materijalom. Po potrebi toplinska izolacija s parnom branom, negorive niske toplinske vodljivosti λv (0°C) &lt; 0,033 W/(mK) i visokog koeficijenta otpora difuzije vodene pare μ&gt;10000. Materijal izolacije je debljine 6 mm.</t>
  </si>
  <si>
    <t>2.4</t>
  </si>
  <si>
    <t>DN125 - kamena vuna 55 mm + Al lim 1 mm</t>
  </si>
  <si>
    <t>DN200 - kamena vuna 65 mm + Al lim 1 mm</t>
  </si>
  <si>
    <t>Izolacija cijevnog razvoda u vanjskom prostoru kamenom vunom u oblozi od Al lima.</t>
  </si>
  <si>
    <t>2.3</t>
  </si>
  <si>
    <t>DN40</t>
  </si>
  <si>
    <t>DN50</t>
  </si>
  <si>
    <t>DN80</t>
  </si>
  <si>
    <t xml:space="preserve">Toplinska izolacija cijevi  negorivom (samogasivom) izolacijom s parnom branom kvalitete prema HRN DIN 4102 - dio 1/klasifikacija B1 (N.N. broj 69/97) ili jednakovrijedno. Materijal izolacije mora imati parnu branu i slijedeće termodinamičke karakteristike: toplinska vodljivost kod 0oC: λ ≤ 0,040 (W/mK), koef. otpora difuziji vodene pare: µ ≥ 10000 i temperaturno područje primjene -40 do +105 oC. Materijal izolacije je debljine 13 mm za cijevnu mrežu. Stavka uključuje potrebnu količinu pripadajućeg ljepila i završne originalne samoljepive trake za spojeve. </t>
  </si>
  <si>
    <t>2.2</t>
  </si>
  <si>
    <t>Φ 33,7 x 2,6</t>
  </si>
  <si>
    <t>Φ 60,3 x 2,9</t>
  </si>
  <si>
    <t>Φ 76,1 x 2,9</t>
  </si>
  <si>
    <t>Φ 114,3 x 3,6</t>
  </si>
  <si>
    <t>Φ 139,7 x 4,0</t>
  </si>
  <si>
    <t>Φ 219,4 x 6,3</t>
  </si>
  <si>
    <t>Crne čelične bešavne cijevi za razvod tople i hladne vode, prema DIN 2448 ili jednakovrijedno, kvalitete St 35.8, u kompletu sa svim cijevnim elementima (koljena, hamburški lukovi, T-komadi, redukcije, proturne cijevi, rozete i sl.) u kompletu sa svim sitnim potrošnim, ovjesnim i brtvenim materijalom; slijedećih dimenzija:</t>
  </si>
  <si>
    <t>2.1</t>
  </si>
  <si>
    <t>CJEVOVOD I ARMATURA</t>
  </si>
  <si>
    <t>2.</t>
  </si>
  <si>
    <t>Omjer promjera i visine: 1:4 do 1:45</t>
  </si>
  <si>
    <t>Debljina izolacije: 100 mm</t>
  </si>
  <si>
    <t>Debljina stjenke plašta: 8 mm</t>
  </si>
  <si>
    <t>Debljina stjenke podnice: 11 mm</t>
  </si>
  <si>
    <t>Visina: max 9 m</t>
  </si>
  <si>
    <t>Promjer: 2 m</t>
  </si>
  <si>
    <t>Korisni volumen: 24 m3</t>
  </si>
  <si>
    <t>Ispitni tlak: 4,5 bar</t>
  </si>
  <si>
    <t>Radni i proračunski tlak: 3 bar</t>
  </si>
  <si>
    <t>Radna temperatura: 6 - 49 °C</t>
  </si>
  <si>
    <t>Izolirani spremnik tople vode, opremljen sa 4x prirubničkim spojem DN 200 i ispusnom slavinom,  osjetnicima temperature u stojećoj izvedbi, električnim grijačem protiv smrzavanja medija, prema normi EN13445 ili jednakovrijedno, u kompletu sa svim sitnim potrošnim, brtvenim i ovjesnim priborom, karakteristika:</t>
  </si>
  <si>
    <t>1.14</t>
  </si>
  <si>
    <t>Radni tlak : 1 - 4 bara</t>
  </si>
  <si>
    <t>V=1000 l</t>
  </si>
  <si>
    <t>Ekspanzijski automatski diktir sustav za održavanje tlaka, otplinjavanje i dopunjavanje sustava u instalaciji grijanja i ekspanziju tople vode 49/42°C s dvije pumpe, te svim ostalim sitnim potrošnim, ovjesnim i brtvenim materijalom dimenzije, u kompletu sa svim sitnim potrošnim, ovjesnim i brtvenim materijalom slijedećih karakteristika:</t>
  </si>
  <si>
    <t>1.13</t>
  </si>
  <si>
    <t>Radni tlak : 2.5 - 6 bara</t>
  </si>
  <si>
    <t>Temperatura : max. 30 °C</t>
  </si>
  <si>
    <t>V=4,0 m3/h</t>
  </si>
  <si>
    <t>Ionski omekšivač vode sastoji se od spremnika u kojem se vrši proces ionske izmjene i odvojenog spremnika za otopinu soli, slijedećih karakteristika:</t>
  </si>
  <si>
    <t>1.12</t>
  </si>
  <si>
    <t>Pločasti čelični radijator u kompaktnoj izvedbi, za ugradnju u prostoriju tuševa, sa svim elementima potrebnim za potpunu gotovost (ispusna slavina, odzračni čep, pigušnica, termostatski ventil sa glavom), toplinskog učina min 945 W, u kompletu sa svim sitnim potrošnim, brtvenim i ovjesnim materijalom.</t>
  </si>
  <si>
    <t>1.11</t>
  </si>
  <si>
    <t>Automatska programibilna regulacija rada zračne zavjese putem stanja otvorenosti rolo vrata i digitalnim displejom.</t>
  </si>
  <si>
    <t>1.10</t>
  </si>
  <si>
    <t>Zračne zavjese za horizontalnu ugradnju na minimalnoj visini 5 m kod 2 rolo vrata u proizvodnom djelu, širine 2000 mm sa vodenim dogrijavanjem u temperaturnom režimu 49/31 C, toplinskog učina grijača 23 - 30 kW, maksimalnim padom tlaka 5,0 - 10,0 kPa, protokom medija tople vode 0,30 - 0,40 l/s, maksimalnim protokom zraka 5400 m3/h, ulazna temperature zraka 16 C, izlazna temperatura zraka 30 C.</t>
  </si>
  <si>
    <t>1.9</t>
  </si>
  <si>
    <t>Relejna kutija za grupiranje uređaja, do maksimalno 4 uređaja na jedan upravljač</t>
  </si>
  <si>
    <t>1.8</t>
  </si>
  <si>
    <t xml:space="preserve">Zidni nadžbukni upravljački panel sa digitalnim zaslonom. Funkcije on-off, promjena brzine ventilatora, upravljanje ventilima ili dodatnim izvorom energije, promjena načina rada u ovisnosti od temperature polaza. Dodatne funkcije su offset, economy, alarm zaprljanosti filtera, prozorski kontakt. </t>
  </si>
  <si>
    <t>1.7</t>
  </si>
  <si>
    <t>Masa: 20 - 30 [kg]</t>
  </si>
  <si>
    <t>Napajanje: 230V - 1ph - 50Hz</t>
  </si>
  <si>
    <t>Maksimalna apsorbirana električna snaga: 120 - 200 [W]</t>
  </si>
  <si>
    <t>Pad tlaka izmjenjivača u režimu grijanja: 6,0 - 8,0 [kPa]</t>
  </si>
  <si>
    <t>Pad tlaka izmjenjivača u režimu hlađenja: 2,3 - 3,0 [kPa]</t>
  </si>
  <si>
    <t>Zvučni tlak @ 2m prema ISO 3741 - ISO 3742 ili jednakovrijedno: 40 - 50 dB(A)</t>
  </si>
  <si>
    <t>Protok zraka: 3400 - 3600 [m3/h]</t>
  </si>
  <si>
    <t>Ogrjevni učin: 14,0 - 16,0 [kW]</t>
  </si>
  <si>
    <t>Senzibilni rashladni učin: 8,0 - 9,5 [kW]</t>
  </si>
  <si>
    <t>Ukupni rashladni učin: 9,5 - 12,0 [kW]</t>
  </si>
  <si>
    <t>Ogrjevni učin odabran je u srednjoj brzini prema temperaturi vode 49/42 [°C] te temperaturi zraka u prostoru 16 [°C]</t>
  </si>
  <si>
    <t>Rashladni učin odabran je u srednjoj brzini prema temperaturi vode 6/14 [°C] te stanju zraka u prostoru 27 [°C] / 47,4 [%RH]</t>
  </si>
  <si>
    <t>Dvocijevni kalorifer predviđen za zidnu ugradnju. Jedinica se isporučuje sa niskošumnim ventilatorom sa trobrzinskim AC motorom i termičkom zaštitom, izmjenjivačem topline sa bakrenim cijevima i aluminijskim lamelama, kadicom za odvod kondenzata te svim ostalim elementima nužnim za funkcionalan rad uređaja. Uz uređaj dodatno isporučiti zidni nosač za montažu jedinice na zid.</t>
  </si>
  <si>
    <t>1.6</t>
  </si>
  <si>
    <t xml:space="preserve">Zidni nadžbukni upravljački panel sa LCD zaslonom. Funkcije su paljenje-gašenje uređaja, promjena načina rada (hlađenje-grijanje-odvlaživanje-ventilacija-automatsko), promjena brzine ventilatora (minimalna-srednja-maksimalna-automatski način), upravljanje istrujnim krilcem kako bi se postigla što bolja distribucija zraka po prostoru (SWING funkcija), upravljanje radom troputnog ventila, prikaz alarma. Upravljač ima mogućnost zaključavanja tipkovnice te podešavanja razine pozadinskog osvjetljenja. </t>
  </si>
  <si>
    <t>1.5</t>
  </si>
  <si>
    <t>Masa: 10,0 - 12,5 [kg]</t>
  </si>
  <si>
    <t>Apsorbirana električna snaga: 12,0 - 38,0 [W]</t>
  </si>
  <si>
    <t>Pad tlaka izmjenjivača u režimu grijanja: 11,6 - 34,5 [kPa]</t>
  </si>
  <si>
    <t>Pad tlaka izmjenjivača u režimu hlađenja: 5,3 - 16,4 [kPa]</t>
  </si>
  <si>
    <t>Zvučna snaga: 45 - 55 dB(A)</t>
  </si>
  <si>
    <t>Protok zraka: 560 - 620 [m3/h]</t>
  </si>
  <si>
    <t>Ogrjevni učin: 4,0 - 4,3 [kW]</t>
  </si>
  <si>
    <t>Senzibilni rashladni učin: 1,8 - 2,0 [kW]</t>
  </si>
  <si>
    <t>Ukupni rashladni učin: 2,10 - 2,4 [kW]</t>
  </si>
  <si>
    <t>Apsorbirana električna snaga: 12,0 - 27,0 [W]</t>
  </si>
  <si>
    <t>Pad tlaka izmjenjivača u režimu grijanja: 22,9 - 46,4 [kPa]</t>
  </si>
  <si>
    <t>Pad tlaka izmjenjivača u režimu hlađenja: 5,6 - 13,7 [kPa]</t>
  </si>
  <si>
    <t>Zvučna snaga: 40 - 50 dB(A)</t>
  </si>
  <si>
    <t>Max protok zraka: 450 - 500 [m3/h]</t>
  </si>
  <si>
    <t>Ogrjevni učin: 3,3 - 3,6 [kW]</t>
  </si>
  <si>
    <t>Senzibilni rashladni učin: 1,5 - 1,8 [kW]</t>
  </si>
  <si>
    <t>Ukupni rashladni učin: 1,85 - 2,10 [kW]</t>
  </si>
  <si>
    <t>Masa: 8,5 - 10 [kg]</t>
  </si>
  <si>
    <t>Apsorbirana električna snaga: 11,0 - 22,0 [W]</t>
  </si>
  <si>
    <t>Pad tlaka izmjenjivača u režimu grijanja: 6,5 - 18,5 [kPa]</t>
  </si>
  <si>
    <t>Pad tlaka izmjenjivača u režimu hlađenja: 3,4 - 7,1 [kPa]</t>
  </si>
  <si>
    <t>Protok zraka: 400 - 450 [m3/h]</t>
  </si>
  <si>
    <t>Ogrjevni učin: 2,2 - 2,4 [kW]</t>
  </si>
  <si>
    <t>Senzibilni rashladni učin: 1,2 - 1,4 [kW]</t>
  </si>
  <si>
    <t>Ukupni rashladni učin: 1,4 - 1,6 [kW]</t>
  </si>
  <si>
    <t>Ogrjevni učin odabran je u srednjoj brzini prema temperaturi vode 49/42 [°C] te temperaturi zraka u prostoru 20 [°C]</t>
  </si>
  <si>
    <t>Rashladni učin odabran je u srednjoj brzini prema temperaturi vode 6/14 [°C] te stanju zraka u prostoru 26 [°C] / 50 [%RH]</t>
  </si>
  <si>
    <t>Dvocijevni ventilokonvektor sa ukrasnom maskom predviđen za zidnu ugradnju. Jedinica se isporučuje sa radijalnim niskošumnim ventilatorom sa EC motorom i termičkom zaštitom, izmjenjivačem topline sa bakrenim cijevima i aluminijskim lamelama, tvornički montiranim troputnim ventilom unutar kućišta uređaja, kadicom za odvod kondenzata, infra-red daljinski upravljačem te svim ostalim elementima nužnim za funkcionalan rad uređaja. Ventilokonvektor mora biti potvrđen Eurovent certifikatom ili jednakovrijedno.</t>
  </si>
  <si>
    <t>1.4</t>
  </si>
  <si>
    <t>tmax= 49 ºC
`pRAD=3 bar
`pOTV=3,5 bar</t>
  </si>
  <si>
    <t>Sigurnosni ventil na vodenom dijelu instalacije. Tlak otvaranja veći je od radnog tlaka. Isporučuje se komplet sa odgovarajućim protuprirubnicama, spojnim i brtvenim materijalom i svom ostalom potrebnom opremom za montažu i nesmetan rad. Ventil smjestiti na lokaciju na kojoj ne postoji opasnost otvorenog plamena ili iskrenja. Ventil je slijedećih karakteristika i  dimenzija:</t>
  </si>
  <si>
    <t>1.3</t>
  </si>
  <si>
    <t xml:space="preserve">ø22 mm </t>
  </si>
  <si>
    <t>Slijedećih dimenzija:</t>
  </si>
  <si>
    <t>Bakrena cijev otporna na temperaturu -80˚C/+115˚C. Izrađene prema ASTM B280/EN12735-1  ili jednakovrijedno.</t>
  </si>
  <si>
    <t>1.2</t>
  </si>
  <si>
    <t>* regulator za paralelan rad dizalica topline</t>
  </si>
  <si>
    <t>* BacNET IP komunikacijska kartica za spoj na CNUS</t>
  </si>
  <si>
    <t>* opružne antivibracijske podloške</t>
  </si>
  <si>
    <t>* invertersko upravljanje vodenom pumpom</t>
  </si>
  <si>
    <t>* prikaz tlakova radne tvari na upravljačkom panelu</t>
  </si>
  <si>
    <t>* optimizator potrošnje električne energije regulacijom brzine vrtnje ventilatora kako bi se postigla maksimalna efikasnost</t>
  </si>
  <si>
    <t>* elektronski ekspanzijski ventili</t>
  </si>
  <si>
    <t>* bočni paneli za zaštitu kondenzatora</t>
  </si>
  <si>
    <t>* kontinuirana kontrola brzine vrtnje ventilatora</t>
  </si>
  <si>
    <t>* zaštita vodene pumpe od smrzavanja električnim grijačem</t>
  </si>
  <si>
    <t>* zaštita vodenog izmjenjivača od smrzavanja električnim grijačem</t>
  </si>
  <si>
    <t>* hidraulički modul u kompletu sa jednom vodenom pumpom</t>
  </si>
  <si>
    <t>Oprema koja treba biti sadržana u isporuci dizalice topline:</t>
  </si>
  <si>
    <t>Masa: 4200 - 6100 [kg]</t>
  </si>
  <si>
    <t>Dimenzija vodenog priključka: VICTAULIC DN100</t>
  </si>
  <si>
    <t>Radno područje grijanja: -15 - 40 [°C]</t>
  </si>
  <si>
    <t>Radno područje hlađenja: -10 - 48 [°C]</t>
  </si>
  <si>
    <t>GWP radne tvari: 465 - 467</t>
  </si>
  <si>
    <t>Radna tvar: R454B</t>
  </si>
  <si>
    <t>Broj rashladnih krugova: 2 - 3</t>
  </si>
  <si>
    <t>Broj kompresora: 5 - 6</t>
  </si>
  <si>
    <t>Potezna struja: 630 - 800 [A]</t>
  </si>
  <si>
    <t>Maksimalna struja: 390 - 460 [A]</t>
  </si>
  <si>
    <t>Nominalna struja: 270 - 320 [A]</t>
  </si>
  <si>
    <t>Napajanje: 400V - 3ph - 50Hz</t>
  </si>
  <si>
    <t>Zvučna snaga: 90 - 100 dB(A) [prema UNI EN-ISO 9614 ili jednakovrijedno]</t>
  </si>
  <si>
    <t>SEER = 4,2 - 5,4 [prema EN14825 ili jednakovrijedno] [tip aplikacije LOW / protok vode VARIABLE]</t>
  </si>
  <si>
    <t>EER = 3,0 - 3,8 [prema EN14511/2018 ili jednakovrijedno]</t>
  </si>
  <si>
    <t>Maksimalno dopuštena el. snaga hlađenja (kompresori, ventilatori, vodena pumpa): 150 - 190 [kW]</t>
  </si>
  <si>
    <t>Rashladni učin: 530 - 620 [kW] kod temperature vode 7/12 [°C] i temperature vanjskog zraka 35 [°C]</t>
  </si>
  <si>
    <t>PODACI ZA UVJETE IZ NORME EN14511/2018 ili jednakovrijedno:</t>
  </si>
  <si>
    <t>Raspoloživi tlak vodene pumpe (hlađenje/grijanje): 150 - 210 [kPa]</t>
  </si>
  <si>
    <t>SCOP net = 3,5 - 5,0 referentna sezona grijanja WARMER / tip aplikacije LOW / bivalentna temperatura 3°C) [prema EN14825 ili jednakovrijedno]</t>
  </si>
  <si>
    <t>COP = 2,2 - 2,6</t>
  </si>
  <si>
    <t>Dopuštena el. snaga grijanja (kompresori, ventilatori, vodena pumpa): 150 - 200 [kW]</t>
  </si>
  <si>
    <t>Ogrjevni učin: 415 - 465 [kW] kod temperature vode 49/42 [°C] i temperature zraka -5 [°C]</t>
  </si>
  <si>
    <t>PODACI ZA PROJEKTNE UVJETE RADA:</t>
  </si>
  <si>
    <t>Paketna zrakom hlađena dizalica topline predviđena za vanjsku ugradnju i prednapunjena potrebnom količinom ulja te radne tvari. Uređaj je u visokoučinkovitoj izvedbi i A energetskoj klasi u hlađenju i grijanju te se isporučuje tvornički ispitan i u jednom komadu, sa scroll kompresorima, aksijalnim ventilatorima sa kontinuiranom regulacijom brzine vrtnje, osjetnikom protoka, elektronskim ekspanzijskim ventilima, izoliranim vodenim pločastim izmjenjivačem, zračnim izmjenjivačem sa bakrenim cijevima i aluminijskim lamelama, Victaulic spojnicama za spoj na cjevovod te upravljačkim panelom za praćenje parametara i regulaciju rada. Dizalica topline treba biti potvrđena Eurovent certifikatom ili jednakovrijedno.</t>
  </si>
  <si>
    <t>1.1.</t>
  </si>
  <si>
    <t>OPREMA</t>
  </si>
  <si>
    <t>1.</t>
  </si>
  <si>
    <t>NAPOMENA:
Svaka stavka ovog troškovnika obuhvaća nabavu, dopremu, montažu i spajanje opreme/materijala do potpune tehničke i funkcionalne gotovosti (osim ako radovi u troškovničkoj stavci nisu posebno specificirani), uključujući sav potreban pomoćni i potrošni materijal kao što su razni vijci, matice, tiple, maziva, te tlačne probe djelomične i završne, puštanje u pogon, balansiranje sustava, testiranje, postizanje radnih parametara...
Preporuča se detaljno sagledavanje glavnog projekta s grafičkim prilozima, te posjet gradlištu radi boljeg percipiranja glavnog projekta i troškovnika.
Za sve stavke opreme dozvoljeno je odstupanje navedenih tehničkih parametara u granicama ± 5% uz uvjet da se postigne jednakovrijedan i učinkovit sustav grijanja i hlađenja.</t>
  </si>
  <si>
    <t>TROŠKOVNIK - STROJARSKI DIO</t>
  </si>
  <si>
    <t>Iznos
(KN)</t>
  </si>
  <si>
    <t>Jedinična
cijena</t>
  </si>
  <si>
    <t xml:space="preserve">Količina </t>
  </si>
  <si>
    <t>Jedinica</t>
  </si>
  <si>
    <t>O p i s   s t a v k e</t>
  </si>
  <si>
    <t xml:space="preserve">R.b. </t>
  </si>
  <si>
    <t>1.1</t>
  </si>
  <si>
    <t>kom.</t>
  </si>
  <si>
    <t>komplet</t>
  </si>
  <si>
    <t>set</t>
  </si>
  <si>
    <t>1.11.1</t>
  </si>
  <si>
    <t>- kabelska polica dimenzije 400 x 50 mm</t>
  </si>
  <si>
    <t>1.11.2</t>
  </si>
  <si>
    <t>- kabelska polica dimenzije 250 x 50 mm</t>
  </si>
  <si>
    <t>1.11.3</t>
  </si>
  <si>
    <t>- kabelska polica dimenzije 200 x 50 mm</t>
  </si>
  <si>
    <t>1.11.4</t>
  </si>
  <si>
    <t>- kabelska polica dimenzije 150 x 50 mm</t>
  </si>
  <si>
    <t>1.11.5</t>
  </si>
  <si>
    <t>- kabelska polica dimenzije 100 x 50 mm</t>
  </si>
  <si>
    <t>1.11.6</t>
  </si>
  <si>
    <t>- kabelska polica dimenzije 50 x 50 mm</t>
  </si>
  <si>
    <t>Demontaža postojećeg sustava za zaštitu od munje i snjegobrana
- demontaža držača snijega na krovovima gdje smetaju montaži fotonaponskim modula, gromobranske trake i zbrinjavanje</t>
  </si>
  <si>
    <t>1.15</t>
  </si>
  <si>
    <t>1.16</t>
  </si>
  <si>
    <t>1.17</t>
  </si>
  <si>
    <t>1.18</t>
  </si>
  <si>
    <t>1.19</t>
  </si>
  <si>
    <t>1.20</t>
  </si>
  <si>
    <t>Kabelske kanalice, cijevi i montažni pribor
-za izradu kabelskih trasa strujnih krugova krajnjih trošila</t>
  </si>
  <si>
    <t>OSTALO</t>
  </si>
  <si>
    <t>11.</t>
  </si>
  <si>
    <t>KROVOPOKRIVAČKI RADOVI</t>
  </si>
  <si>
    <t>10.</t>
  </si>
  <si>
    <t>DRVENA STOLARIJA, ALUMINIJSKA BRAVARIJA</t>
  </si>
  <si>
    <t>9.</t>
  </si>
  <si>
    <t>BRAVARSKI RADOVI</t>
  </si>
  <si>
    <t>8.</t>
  </si>
  <si>
    <t>HIDROIZOLATERSKI RADOVI</t>
  </si>
  <si>
    <t>7.</t>
  </si>
  <si>
    <t>SOBOSLIKARSKI I LIČILAČKI RADOVI</t>
  </si>
  <si>
    <t>ZIDARSKI RADOVI</t>
  </si>
  <si>
    <t>BETONSKI I ARMIRANO - BETONSKI RADOVI</t>
  </si>
  <si>
    <t>ZEMLJANI RADOVI</t>
  </si>
  <si>
    <t>UKLANJANJA, DEMONTAŽE, RUŠENJA</t>
  </si>
  <si>
    <t>PRIPREMNI RADOVI</t>
  </si>
  <si>
    <t>12.</t>
  </si>
  <si>
    <t>11.4</t>
  </si>
  <si>
    <t>Izrada izvedbenog projekta</t>
  </si>
  <si>
    <t>11.3</t>
  </si>
  <si>
    <t>11.2</t>
  </si>
  <si>
    <t>- pregled projektne dokumentacije - glavni projekt,</t>
  </si>
  <si>
    <t>11.1</t>
  </si>
  <si>
    <t>m'</t>
  </si>
  <si>
    <t>Montaža opšava krova (sljeme, okapnica panela prema žlijebu, zidni limovi, vjetrovne lajsne) - svi opšavi koji se kod demontaže ne mogu sačuvati.</t>
  </si>
  <si>
    <t>10.2.</t>
  </si>
  <si>
    <t>Hala "A"</t>
  </si>
  <si>
    <t>10.1</t>
  </si>
  <si>
    <t>Izrada, dobava i montaža Aluminijskih ulaznih zaokretnih vrata, sa staklom ukupne debljine 24 mm, 4+16+4 mm. Vrata su opremljena sa svim potrebnim: okovom (šarke, kvake i brave) i dovratnicima, kao i gumenim stoperima na podu. Boja vratnog krila u bijelim tonovima. Ugradnja i svi okovi prema tehničkim detaljima i uputama proizvođača. Kompletna izvedba u svemu prema uvodnoj napomeni te prema shemi i dogovoru s projektantom.
Vrata, vel. 100 x 220 cm</t>
  </si>
  <si>
    <t>9.2</t>
  </si>
  <si>
    <t>Izrada, dobava i montaža Aluminijskih unutarnjih, protupožarnih, jednokrilnih, punih vrata, protupožarnosti T-90. Vrata su opremljena sa svim potrebnim: okovom (šarke, kvake i brave) i dovratnicima, kao i gumenim stoperima na podu. Boja vratnog krila u sivim tonovima. Ugradnja i svi okovi prema tehničkim detaljima i uputama proizvođača. Kompletna izvedba u svemu prema uvodnoj napomeni te prema shemi i dogovoru s projektantom.
Vrata, vel. 100 x 220 cm - T90 (jednokrilna)</t>
  </si>
  <si>
    <t>9.1</t>
  </si>
  <si>
    <t>Sve navedeno u stavkama uračunati u jediničnu cijenu. U jediničnu cijenu trebaju biti uračunati kompletan rad i materijal, skela, transportni troškovi, strojevi i alati, eventualno uzrokovani popravci štete, te čišćenje objekta s odvozom otpada na gradilišni deponij.</t>
  </si>
  <si>
    <t>Sva unutarnja vrata, izvode se s aluminijskim profilima. Stavka uključuje komplet stolariju s okovom. Dimenzije profila, okov i detalje ugradnje definira izvođač radova prema ponudenom proizvodnom programu u dogovoru s projektantom. Mjere uzeti na licu mjesta. Boja unutarnje stolarije u sivim tonovima.</t>
  </si>
  <si>
    <t>NAPOMENA:
Sve fasadne staklene stijene kao i unutarnji prozori izvode se s ALU profilima, profilima s prekinutim toplinskim mostom, dvostrukim toplinskoizolirajućim staklom s jednim staklom niske emisije (Low-E). Staklo je ukupne debljine 24 mm, 4+16+4 mm. Stavka uključuje komplet stolariju s okovom, te vanjskom, tipskom, alumnijskom klupčicom. Dimenzije profila, okov i detalje ugradnje definira izvođač radova prema ponudenom proizvodnom programu u dogovoru s projektantom. Mjere uzeti na licu mjesta. Boja vanjske stolarije u bijelim tonovima.</t>
  </si>
  <si>
    <t>Zidni paneli debljine d=5 cm.</t>
  </si>
  <si>
    <t>Čelična konstrukcija</t>
  </si>
  <si>
    <t>Izrada, dobava i montaža nosive konstrukcije dizala od čelika kvalitete S235. 
Dizalo je smješteno u stubišno okno od međusobno zavarenih čeličnih profila (stupova i greda), odnosno toplooblikovanih kvadratnih cijevi 80/80/5 mm. Kvadratni cijevni profili služe kao potkonstrukcija dizala i sendvič panela za zatvaranje bočnih stranica dizala. Stavka uključuje i sve potrebne ukrute, ležajeve, spojne elemente, potkonstrukciju za postizanje nagiba, AKZ, potrebne opšave, elemente odvodnje te sve elemente potrebne za potpuni dovršetak i tehnički pravilno funkcioniranje dizala. Kompletna izvedba prema radioničkim nacrtima izvođača, ovjerenim od glavnog projektanta. Boja u tonovima sive.</t>
  </si>
  <si>
    <t>8.1</t>
  </si>
  <si>
    <t>Izvođač je obavezan izraditi izvedbeni projekt čelične konstrukcije (radioničke nacrte) i projekt montaže, prema glavnom projektu, a čije cijene će ugraditi u cijene pojedinih stavki. Izvedbeni projekt treba biti prije izrade konstrukcije predan projektantu glavnog projekta na pregled i suglasnost.</t>
  </si>
  <si>
    <t>Nadtemeljni zidovi</t>
  </si>
  <si>
    <t>Temeljna ploča</t>
  </si>
  <si>
    <t>Dobava materijala te izrada horizontalne bitumenske hidroizolacije okna dizala, u slijedećim slojevima:
-hladni bitumenski prednamaz (0,4 kg/m2) na suhu i otprašenu površinu
-sloj fleksibilne hidroizolacijske trake za zavarivanje s uloškom od staklane tkanine, u dva sloja, 100% zavarena na preklopima, a punktirano 30-50% po površini. Utrošak 1,15 m/m2.
Hidroizolacija se izvodi na podložnom betonu. Hidroizolaciju izvesti tako da se omogući pravilan preklop. Obračun po m2 izvedenih potrebnih površina.</t>
  </si>
  <si>
    <t>7.1</t>
  </si>
  <si>
    <t>Dobava materijala i bojanje ožbukanih zidova stubišta disperzivnom bijelom bojom u 2 sloja uz prethodnu pripremu podloge (kitanje većih oštećenja, brušenje te dvostruko zaglađivanje-gletanje disperzivnom masom). U cijenu uračunata potrebna skela.</t>
  </si>
  <si>
    <t>6.1</t>
  </si>
  <si>
    <t>Dobava materijala te izrada grube i fine vanjske žbuke zidova stubišta (fasada) i obrada špaleta. Spojeve različitih materijala i instalaterske otvore obavezno rabicirati staklenom mrežicom. Prije početka radova postaviti kutne profile za mehaničku zaštitu rubova zida. Glatke i neupojne betonske podloge obraditi cementnim špricom najmanje dan prije nanošenja žbuke. Stavka uključuje nabavu materijala, dopremu i izvedbu i potrebnu radnu skelu.</t>
  </si>
  <si>
    <t>5.4</t>
  </si>
  <si>
    <t>Dobava materijala te izrada grube i fine unutarnje žbuke zidova stubišta i obrada špaleta. Spojeve različitih materijala i instalaterske otvore obavezno rabicirati staklenom mrežicom. Prije početka radova postaviti kutne profile za mehaničku zaštitu rubova zida. Glatke i neupojne betonske podloge obraditi cementnim špricom najmanje dan prije nanošenja žbuke. Stavka uključuje nabavu materijala, dopremu i izvedbu i potrebnu radnu skelu.</t>
  </si>
  <si>
    <t>5.3</t>
  </si>
  <si>
    <t>Nabava i dostava materijala i zidanje pregradnog zida stubišta blok opekom debljine d=29 cm povezani mortom minimalno M5. Stavka uključuje nabavu materijala, dopremu i izvedbu, transport do mjesta ugradnje i izradu pomoćne radne skele. Obračun po 1.0 m3.</t>
  </si>
  <si>
    <t>Nabava i dostava materijala i zazidavanje zidova stubišta blok opekom debljine d=25 cm povezani mortom minimalno M5. Stavka uključuje nabavu materijala, dopremu i izvedbu, transport do mjesta ugradnje i izradu pomoćne radne skele. Obračun po 1.0 m3.</t>
  </si>
  <si>
    <t>Armatura</t>
  </si>
  <si>
    <t>Beton</t>
  </si>
  <si>
    <t>Nabava i dostava betona C25/30 te betoniranje temeljne ploče za potrebe ugradnje spremnika tople/rashladne vode i dizalice topline.
Temeljna ploča spremnika vel. 370 x 370 cm, visine 100 cm.
Temeljna ploča dizalica topline vel. 750 x 700 cm, visine 30 cm. 
Stavka obuhvaća nabavu, dopremu i ugradnju betona C25/30 sa potrebnom njegom, nabavu, dopremu, postavu i demontažu dvostruke oplate, te nabavu, dopremu i ugradnju armature. Beton se ugrađuje vibriranjem. Stavka obuhvaća sva potrebna sredstva, materijal i rad. Obračun se vrši po m3 ugrađenog betona i po kg ugrađene armature.</t>
  </si>
  <si>
    <t>Nabava i dostava betona C25/30 te betoniranje temeljne ploče i nadtemeljnih zidova za postavljanje montažnih stupova dizala.
Temeljna ploča vel. 230 x 250 cm, visine 25 cm. Nadtemeljni zidovi na temeljnoj ploči vel. 230 x 250, visine 110 cm. Stjenke zidova debljine d=20 cm. Stavka obuhvaća nabavu, dopremu i ugradnju betona C25/30 sa potrebnom njegom, nabavu, dopremu, postavu i demontažu dvostruke oplate, te nabavu, dopremu i ugradnju armature. Beton se ugrađuje vibriranjem. Stavka obuhvaća sva potrebna sredstva, materijal i rad. Obračun se vrši po m3 ugrađenog betona i po kg ugrađene armature.</t>
  </si>
  <si>
    <t>Nabava i dostava betona C12/15 te betoniranje podložnog betona ispod temelja dizala. Sve neravnine i udubljenja popuniti i izravnati podložnim betonom. Podložni sloj betona potrebno je postaviti na proširenu površinu i to najmanje 10 cm na svaku stranu temelja. Podložni sloj betona je debljine 5 cm. Obračun po m3.</t>
  </si>
  <si>
    <t>NAPOMENA:
U jediničnu cijenu stavaka AB radova uračunati dobavu materijala i izradu otvora za prolaze (prodore) instalacija, niša i kabela u ab elementima nosive konstrukcije (ploče, grede, stupovi, zidovi). U cijenu stavaka uračunati skidanje istaknutih rubova betona, te dodatna brušenja i izravnavanja prema potrebi (vidiljive površine ab stropova, stubišta, greda koja se ne žbukaju) za završnu obradu. Montažni i arm. betonski elementi koji se izvode u glatkoj oplati se ne žbukaju.</t>
  </si>
  <si>
    <t>Dobava i izrada šljunčanog tampona za potrebe izgradnje temelja za ugradnju dizala unutar zgrade.</t>
  </si>
  <si>
    <t>Dobava i izrada šljunčanog tampona za potrebe izgradnje temelja za ugradnju spremnika tople/rashladne vode i dizalice topline.</t>
  </si>
  <si>
    <t>Dobava i izrada šljunčanog tampona, d=30 cm, unutar iskopane jame temelja. Ugradnja šljunčanog materijala uz potrebno strojno zbijanje, Ms=80 MN/m2. U cijenu uključeno ispitivanje zbijenosti. Obračun po m3 zbijenog sloja.</t>
  </si>
  <si>
    <t>Uređenje temeljnog tla geotekstilom za potrebe izgradnje temelja za ugradnju dizala unutar zgrade.</t>
  </si>
  <si>
    <t>Uređenje temeljnog tla geotekstilom za potrebe izgradnje temelja za ugradnju spremnika tople/rashladne vode i dizalice topline.</t>
  </si>
  <si>
    <t>Uređenje temeljnog tla geotekstilom.
Planiranje i poravnanje eventualnih neravnina na temeljnom tlu i nabava, dobava i polaganje geotekstila kvalitete prema općim tehničkim uvjetima.  Geotekstil 300g/m2, polipropilenski geo-tekstil, napravljen od toplinski-otvrdnutih vlakana, stabiliziran za otpornost na UV zračenje. Rad obuhvaća polaganje geotekstila na pripremljeno temeljno tlo s preklapanjem i šivanjem. Preklapanje treba izvesti u smjeru nasipanja materijala.  Obračun radova:  Prema kvadratnom metru ugrađenog geotekstla .</t>
  </si>
  <si>
    <t>NAPOMENA:
U jediničnu cijenu stavaka zemljanih radova uračunati eventualno crpljenje vode iz iskopanih rovova za temelje, zaštitu iskopanih rovova od urušavanja i erozije tla, te eventualno čišćenje iskopanih rovova od urušenog tla. U stavkama u kojima se navodi zbrinjavanje otpada, u jediničnu cijenu treba uračunati troškove deponiranja na ovlaštenom deponiju. Izvođač radova je dužan osigurati kontrolu modula stišljivosti (Ms) šljunčanog nasipa, od strane ovlaštene osobe, a sve prema zahtjevima nadzornog inženjera. Troškove kontrole modula stišljivosti (Ms) izvođač je dužan uračunati u jediničnu cijenu radova. Količine humusa, iskopa tla i nabijenog šljunka određivane su prema glavnom projektu, te su kao takve podložne izmjenama nakon što se utvrdi stvarno stanje terene na gradilištu.</t>
  </si>
  <si>
    <t>Paušal</t>
  </si>
  <si>
    <t>Demontaža i uklanjanje čelične zaštitne ograde sa pripadajućim AB temeljem, za potrebe izgradnje temelja za ugradnju spremnika tople/rashladne vode i dizalice topline, sa utovarom i odvozom otpadnog materijala i šute sa gradilišta na trajnu deponiju.</t>
  </si>
  <si>
    <t>Hala "A"
Postojeći pokrov se sastoji od  žbukanih heraklit ploča 5 cm, valovitih salonit ploča a djelomično od profiliranog lima.
Ukupna masa slojeva postojeće krovne obloge: 63 kg/m2</t>
  </si>
  <si>
    <t>Šlicanje, štemanje, uklanjanje podne ploče, te ukopavanje u podu prizmelja, za potrebe produbljenja/proširenja voznog okna budućeg dizala, sa utovarom i odvozom otpadnog materijala i šute sa gradilišta na trajnu deponiju.
Tlocrtne dimenzije 230 x 250 cm.</t>
  </si>
  <si>
    <t>Južna strana Upravne zgrade. Zbog dužine fasade, predviđa se napraviti skelu iz 3 segmenta, visine skele h=10 m, dužine 10 m. Skele povezati zaštitnom ogradom.</t>
  </si>
  <si>
    <t>Istočna strana Hala "A". Zbog dužine fasade, predviđa se napraviti skelu iz 5 segmenta, visine skele h=12 m, dužine 10 m. Skele povezati zaštitnom ogradom.</t>
  </si>
  <si>
    <t>Zapadna strana Hala "A". Skela visine skele h=12 m, dužine 15 m.</t>
  </si>
  <si>
    <t>Zapadna strana Hala "C". Zbog dužine fasade, predviđa se napraviti skelu iz 5 segmenta, visine skele h=12 m, dužine 10 m. Skele povezati zaštitnom ogradom.</t>
  </si>
  <si>
    <t>Nabava, doprema, montaža i demontaža fasadne skele, uključivo čišćenje, zaštita od jute, zaštitna ograda  i zaštita svih površina koje se mogu oštetiti.</t>
  </si>
  <si>
    <t>1.2.</t>
  </si>
  <si>
    <t>Priprema i organizacija gradilišta koja uključuje: dopremu, postavu i uklanjanje po završetku radova pomoćnih gradilišnih objekata (uredski kontejneri, kontejneri za smještaj radnika, skladišni kontejneri, WC-i i ostalo); izradu, montažu i demontažu gradilišne ograde, vrata gradilišta, osiguranje prolaznika, natpisnih ploča; osiguranje potrebnih gradilišnih priključaka vode, telefona, struje i sve ostalo nužno za nesmetano funkcioniranje gradilišta.</t>
  </si>
  <si>
    <t>TROŠKOVNIK - GRAĐEVINSKO-OBRTNIČKI DIO</t>
  </si>
  <si>
    <t>Oprema za dogradnju NN bloka korisnika +N4
-NVO osigurač 400A gG karakteristika</t>
  </si>
  <si>
    <t>Kabel za priključak dizalice topline 2
-Tip kao FG16R16 300mm2 ili jednakovrijedan
-niskonaponski kabel namijenjen polaganju u zemlju, beton ili kabelske kanale
-u stavku uključiti sitnospojni i montažni pribor (crni termobužir, kabelske stopice)</t>
  </si>
  <si>
    <t>Kabel za izjednačenje potencijala dizalice topline 1
-Tip kao FG16R16 150mm2 ili jednakovrijedan
-niskonaponski kabel namijenjen polaganju u zemlju, beton ili kabelske kanale
-u stavku uključiti sitnospojni i montažni pribor (žuto-zeleni termobužir, kabelske stopice)</t>
  </si>
  <si>
    <t>Instalacijska DWP cijev za polaganje kabela u zemlju
-Za polaganje kabela za napajanje dizalice topline 1
-Tip kao DWP Fi110 ili jednakovrijedna
-za polaganje kabela u zemlju</t>
  </si>
  <si>
    <t>Instalacijska DWP cijev za polaganje kabela u zemlju
-Za polaganje kabela za napajanje dizalice topline 2
-Tip kao DWP Fi110 ili jednakovrijedna
-za polaganje kabela u zemlju</t>
  </si>
  <si>
    <t>Oprema za dogradnju NN bloka korisnika +N5
-NVO osigurač 25A gG karakteristika</t>
  </si>
  <si>
    <t>Oprema za dogradnju NN bloka korisnika +N5
-NVO osigurač 35A gG karakteristika</t>
  </si>
  <si>
    <t>Kabel za priključak ormara RO STROJARSTVO
-Tip kao FG16OR16 5x25mm2 ili jednakovrijedan
-niskonaponski kabel namijenjen polaganju u zemlju, beton ili kabelske kanale
-u stavku uključiti sitnospojni i montažni pribor (crni termobužir, kabelske stopice)</t>
  </si>
  <si>
    <t>Kabel za priključak recirkulacijske pumpe 1
-Tip kao FG16OR16 5x10mm2 ili jednakovrijedan
-niskonaponski kabel namijenjen polaganju u zemlju, beton ili kabelske kanale
-u stavku uključiti sitnospojni i montažni pribor (crni termobužir, kabelske stopice)</t>
  </si>
  <si>
    <t>Kabel za priključak recirkulacijske pumpe 2
-Tip kao FG16OR16 5x10mm2 ili jednakovrijedan
-niskonaponski kabel namijenjen polaganju u zemlju, beton ili kabelske kanale
-u stavku uključiti sitnospojni i montažni pribor (crni termobužir, kabelske stopice)</t>
  </si>
  <si>
    <t>Kabel za priključak recirkulacijske pumpe 3
-Tip kao FG16OR16 5x10mm2 ili jednakovrijedan
-niskonaponski kabel namijenjen polaganju u zemlju, beton ili kabelske kanale
-u stavku uključiti sitnospojni i montažni pribor (crni termobužir, kabelske stopice)</t>
  </si>
  <si>
    <t>Oprema za dogradnju korisnikovog ormara GRP
-NVO osigurač 25A gG karakteristika</t>
  </si>
  <si>
    <t>Kabel za priključak ormara RPS
-Tip kao FG16OR16 5x10mm2 ili jednakovrijedan
-niskonaponski kabel namijenjen polaganju u zemlju, beton ili kabelske kanale
-u stavku uključiti sitnospojni i montažni pribor (crni termobužir, kabelske stopice)</t>
  </si>
  <si>
    <t>Kabel za priključak ormara RKS
-Tip kao FG16OR16 5x10mm2 ili jednakovrijedan
-niskonaponski kabel namijenjen polaganju u zemlju, beton ili kabelske kanale
-u stavku uključiti sitnospojni i montažni pribor (crni termobužir, kabelske stopice)</t>
  </si>
  <si>
    <t>Kabel za priključak ormara RK2S
-Tip kao FG16OR16 5x10mm2 ili jednakovrijedan
-niskonaponski kabel namijenjen polaganju u zemlju, beton ili kabelske kanale
-u stavku uključiti sitnospojni i montažni pribor (crni termobužir, kabelske stopice)</t>
  </si>
  <si>
    <t>Potkonstrukcija za montažu na kosi krov
- konstrukcija namijenjena za montažu fotonaponskih modula na kosi krov pokriven trapeznim i falcalnim limom
- konstrukcija prilagođena FM modulima prate liniju krovne površne
- vodotjesno brtviti sve otvore i mjesta prihvata za krov</t>
  </si>
  <si>
    <t xml:space="preserve">Priključenje SE dogradnjom postojećeg NN bloka (+N4 i +N5) 
- NVO osigurač 250A, gG, 12 kom
- dogradnja postojećih sabirnica iz GRO
- obuhvatni strujni mjerni transformatori
- sav ostali sitnospojni i montažni materijal
(koristi se postojeće slobodne rastavljače u razdjelnici
</t>
  </si>
  <si>
    <t>Kabelski rov
 kopanje i zatrpavanje kabelskog rova na zelenoj površini od objekta u kojem je smješten GRO-SE do TS
-uključuje iskolčenje, iskop, polaganje kabelske zaštite, upozoravajuće trake, posteljica za kabele i zatrpavanje
- širina 1,2m
- dubina 0,95 m
- pijesak za kabelsku posteljicu</t>
  </si>
  <si>
    <t>Izrada novog sustava za zaštitu od munje
Izrada novog sustava za zaštitu od munje se sastoji od:
- dobava, doprema montaža i spajanje vertikalnih hvataljki visine najmanje 1 m iznad krova na mjestu montaže 35 kom
- dobava, doprema i montaža horizontalne hvataljke munje od Al promjera
  10 mm u duljini cca 450 m s nosačima visine minimalno 20 cm iznad krova
- dobava, doprema i montaža vodiča munje Al promjera 8 mm u duljini 
  cca 700 m s nosačima za prihvata vođiča iznad krova
- dobava, doprema i montaža materijala povezivanje na postojeći sustav odvoda munje u 40 točaka</t>
  </si>
  <si>
    <t>Sanacija postojećih odvoda
- demontaža i zbrinjavanje postojećeg odvoda i montažnog materijala
- dobava, doprema i montaža vodiča Al promjera 10 mm, 
- montažni materijal za montažu vodiča odvoda munje od visine krova do spoja s uzemljenjem</t>
  </si>
  <si>
    <t>Izjednačenje potencijala
- dobava, doprema, montaža materija za povezivanje metalnih masa noseće konstrukcije fotonaponskim modula, fotonaponskih modula na zajednički sustav uzemljenja, spajanje i provjera</t>
  </si>
  <si>
    <t>Edukacija osoblja
- edukacija osoblja za rad, upravljanje i preventivno održavanje elektrane</t>
  </si>
  <si>
    <t>Puštanje u rad i probni pogon
- Ispitivanje sunčane elektrane u pokusnom radu uz mjerenje kvalitete električne energije prema usuglašenom programu ispitivanja elektrane u probnom radu 
- prema normi EN 50160 ili jednakovrijednoj
- ispunjavanja uvjetima iz elektroenergetske suglasnosti
- ispitivanje zaštitnih funkcija elektrane prema usuglašenom planu i programu ispitivanja sunčane elektrane u paralelnom radu sa mrežom
- ishođenja dozvole za trajni pogon
- ishođenje ugovora o korištenju mreže
- izrada izvješća o pokusnom radu sunčane elektrane</t>
  </si>
  <si>
    <t>2. ELEKTROINSTALACIJE ZA NAPAJANJE STROJARSKIH INSTALACIJA</t>
  </si>
  <si>
    <t>ELEKTROINSTALACIJE ZA NAPAJANJE STROJARSKIH INSTALACIJA</t>
  </si>
  <si>
    <t>TROŠKOVNIK - ELEKTROTEHNIČKI DIO</t>
  </si>
  <si>
    <t>1.4.1</t>
  </si>
  <si>
    <t>1.2.1</t>
  </si>
  <si>
    <t>2.2.2</t>
  </si>
  <si>
    <t>2.10.2</t>
  </si>
  <si>
    <t>1.4.2</t>
  </si>
  <si>
    <t>1.4.3</t>
  </si>
  <si>
    <t>2.1.1</t>
  </si>
  <si>
    <t>1.2.2</t>
  </si>
  <si>
    <t>2.1.2</t>
  </si>
  <si>
    <t>2.1.3</t>
  </si>
  <si>
    <t>2.1.4</t>
  </si>
  <si>
    <t>2.1.5</t>
  </si>
  <si>
    <t>2.1.6</t>
  </si>
  <si>
    <t>2.1.7</t>
  </si>
  <si>
    <t>2.1.8</t>
  </si>
  <si>
    <t>2.1.9</t>
  </si>
  <si>
    <t>2.1.10</t>
  </si>
  <si>
    <t>2.1.11</t>
  </si>
  <si>
    <t>2.2.1</t>
  </si>
  <si>
    <t>2.2.3</t>
  </si>
  <si>
    <t>2.2.4</t>
  </si>
  <si>
    <t>2.2.5</t>
  </si>
  <si>
    <t>2.2.6</t>
  </si>
  <si>
    <t>2.2.7</t>
  </si>
  <si>
    <t>2.2.8</t>
  </si>
  <si>
    <t>2.2.9</t>
  </si>
  <si>
    <t>2.2.10</t>
  </si>
  <si>
    <t>2.2.11</t>
  </si>
  <si>
    <t>2.3.1</t>
  </si>
  <si>
    <t>2.3.2</t>
  </si>
  <si>
    <t>2.4.1</t>
  </si>
  <si>
    <t>2.4.2</t>
  </si>
  <si>
    <t>2.4.3</t>
  </si>
  <si>
    <t>2.4.4</t>
  </si>
  <si>
    <t>2.7.1</t>
  </si>
  <si>
    <t>2.7.2</t>
  </si>
  <si>
    <t>2.7.3</t>
  </si>
  <si>
    <t>2.7.4</t>
  </si>
  <si>
    <t>2.7.5</t>
  </si>
  <si>
    <t>2.7.6</t>
  </si>
  <si>
    <t>2.7.7</t>
  </si>
  <si>
    <t>2.7.8</t>
  </si>
  <si>
    <t>2.7.9</t>
  </si>
  <si>
    <t>2.8.1</t>
  </si>
  <si>
    <t>2.8.2</t>
  </si>
  <si>
    <t>2.10.1</t>
  </si>
  <si>
    <t>2.10.3</t>
  </si>
  <si>
    <t>2.10.4</t>
  </si>
  <si>
    <t>2.10.5</t>
  </si>
  <si>
    <t>2.10.6</t>
  </si>
  <si>
    <t>2.10.7</t>
  </si>
  <si>
    <t>2.10.8</t>
  </si>
  <si>
    <t>1.2.3</t>
  </si>
  <si>
    <t>1.2.4</t>
  </si>
  <si>
    <t>7.1.1</t>
  </si>
  <si>
    <t>7.1.2</t>
  </si>
  <si>
    <t>Φ 48,3x 2,6</t>
  </si>
  <si>
    <t>Φ 88,9 x 3,2</t>
  </si>
  <si>
    <t>Φ 42,4 x 2,6</t>
  </si>
  <si>
    <t>Φ 26,9 x 2,3</t>
  </si>
  <si>
    <t>Φ 21,3 x 2,0</t>
  </si>
  <si>
    <t>REKAPITULACIJA</t>
  </si>
  <si>
    <t>2.29</t>
  </si>
  <si>
    <t>Uvod kablova te spajanje strojarske opreme (VK, FC, Kaloriferi, termostati itd.)</t>
  </si>
  <si>
    <t>2.30</t>
  </si>
  <si>
    <t>2.31</t>
  </si>
  <si>
    <t>2.32</t>
  </si>
  <si>
    <t>2.33</t>
  </si>
  <si>
    <t>2.34</t>
  </si>
  <si>
    <t>2.35</t>
  </si>
  <si>
    <t>Uvod kablova te spajanje dizalica topline 1 i 2</t>
  </si>
  <si>
    <t>Prodori nosivih zidova u svrhu prolaska kablova</t>
  </si>
  <si>
    <t>Ispitivanje novoizvedene električne instalacije te isporuka zapisnika o ispitivanju</t>
  </si>
  <si>
    <t>Projekt izvedenog stanja el. Instalacije</t>
  </si>
  <si>
    <t>Izvedba temeljnog uzmeljivača dizalica topline trako Fe/Zn 30x4 mm, te spajanje na konstrukcije dizalica topline</t>
  </si>
  <si>
    <t>Sitni, spojni i montažni materijal i oznake</t>
  </si>
  <si>
    <t>NAPOMENA:
Prije izvođenja radova, potrebno je izvesti zaštitu prema susjednim objektima i prolaznicima, te obavljati radove uklanjanja, ugradnje novih materijala i opreme, tako da se poštuju svi propisi zaštite na radu.
Prije izvođenja radova uklanjanja, potrebno je izvesti sve pripremne radove demontaža, te postaviti potrebna podupiranja kako nebi došlo do urušavanja i ugrožavanja mehaničke otpornosti i stabilnosti građevine.
Stavke generalno uključuju sve pripremne radnje, nabave materijala, dopreme, otpreme i izvedbu, izradu skele, pomoćne radne skele te zaštitu i razna potrebna podupiranja dijelova konstrukcije koje se ne uklanjanju, priključnu struju za kran. U stavkama u kojima se navodi zbrinjavanje otpada, u jediničnu cijenu treba uračunati troškove deponiranja na ovlaštenom deponiju.</t>
  </si>
  <si>
    <r>
      <t>m</t>
    </r>
    <r>
      <rPr>
        <vertAlign val="superscript"/>
        <sz val="10"/>
        <rFont val="Arial"/>
        <family val="2"/>
      </rPr>
      <t>2</t>
    </r>
  </si>
  <si>
    <r>
      <t>m</t>
    </r>
    <r>
      <rPr>
        <vertAlign val="superscript"/>
        <sz val="10"/>
        <rFont val="Arial"/>
        <family val="2"/>
      </rPr>
      <t>3</t>
    </r>
  </si>
  <si>
    <t>Pažljiva demontaža i uklanjanje postojećeg pokrova, sa utovarom i odvozom otpadnog materijala i šute sa gradilišta na trajnu deponiju.
Demontaže i uklanjanja je potrebno izvesti zbog ugradnje nove krovne obloge, odnosno potkonstrukcije za solarne panele. Prilikom izvođenja radova potrebno je voditi brigu da se dijelovi krova poput krovne odvodnje i limarije ne oštete jer moraju ostati u funkciji. U troškovničku stavku uključene su sve potrebne dizalice, bine,  skele i zaštitna cerada s unutarnje strane dijela hale (radi mogućnosti rada proizvodnog dijela objekta).</t>
  </si>
  <si>
    <t>Kabel za izjednačenje potencijala dizalice topline 2
-Tip kao FG16R16 150mm2 ili jednakovrijedan
-niskonaponski kabel namijenjen polaganju u zemlju, beton ili kabelske kanale
-u stavku uključiti sitnospojni i montažni pribor (žuto-zeleni termobužir, kabelske stopice)</t>
  </si>
  <si>
    <t>Instalacijska DWP cijev za polaganje kabela u zemlju
-Za polaganje 3 kabela za napajanje recirkulacijske pumpe 1,2 i 3
-Tip kao DWP Fi110 ili jednakovrijedna
-za polaganje kabela u zemlju
-u stavku uključiti iskop rova i ponovno zatrpavanje</t>
  </si>
  <si>
    <t>Kabelski rov od dizalica topline do TS DOK-ING
-uključuje iskolčenje, iskop, polaganje zaštite, upozoravajuće trake, posteljice i zatrpavanje
-širina 0,6m
-dubina 0,95m</t>
  </si>
  <si>
    <t>Kabelski rov od TS DOK-ING do upravne zgrade DOK-ING za potrebe polaganja novog kabela za napajanje dizala
-uključuje iskolčenje, iskop, polaganje zaštite, upozoravajuće trake, posteljice i zatrpavanje
-širina 0,4m
-dubina 0,95m</t>
  </si>
  <si>
    <t>Kabelski rov za polaganje 3 kabela za napajanje recirkulacijske pumpe 1, 2 i 3 od TS DOK-ING do zgrade
-uključuje iskolčenje, iskop, polaganje zaštite, upozoravajuće trake, posteljice i zatrpavanje
-širina 0,4m
-dubina 0,95m</t>
  </si>
  <si>
    <t>Strojarski troškovnik</t>
  </si>
  <si>
    <t>Elektrotehnički troškovnik</t>
  </si>
  <si>
    <t>Građevinski troškovnik</t>
  </si>
  <si>
    <t>Ukupno bez PDV-a</t>
  </si>
  <si>
    <t>Ukupno s PDV-om</t>
  </si>
  <si>
    <t>R.br.</t>
  </si>
  <si>
    <t>Opis</t>
  </si>
  <si>
    <t>UKUPNA REKAPITULACIJA</t>
  </si>
  <si>
    <t>UKUPNO:</t>
  </si>
  <si>
    <t>1. FOTONAPONSKA ELEKTRANA</t>
  </si>
  <si>
    <t>FOTONAPONSKA ELEKTRANA</t>
  </si>
  <si>
    <t>Fotonaponski moduli
-tehnologija: monokristal
-vršna snaga 370 Wp ili veća
-učinkovitost modula: minimalno 20%
- dimenzije 1750x1040x35 mm, dozvoljena odstupanja  u dimenzijama do 10%
- dobava, montaža i spajanje</t>
  </si>
  <si>
    <t>DC/AC pretvornik-trofazni izmjenjivač
-maks. snaga: minimalno AC 110kVA (110kW @ CosFi=1)
-Euro ETA 98,4% ili veća
-minimalno 12 MPP sklopova, ulaza DC za 15 stringova
- maksimalni ulazni DC napon 1100 V
-sustav detekcije reverzne struje pojedinih grana fotonaponskih modula
-sustav za maksimalnu snagu proizvodnje
-odvodnik prenapona tip II na DC strani
-odvodnik prenapona tip II na AC strani
-Ethernet komunikacija,
- isključenje ESD, 
- isključenje DC krugova,
- detekcija dozemnog spoja u DC krugovima
- zaštita od otočnog rada, pod/nad napona, pod/nad frekvencija, 
  detekcija pomaka vektora
- mogućnost rada paraleno s mrežom i zadovoljava HEP-uvjete za rad na mreži
- dobava montaža, spajanje, parametriranje i puštanje u rad</t>
  </si>
  <si>
    <t>Sustav za nadzor, upravljanje i komunikaciju sunčane elektrane
-sustav za daljinski nadzor i praćenje rada sunčane elektrane
-mogućnost on-line komunikacije internet vezom
-Ethernet komunikacija sa izmjenjivačima minimalno 6 kom
-uređaj za ograničavanje snage izmjenjivača i slanje vanjskih naredbi komunikacijom i digitalnim ulazima/izlazima(beznaponskim kontaktima
- konfiguracija nadzornog i komunikacijskog sustava, provjera funkcionalnosti i sinkronizacija na web portal, puštanje u rad</t>
  </si>
  <si>
    <t>Kabel za povezivanje fotonaponskih modula
- Solarni instalacijski kabel kao tip PV1-F
- DC kabel, pokositreni, finožičani (kategorija 4), UV stabilizirani, dvostruko izolirani, presjeka 6 mm2, nazivni napon 1500 VDC ili viši
- potreban pribor za spajanje 
- dobava, polaganje, spajanje</t>
  </si>
  <si>
    <t>Konektor set 6 mm2 za DC krugove
-Tip kao MC4
-muški i ženski komplet metalnog konektora, brtve i kućišta, za spajanje nizova modulskih grana</t>
  </si>
  <si>
    <t>Kabel za Izmjenični kabelski razvod
-Tip kao NA2XY-J 4x18+95 mm2
- niskonaponski kabel namijenjen polaganju u zemlju, beton ili kabelske police i kanale
- dobava, polaganje, spajanje</t>
  </si>
  <si>
    <t>Komunikacijski kabel
-Tip kao S/FTP cat.7
- s konektorima i stinim montažnim priborom
- dobava, polaganje, spajanje</t>
  </si>
  <si>
    <t>Kabelske kanalice sa nosačima, poklopcima
- perforirani kabelski police i ljestve sa poklopcima za DC i AC kabelski razvod
- metalne zaštitne kabelske cijevi
- vruće pocinčane metalne kabelske police s poklopcem, perforirane
- spojni i montažni pribor (kao vijci nosči zaštite za kabele i dr.)
- dobava, doprema, montaža, zatvaranje
(sav kabel na otvorenom prostoru traba biti u zaštitnim cijevima ili kabelskim policama - nesmije biti izložen sunčevom zračenju)</t>
  </si>
  <si>
    <t>Beznaponsko ispitivanje električnih instalacija elektrane
- ispitivanja i mjerenja u skladu s propisima
- mjerenje parametra izolacije,
- mjerenje parametra vodiča
- i mjerenje parametra otpora uzemljivača
- ispitivanje zaštite od dodira</t>
  </si>
  <si>
    <t>Izrada potrebne završne dokumentacije
- izrada elaborata potrebnih za pokusni rad elektrane
- izrada dokumentacije za predaju zahtjeva za priključak na mrežu
- izrada projekta izvedenog stanja
- izrada završnog izvještaja izvođača radova
- izrada upute za rad i održavanje elektrane
- dokumentacija potrebna za probni rad elektrane</t>
  </si>
  <si>
    <t>Demontaža i pažljivo skidanje prozorskih stijena sa pročelja stubišta, uključujući štokove i klupčice, dimenzija 160 x 190 cm, sa utovarom i odvozom otpadnog materijala i šute sa gradilišta na trajnu deponiju do 50 km.</t>
  </si>
  <si>
    <t>Demontaža i pažljivo skidanje prozorskih stijena sa pročelja stubišta, uključujući štokove i klupčice, dimenzija 160 x 380 cm, sa utovarom i odvozom otpadnog materijala i šute sa gradilišta na trajnu deponiju do 50 km.</t>
  </si>
  <si>
    <t>Demontaža i pažljivo skidanje PVC ulaznih dvokrilnih vrata ulaza u objekt (pročelje stubišta), uključujući štokove, dimenzija 160 x 230 cm, sa utovarom i odvozom otpadnog materijala i šute sa gradilišta na trajnu deponiju do 50 km.</t>
  </si>
  <si>
    <t>Demontaža i pažljivo skidanje PVC staklene stijene na katu, uključujući štokove, visine 300 cm, dužine 530 cm izlomljenog oblika, sa utovarom i odvozom otpadnog materijala i šute sa gradilišta na trajnu deponiju do 50 km.</t>
  </si>
  <si>
    <t>Šlicanje, štemanje i uklanjanje stropne ploče podesta stubišta 1. i 2. kata, debljine d=40 cm za potrebe proširenja voznog okna budućeg dizala, sa utovarom i odvozom otpadnog materijala i šute sa gradilišta na trajnu deponiju do 50 km.</t>
  </si>
  <si>
    <t>Demontaža i uklanjanje čelične nadstrešnice za potrebe izgradnje temelja za ugradnju spremnika tople/rashladne vode i dizalice topline, sa utovarom i odvozom otpadnog materijala i šute sa gradilišta na trajnu deponiju do 50 km.</t>
  </si>
  <si>
    <t>Rušenje i uklanjanje visokog drveta, za potrebe izgradnje temelja za ugradnju spremnika tople/rashladne vode i dizalice topline, sa utovarom i odvozom otpadnog materijala i šute sa gradilišta na trajnu deponiju do 50 km.</t>
  </si>
  <si>
    <t>Kombinirani strojno-ručni iskop zemlje III. kategorije za temelje, za potrebe izgradnje temelja za ugradnju spremnika tople/rashladne vode i dizalice topline.
Strane iskopa moraju biti iskopane u nagibu koji dozvoljava tlo i širine samo toliko koliko je potrebno da se može postaviti oplata betona, a dno iskopano na projektiranu kotu i poravnano. Iskopani materijal odbacivati barem 1,00 m od ruba iskopa. Obračun se vrši po m3 izvršenog iskopa u sraslom stanju bez obzira na kategoriju zemljišta. U cijenu uračunati utovar i odvoz na ovlašteni deponij  do 50 km. Prije početka radova, izvođač radova treba snimiti visinsko stanje terena radi obračuna.</t>
  </si>
  <si>
    <t>Ispitivanja opreme i puštanje u rad.</t>
  </si>
  <si>
    <t>Dokumentacija za tehnički pregled na hrvatskom jeziku (sve potvrde o sukladnosti i upute za rad i održavanje)</t>
  </si>
  <si>
    <t>6.2</t>
  </si>
  <si>
    <t>6.3</t>
  </si>
  <si>
    <t>Sanacija napravljenih otvora/prodora kroz zidove radi potrebe ugradnje instalacija, promjera d=200 mm. Prodore i eventualna oštećenja nastale uslijed bušenja/štemanja je potrebno obraditi u smislu gletanja i završnog bojanja zidova.</t>
  </si>
  <si>
    <t>NAPOMENA:
U jediničnu cijenu zidarskih radova treba biti uračunati kompletan rad, materijal, transportni troškovi, strojevi i alati, te zaštita zidova od utjecaja vrućine, hladoće i vremenskih utjecaja te čišćenje objekta s odvozom otpada na gradilišni i gradski deponij.
U jediničnu cijenu također uračunati dobavu materijala i izradu otvora za prolaze (prodore) instalacija, niša i kabela u opečnim zidovima.</t>
  </si>
  <si>
    <t>Razvodni ormar elektrane - GRO-SE
-IP65 zaštita ili jednakovrijedno, metalni samostojeći ormar s ugrađenom, spojenom i ispitanim opremom, CE izjava o svojstvima, dbva, doprema i montaža:
-prekidač 3p, 200A, 6 kom
-odvodnik prenapona kl. B/C 275V, 12,5kA, 1 kom
-rastavljač-osigurač 14×58, 50A gG, 1 kom
-glavni prekidač elektrane 3p, sa podn. okidačem 1000A, 1 kom
-univerzalni višefunkcijski instrument s komunikacijom
-nadzorni U/f- s zaštitama podnaponska, nadnaponska, 
    nad/pod frekvencija, zaštita otočnog rada, detekcija kuta  1 kom
- UPS ulaz: 230 AC, izlaz 40-48 VDC izlazna struja 2 A,
   akumulator 12 V, 1,2 Ah -                                           1 kom
- automatski prekidač sa svojstvom rastavljača C6, 1p, 1 kom; 
- automatski prekidač sa svojstvom rastavljača  C2, 3p, 1 kom; 
- automatski prekidač sa svojstvom rastavljača C2, 1p, 1 kom
-RCBO 16/0,03A tipAC, 2p, 1 kom
-Šuko utičnica za din šinu, 1 kom
-isklopno tipkalo (gljiva), 1 kom
-tunel stezaljke za 200A prekidač i 185mm2 Al kabel, 18 kom
-sav ostali sitnospojni i montažni materijal</t>
  </si>
  <si>
    <t>Razvodni ormar RO STROJARSTVO
-IP65 zaštita ili jednakovrijedno, plastični nadžbukni ormar
Ugrađena oprema:
-RCD sklopka 25/0,03A, Tip AC,  1 kom
-automatski prekidač C10, 3 kom
-sav ostali sitnospojni i montažni materijal</t>
  </si>
  <si>
    <t>Razvodni ormar RPS
-IP65 zaštita ili jednakovrijedno, plastični nadžbukni ormar
Ugrađena oprema:
-RCD sklopka 25/0,03A, Tip AC,  3 kom
-automatski prekidač C10, 12 kom
-sav ostali sitnospojni i montažni materijal</t>
  </si>
  <si>
    <t>Razvodni ormar RKS
-IP65 zaštita ili jednakovrijedno, plastični nadžbukni ormar
Ugrađena oprema:
-RCD sklopka 25/0,03A, Tip AC,  2 kom
-automatski prekidač C10, 33 kom
-sav ostali sitnospojni i montažni materijal</t>
  </si>
  <si>
    <t>Razvodni ormar RK2S
-IP65 zaštita ili jednakovrijedno, plastični nadžbukni ormar
Ugrađena oprema:
-RCD sklopka 25/0,03A, Tip AC,  1 kom
-automatski prekidač C10, 18 kom
-sav ostali sitnospojni i montažni materijal</t>
  </si>
  <si>
    <t>NAPOMENA:
Svaka stavka ovog troškovnika obuhvaća nabavu, dopremu, montažu i spajanje opreme/materijala do potpune tehničke i funkcionalne gotovosti (osim ako radovi u troškovničkoj stavci nisu posebno specificirani), uključujući sav potreban pomoćni i potrošni materijal, testiranje, postizanje radnih parametara...
Preporuča se detaljno sagledavanje glavnog projekta s grafičkim prilozima, te posjet gradlištu radi boljeg percipiranja glavnog projekta i troškovnika.
Za sve stavke opreme dozvoljeno je odstupanje navedenih tehničkih parametara u granicama ± 5% uz uvjet da se postigne jednakovrijedan i učinkovit sustav.</t>
  </si>
  <si>
    <t>Detektor dima, 24 V DC</t>
  </si>
  <si>
    <t>Kabel za priključak dizalice topline 1
-Tip kao FG16R16 300mm2
-niskonaponski kabel namijenjen polaganju u zemlju, beton ili kabelske kanale
-u stavku uključiti sitnospojni i montažni pribor (crni termobužir, kabelske stopice)</t>
  </si>
  <si>
    <t>Kabel za priključak krajnjih trošila
-za napajanje zračnih zavjesa, ventilokonvektora i kalorifera
-Tip kao NYY 3x1,5mm2
-niskonaponski kabel namijenjen polaganju u zemlju, beton ili kabelske kanale
-u stavku uključiti sitnospojni i montažni pribor (kabelske stopice)</t>
  </si>
  <si>
    <t>Kabel za priključak dizala
-Tip kao FG16OR16 5x16mm2
-niskonaponski kabel namijenjen polaganju u zemlju, beton ili kabelske kanale
-u stavku uključiti sitnospojni i montažni pribor (crni termobužir, kabelske stopice)</t>
  </si>
  <si>
    <t>NAPOMENA:
Za sve stavke je potrebno, prije izrade bravarije, napraviti izmjeru na gradilištu. Završna boja u tonovima sive boje. Za sve nejasnoće, a prije davanja ponude, konzultirati se s naručiteljem. U jediničnu cijenu trebaju biti uračunati kompletan rad i materijal, skela, transportni troškovi, strojevi i alati, popravak štete na svojim i tuđim radovima, zaštita na radu, te čišćenje objekta s odvozom otpada na gradilišni deponij do 50 km.</t>
  </si>
  <si>
    <t>NAPOMENA:
Dobava, dovoz i montaža na krovu termoizolacijskih krovnih sendvič panela s obostranom oblogom od plastificiranog lima i ispunom od mineralne vune, minimalne debljine 80 mm, u negorivoj izvedbi klase A2-s1,do prema HRN EN 13501-1 ili jednakovrijedno, svijetlih tonova.
Krovni paneli moraju imati dovoljnu statičku otpornost i nosivost za predviđena opterećenja snjiegom i vjetrom, sukaldno statičkom proračunu,sa hidroizolacijom i zaštitnom folijom. Paneli se postavljaju na kosi krov na adekvatnu podkonstrukciju od čel. profila pričvršćenih za ab konstrukciju sa vijcima.
U troškovničku stavku su uključeni kalote, vijci za prihvat panela, vijci za preklop panela, sve potrebne brtve te izrada proreza panela prema izmjerama i stanju na gradilištu. U cijenu uključena i montaža kranskom dizalicom, sve potrebne bine i skele te završni donji opšav koji zatvara izolaciju panela. U cijenu nije uključena potkonstrukcija za panele (montira se na postojeću potkonstrukciju).
Izvesti sve prema pravilima struke i uputi proizvođača , komplet sa svim završecima i fazonskim komadima da bi krov došao u funkciju.
Obračun po 1.0 m2 krova u funkciji.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</si>
</sst>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k_n_-;\-* #,##0.00\ _k_n_-;_-* &quot;-&quot;??\ _k_n_-;_-@_-"/>
    <numFmt numFmtId="165" formatCode="#,##0.00_ ;\-#,##0.00\ "/>
    <numFmt numFmtId="166" formatCode="#,##0.00;\-#,##0.00;&quot;&quot;"/>
    <numFmt numFmtId="167" formatCode="#,##0.00\ &quot;kn&quot;"/>
    <numFmt numFmtId="168" formatCode="_-* #,##0\ _k_n_-;\-* #,##0\ _k_n_-;_-* &quot;-&quot;??\ _k_n_-;_-@_-"/>
    <numFmt numFmtId="169" formatCode="#,##0.0000\ &quot;kn&quot;"/>
  </numFmts>
  <fonts count="23" x14ac:knownFonts="1">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sz val="10"/>
      <name val="Arial"/>
      <family val="2"/>
      <charset val="238"/>
    </font>
    <font>
      <b/>
      <sz val="10"/>
      <color rgb="FFFF0000"/>
      <name val="Arial"/>
      <family val="2"/>
      <charset val="238"/>
    </font>
    <font>
      <b/>
      <sz val="10"/>
      <color indexed="8"/>
      <name val="Arial"/>
      <family val="2"/>
      <charset val="238"/>
    </font>
    <font>
      <sz val="10"/>
      <color indexed="8"/>
      <name val="Arial"/>
      <family val="2"/>
      <charset val="238"/>
    </font>
    <font>
      <sz val="10"/>
      <name val="Arial"/>
      <family val="2"/>
    </font>
    <font>
      <sz val="10"/>
      <color rgb="FFFF0000"/>
      <name val="Arial"/>
      <family val="2"/>
      <charset val="238"/>
    </font>
    <font>
      <sz val="10"/>
      <name val="Arial"/>
      <family val="2"/>
    </font>
    <font>
      <sz val="10"/>
      <color indexed="8"/>
      <name val="Calibri"/>
      <family val="2"/>
      <charset val="238"/>
    </font>
    <font>
      <sz val="10"/>
      <color theme="1"/>
      <name val="Arial"/>
      <family val="2"/>
      <charset val="238"/>
    </font>
    <font>
      <b/>
      <sz val="10"/>
      <name val="Arial"/>
      <family val="2"/>
      <charset val="238"/>
    </font>
    <font>
      <sz val="10"/>
      <color rgb="FF7030A0"/>
      <name val="Arial"/>
      <family val="2"/>
      <charset val="238"/>
    </font>
    <font>
      <b/>
      <sz val="10"/>
      <name val="Arial"/>
      <family val="2"/>
    </font>
    <font>
      <sz val="8"/>
      <name val="Calibri"/>
      <family val="2"/>
      <charset val="238"/>
      <scheme val="minor"/>
    </font>
    <font>
      <b/>
      <sz val="10"/>
      <color rgb="FFFF0000"/>
      <name val="Arial"/>
      <family val="2"/>
    </font>
    <font>
      <vertAlign val="superscript"/>
      <sz val="10"/>
      <name val="Arial"/>
      <family val="2"/>
    </font>
    <font>
      <sz val="8"/>
      <name val="Arial"/>
      <family val="2"/>
      <charset val="238"/>
    </font>
    <font>
      <sz val="11"/>
      <name val="Calibri"/>
      <family val="2"/>
      <charset val="238"/>
      <scheme val="minor"/>
    </font>
    <font>
      <b/>
      <sz val="11"/>
      <color theme="1"/>
      <name val="Calibri"/>
      <family val="2"/>
      <charset val="238"/>
      <scheme val="minor"/>
    </font>
    <font>
      <b/>
      <sz val="11"/>
      <color rgb="FFFF0000"/>
      <name val="Calibri"/>
      <family val="2"/>
      <charset val="238"/>
      <scheme val="minor"/>
    </font>
    <font>
      <sz val="10"/>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8">
    <border>
      <left/>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6">
    <xf numFmtId="0" fontId="0" fillId="0" borderId="0"/>
    <xf numFmtId="0" fontId="3" fillId="0" borderId="0"/>
    <xf numFmtId="0" fontId="7" fillId="0" borderId="0"/>
    <xf numFmtId="164" fontId="3" fillId="0" borderId="0" applyFont="0" applyFill="0" applyBorder="0" applyAlignment="0" applyProtection="0"/>
    <xf numFmtId="0" fontId="9" fillId="0" borderId="0"/>
    <xf numFmtId="164" fontId="1" fillId="0" borderId="0" applyFont="0" applyFill="0" applyBorder="0" applyAlignment="0" applyProtection="0"/>
  </cellStyleXfs>
  <cellXfs count="159">
    <xf numFmtId="0" fontId="0" fillId="0" borderId="0" xfId="0"/>
    <xf numFmtId="0" fontId="3" fillId="0" borderId="0" xfId="1" applyAlignment="1" applyProtection="1">
      <alignment horizontal="right"/>
      <protection locked="0"/>
    </xf>
    <xf numFmtId="49" fontId="3" fillId="0" borderId="0" xfId="1" applyNumberFormat="1" applyAlignment="1" applyProtection="1">
      <alignment horizontal="left" vertical="top"/>
      <protection locked="0"/>
    </xf>
    <xf numFmtId="1" fontId="6" fillId="0" borderId="9" xfId="1" applyNumberFormat="1" applyFont="1" applyBorder="1" applyAlignment="1">
      <alignment horizontal="left"/>
    </xf>
    <xf numFmtId="0" fontId="6" fillId="0" borderId="9" xfId="2" applyFont="1" applyBorder="1" applyAlignment="1">
      <alignment horizontal="left" wrapText="1" shrinkToFit="1"/>
    </xf>
    <xf numFmtId="49" fontId="6" fillId="0" borderId="9" xfId="1" applyNumberFormat="1" applyFont="1" applyBorder="1" applyAlignment="1">
      <alignment horizontal="left" vertical="top" wrapText="1"/>
    </xf>
    <xf numFmtId="0" fontId="3" fillId="0" borderId="9" xfId="1" applyBorder="1" applyAlignment="1" applyProtection="1">
      <alignment horizontal="left"/>
      <protection locked="0"/>
    </xf>
    <xf numFmtId="49" fontId="11" fillId="0" borderId="0" xfId="4" applyNumberFormat="1" applyFont="1" applyAlignment="1">
      <alignment vertical="top" wrapText="1"/>
    </xf>
    <xf numFmtId="0" fontId="2" fillId="0" borderId="0" xfId="0" applyFont="1"/>
    <xf numFmtId="169" fontId="0" fillId="0" borderId="0" xfId="0" applyNumberFormat="1"/>
    <xf numFmtId="167" fontId="0" fillId="0" borderId="0" xfId="0" applyNumberFormat="1"/>
    <xf numFmtId="0" fontId="3" fillId="0" borderId="0" xfId="1" applyAlignment="1" applyProtection="1">
      <alignment horizontal="left" vertical="top"/>
      <protection locked="0"/>
    </xf>
    <xf numFmtId="0" fontId="6" fillId="0" borderId="9" xfId="1" applyFont="1" applyBorder="1" applyAlignment="1">
      <alignment horizontal="left" vertical="top" wrapText="1"/>
    </xf>
    <xf numFmtId="49" fontId="5" fillId="0" borderId="9" xfId="1" applyNumberFormat="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shrinkToFit="1"/>
      <protection locked="0"/>
    </xf>
    <xf numFmtId="1" fontId="5" fillId="0" borderId="9" xfId="3" applyNumberFormat="1" applyFont="1" applyFill="1" applyBorder="1" applyAlignment="1" applyProtection="1">
      <alignment horizontal="left" vertical="top" wrapText="1"/>
      <protection locked="0"/>
    </xf>
    <xf numFmtId="166" fontId="5" fillId="0" borderId="9" xfId="1" applyNumberFormat="1" applyFont="1" applyBorder="1" applyAlignment="1" applyProtection="1">
      <alignment horizontal="right" vertical="top" wrapText="1"/>
      <protection locked="0"/>
    </xf>
    <xf numFmtId="49" fontId="5" fillId="2" borderId="9" xfId="1" applyNumberFormat="1" applyFont="1" applyFill="1" applyBorder="1" applyAlignment="1">
      <alignment horizontal="left" vertical="top" wrapText="1"/>
    </xf>
    <xf numFmtId="49" fontId="5" fillId="0" borderId="9" xfId="1" applyNumberFormat="1" applyFont="1" applyBorder="1" applyAlignment="1">
      <alignment horizontal="left" vertical="top" wrapText="1"/>
    </xf>
    <xf numFmtId="4" fontId="5" fillId="0" borderId="9" xfId="3" applyNumberFormat="1" applyFont="1" applyFill="1" applyBorder="1" applyAlignment="1" applyProtection="1">
      <alignment horizontal="left" vertical="top" wrapText="1"/>
      <protection locked="0"/>
    </xf>
    <xf numFmtId="0" fontId="0" fillId="0" borderId="0" xfId="0" applyAlignment="1">
      <alignment vertical="top"/>
    </xf>
    <xf numFmtId="0" fontId="6" fillId="0" borderId="9" xfId="1" applyFont="1" applyBorder="1" applyAlignment="1">
      <alignment horizontal="left" wrapText="1"/>
    </xf>
    <xf numFmtId="1" fontId="6" fillId="0" borderId="9" xfId="3" applyNumberFormat="1" applyFont="1" applyFill="1" applyBorder="1" applyAlignment="1">
      <alignment horizontal="left" wrapText="1"/>
    </xf>
    <xf numFmtId="165" fontId="6" fillId="0" borderId="9" xfId="3" applyNumberFormat="1" applyFont="1" applyFill="1" applyBorder="1" applyAlignment="1">
      <alignment horizontal="left" wrapText="1"/>
    </xf>
    <xf numFmtId="4" fontId="6" fillId="0" borderId="9" xfId="1" applyNumberFormat="1" applyFont="1" applyBorder="1" applyAlignment="1">
      <alignment horizontal="right" wrapText="1"/>
    </xf>
    <xf numFmtId="1" fontId="3" fillId="0" borderId="9" xfId="3" applyNumberFormat="1" applyFont="1" applyFill="1" applyBorder="1" applyAlignment="1">
      <alignment horizontal="left" wrapText="1"/>
    </xf>
    <xf numFmtId="0" fontId="3" fillId="0" borderId="0" xfId="1" applyAlignment="1" applyProtection="1">
      <alignment horizontal="left"/>
      <protection locked="0"/>
    </xf>
    <xf numFmtId="1" fontId="3" fillId="0" borderId="0" xfId="1" applyNumberFormat="1" applyAlignment="1" applyProtection="1">
      <alignment horizontal="left"/>
      <protection locked="0"/>
    </xf>
    <xf numFmtId="0" fontId="3" fillId="0" borderId="0" xfId="1" applyAlignment="1" applyProtection="1">
      <alignment vertical="top"/>
      <protection locked="0"/>
    </xf>
    <xf numFmtId="0" fontId="8" fillId="0" borderId="0" xfId="1" applyFont="1" applyAlignment="1" applyProtection="1">
      <alignment vertical="top"/>
      <protection locked="0"/>
    </xf>
    <xf numFmtId="0" fontId="2" fillId="0" borderId="0" xfId="4" applyFont="1" applyAlignment="1">
      <alignment vertical="top"/>
    </xf>
    <xf numFmtId="0" fontId="13" fillId="0" borderId="0" xfId="1" applyFont="1" applyAlignment="1" applyProtection="1">
      <alignment vertical="top"/>
      <protection locked="0"/>
    </xf>
    <xf numFmtId="0" fontId="13" fillId="0" borderId="0" xfId="1" applyFont="1" applyAlignment="1" applyProtection="1">
      <alignment vertical="top" wrapText="1"/>
      <protection locked="0"/>
    </xf>
    <xf numFmtId="0" fontId="3" fillId="0" borderId="9" xfId="1" applyFont="1" applyBorder="1" applyAlignment="1">
      <alignment horizontal="left" vertical="top" wrapText="1"/>
    </xf>
    <xf numFmtId="0" fontId="6" fillId="0" borderId="9" xfId="1" applyFont="1" applyBorder="1" applyAlignment="1">
      <alignment horizontal="justify" vertical="top" wrapText="1"/>
    </xf>
    <xf numFmtId="49" fontId="14" fillId="0" borderId="17" xfId="1" applyNumberFormat="1" applyFont="1" applyBorder="1" applyAlignment="1" applyProtection="1">
      <alignment horizontal="left" vertical="top" wrapText="1"/>
      <protection locked="0"/>
    </xf>
    <xf numFmtId="0" fontId="14" fillId="0" borderId="16" xfId="1" applyFont="1" applyBorder="1" applyAlignment="1" applyProtection="1">
      <alignment horizontal="left" vertical="top" wrapText="1"/>
      <protection locked="0"/>
    </xf>
    <xf numFmtId="0" fontId="14" fillId="0" borderId="16" xfId="1" applyFont="1" applyBorder="1" applyAlignment="1" applyProtection="1">
      <alignment horizontal="left" vertical="top" wrapText="1" shrinkToFit="1"/>
      <protection locked="0"/>
    </xf>
    <xf numFmtId="1" fontId="14" fillId="0" borderId="16" xfId="3" applyNumberFormat="1" applyFont="1" applyFill="1" applyBorder="1" applyAlignment="1" applyProtection="1">
      <alignment horizontal="left" vertical="top" wrapText="1"/>
      <protection locked="0"/>
    </xf>
    <xf numFmtId="4" fontId="14" fillId="0" borderId="16" xfId="3" applyNumberFormat="1" applyFont="1" applyFill="1" applyBorder="1" applyAlignment="1" applyProtection="1">
      <alignment horizontal="left" vertical="top" wrapText="1"/>
      <protection locked="0"/>
    </xf>
    <xf numFmtId="166" fontId="14" fillId="0" borderId="15" xfId="1" applyNumberFormat="1" applyFont="1" applyBorder="1" applyAlignment="1" applyProtection="1">
      <alignment horizontal="right" vertical="top" wrapText="1"/>
      <protection locked="0"/>
    </xf>
    <xf numFmtId="49" fontId="14" fillId="2" borderId="10" xfId="1" applyNumberFormat="1" applyFont="1" applyFill="1" applyBorder="1" applyAlignment="1">
      <alignment horizontal="left" vertical="top" wrapText="1"/>
    </xf>
    <xf numFmtId="0" fontId="14" fillId="2" borderId="9" xfId="1" applyFont="1" applyFill="1" applyBorder="1" applyAlignment="1">
      <alignment horizontal="left" vertical="top" wrapText="1"/>
    </xf>
    <xf numFmtId="0" fontId="14" fillId="2" borderId="9" xfId="1" applyFont="1" applyFill="1" applyBorder="1" applyAlignment="1">
      <alignment horizontal="left" wrapText="1"/>
    </xf>
    <xf numFmtId="1" fontId="14" fillId="2" borderId="9" xfId="1" applyNumberFormat="1" applyFont="1" applyFill="1" applyBorder="1" applyAlignment="1">
      <alignment horizontal="left" wrapText="1"/>
    </xf>
    <xf numFmtId="0" fontId="14" fillId="2" borderId="1" xfId="1" applyFont="1" applyFill="1" applyBorder="1" applyAlignment="1">
      <alignment horizontal="right" wrapText="1"/>
    </xf>
    <xf numFmtId="49" fontId="7" fillId="0" borderId="12" xfId="1" applyNumberFormat="1" applyFont="1" applyBorder="1" applyAlignment="1">
      <alignment horizontal="left" vertical="top" wrapText="1"/>
    </xf>
    <xf numFmtId="0" fontId="7" fillId="0" borderId="11" xfId="1" applyFont="1" applyBorder="1" applyAlignment="1">
      <alignment horizontal="left" wrapText="1"/>
    </xf>
    <xf numFmtId="1" fontId="7" fillId="0" borderId="11" xfId="3" applyNumberFormat="1" applyFont="1" applyFill="1" applyBorder="1" applyAlignment="1">
      <alignment horizontal="left" wrapText="1"/>
    </xf>
    <xf numFmtId="165" fontId="7" fillId="0" borderId="11" xfId="3" applyNumberFormat="1" applyFont="1" applyFill="1" applyBorder="1" applyAlignment="1">
      <alignment horizontal="left" wrapText="1"/>
    </xf>
    <xf numFmtId="4" fontId="7" fillId="0" borderId="5" xfId="1" applyNumberFormat="1" applyFont="1" applyBorder="1" applyAlignment="1">
      <alignment horizontal="right" wrapText="1"/>
    </xf>
    <xf numFmtId="2" fontId="7" fillId="0" borderId="11" xfId="3" applyNumberFormat="1" applyFont="1" applyFill="1" applyBorder="1" applyAlignment="1">
      <alignment horizontal="left" wrapText="1"/>
    </xf>
    <xf numFmtId="49" fontId="14" fillId="0" borderId="12" xfId="1" applyNumberFormat="1" applyFont="1" applyBorder="1" applyAlignment="1">
      <alignment horizontal="left" vertical="top" wrapText="1"/>
    </xf>
    <xf numFmtId="49" fontId="7" fillId="0" borderId="9" xfId="1" applyNumberFormat="1" applyFont="1" applyBorder="1" applyAlignment="1">
      <alignment horizontal="left" vertical="top" wrapText="1"/>
    </xf>
    <xf numFmtId="0" fontId="7" fillId="0" borderId="9" xfId="1" applyFont="1" applyBorder="1" applyAlignment="1">
      <alignment horizontal="left" wrapText="1"/>
    </xf>
    <xf numFmtId="1" fontId="7" fillId="0" borderId="9" xfId="3" applyNumberFormat="1" applyFont="1" applyFill="1" applyBorder="1" applyAlignment="1">
      <alignment horizontal="left" wrapText="1"/>
    </xf>
    <xf numFmtId="0" fontId="7" fillId="0" borderId="9" xfId="2" applyFont="1" applyBorder="1" applyAlignment="1">
      <alignment horizontal="left" wrapText="1" shrinkToFit="1"/>
    </xf>
    <xf numFmtId="1" fontId="7" fillId="0" borderId="9" xfId="1" applyNumberFormat="1" applyFont="1" applyBorder="1" applyAlignment="1">
      <alignment horizontal="left"/>
    </xf>
    <xf numFmtId="49" fontId="7" fillId="0" borderId="10" xfId="1" applyNumberFormat="1" applyFont="1" applyBorder="1" applyAlignment="1">
      <alignment horizontal="left" vertical="top" wrapText="1"/>
    </xf>
    <xf numFmtId="4" fontId="7" fillId="0" borderId="1" xfId="1" applyNumberFormat="1" applyFont="1" applyBorder="1" applyAlignment="1">
      <alignment horizontal="right" wrapText="1"/>
    </xf>
    <xf numFmtId="49" fontId="7" fillId="0" borderId="0" xfId="1" applyNumberFormat="1" applyFont="1" applyAlignment="1" applyProtection="1">
      <alignment horizontal="left" vertical="top"/>
      <protection locked="0"/>
    </xf>
    <xf numFmtId="0" fontId="7" fillId="0" borderId="0" xfId="1" applyFont="1" applyAlignment="1" applyProtection="1">
      <alignment horizontal="left" vertical="top"/>
      <protection locked="0"/>
    </xf>
    <xf numFmtId="0" fontId="7" fillId="0" borderId="0" xfId="1" applyFont="1" applyAlignment="1" applyProtection="1">
      <alignment horizontal="left"/>
      <protection locked="0"/>
    </xf>
    <xf numFmtId="1" fontId="7" fillId="0" borderId="0" xfId="1" applyNumberFormat="1" applyFont="1" applyAlignment="1" applyProtection="1">
      <alignment horizontal="left"/>
      <protection locked="0"/>
    </xf>
    <xf numFmtId="0" fontId="7" fillId="0" borderId="0" xfId="1" applyFont="1" applyAlignment="1" applyProtection="1">
      <alignment horizontal="right"/>
      <protection locked="0"/>
    </xf>
    <xf numFmtId="49" fontId="12" fillId="0" borderId="9" xfId="1" applyNumberFormat="1" applyFont="1" applyBorder="1" applyAlignment="1" applyProtection="1">
      <alignment horizontal="left" vertical="top" wrapText="1"/>
      <protection locked="0"/>
    </xf>
    <xf numFmtId="0" fontId="12" fillId="0" borderId="9" xfId="1" applyFont="1" applyBorder="1" applyAlignment="1" applyProtection="1">
      <alignment horizontal="left" vertical="top" wrapText="1"/>
      <protection locked="0"/>
    </xf>
    <xf numFmtId="1" fontId="12" fillId="0" borderId="9" xfId="3" applyNumberFormat="1" applyFont="1" applyFill="1" applyBorder="1" applyAlignment="1" applyProtection="1">
      <alignment horizontal="left" vertical="top" wrapText="1"/>
      <protection locked="0"/>
    </xf>
    <xf numFmtId="0" fontId="12" fillId="0" borderId="9" xfId="1" applyFont="1" applyBorder="1" applyAlignment="1" applyProtection="1">
      <alignment horizontal="left" vertical="top" wrapText="1" shrinkToFit="1"/>
      <protection locked="0"/>
    </xf>
    <xf numFmtId="4" fontId="12" fillId="0" borderId="9" xfId="3" applyNumberFormat="1" applyFont="1" applyFill="1" applyBorder="1" applyAlignment="1" applyProtection="1">
      <alignment horizontal="left" vertical="top" wrapText="1"/>
      <protection locked="0"/>
    </xf>
    <xf numFmtId="166" fontId="12" fillId="0" borderId="9" xfId="1" applyNumberFormat="1" applyFont="1" applyBorder="1" applyAlignment="1" applyProtection="1">
      <alignment horizontal="right" vertical="top" wrapText="1"/>
      <protection locked="0"/>
    </xf>
    <xf numFmtId="49" fontId="7" fillId="0" borderId="9" xfId="0" applyNumberFormat="1" applyFont="1" applyBorder="1" applyAlignment="1">
      <alignment horizontal="left" vertical="top" wrapText="1"/>
    </xf>
    <xf numFmtId="0" fontId="7" fillId="0" borderId="9" xfId="0" applyFont="1" applyBorder="1" applyAlignment="1">
      <alignment horizontal="left" wrapText="1"/>
    </xf>
    <xf numFmtId="4" fontId="7" fillId="0" borderId="9" xfId="1" applyNumberFormat="1" applyFont="1" applyBorder="1" applyAlignment="1">
      <alignment horizontal="right" wrapText="1"/>
    </xf>
    <xf numFmtId="49" fontId="7" fillId="0" borderId="9" xfId="0" quotePrefix="1" applyNumberFormat="1" applyFont="1" applyBorder="1" applyAlignment="1">
      <alignment horizontal="left" vertical="top" wrapText="1"/>
    </xf>
    <xf numFmtId="168" fontId="7" fillId="0" borderId="9" xfId="5" applyNumberFormat="1" applyFont="1" applyFill="1" applyBorder="1" applyAlignment="1">
      <alignment horizontal="left" wrapText="1"/>
    </xf>
    <xf numFmtId="49" fontId="12" fillId="2" borderId="9" xfId="1" applyNumberFormat="1" applyFont="1" applyFill="1" applyBorder="1" applyAlignment="1">
      <alignment horizontal="left" vertical="top" wrapText="1"/>
    </xf>
    <xf numFmtId="4" fontId="3" fillId="0" borderId="9" xfId="1" applyNumberFormat="1" applyFont="1" applyBorder="1" applyAlignment="1">
      <alignment horizontal="right" wrapText="1"/>
    </xf>
    <xf numFmtId="167" fontId="14" fillId="0" borderId="9" xfId="0" applyNumberFormat="1" applyFont="1" applyBorder="1" applyAlignment="1">
      <alignment wrapText="1"/>
    </xf>
    <xf numFmtId="0" fontId="19" fillId="0" borderId="0" xfId="0" applyFont="1" applyAlignment="1">
      <alignment horizontal="left" vertical="top"/>
    </xf>
    <xf numFmtId="0" fontId="19" fillId="0" borderId="0" xfId="0" applyFont="1" applyAlignment="1">
      <alignment horizontal="left"/>
    </xf>
    <xf numFmtId="0" fontId="19" fillId="0" borderId="0" xfId="0" applyFont="1" applyAlignment="1">
      <alignment horizontal="right"/>
    </xf>
    <xf numFmtId="0" fontId="7" fillId="0" borderId="11" xfId="1" applyFont="1" applyBorder="1" applyAlignment="1">
      <alignment horizontal="justify" vertical="top" wrapText="1"/>
    </xf>
    <xf numFmtId="0" fontId="7" fillId="0" borderId="9" xfId="0" applyFont="1" applyBorder="1" applyAlignment="1">
      <alignment horizontal="justify" vertical="center" wrapText="1"/>
    </xf>
    <xf numFmtId="0" fontId="7" fillId="0" borderId="9" xfId="0" applyFont="1" applyBorder="1" applyAlignment="1">
      <alignment horizontal="justify" vertical="center"/>
    </xf>
    <xf numFmtId="0" fontId="3" fillId="0" borderId="9" xfId="1" applyBorder="1" applyAlignment="1" applyProtection="1">
      <alignment horizontal="justify" vertical="top"/>
      <protection locked="0"/>
    </xf>
    <xf numFmtId="0" fontId="6" fillId="0" borderId="9" xfId="1" quotePrefix="1" applyFont="1" applyBorder="1" applyAlignment="1">
      <alignment horizontal="justify" vertical="top" wrapText="1"/>
    </xf>
    <xf numFmtId="167" fontId="21" fillId="0" borderId="9" xfId="0" applyNumberFormat="1" applyFont="1" applyBorder="1"/>
    <xf numFmtId="167" fontId="21" fillId="0" borderId="9" xfId="0" applyNumberFormat="1" applyFont="1" applyBorder="1" applyAlignment="1"/>
    <xf numFmtId="167" fontId="5" fillId="0" borderId="9" xfId="1" applyNumberFormat="1" applyFont="1" applyBorder="1" applyAlignment="1">
      <alignment horizontal="right" wrapText="1"/>
    </xf>
    <xf numFmtId="167" fontId="4" fillId="0" borderId="9" xfId="1" applyNumberFormat="1" applyFont="1" applyBorder="1" applyAlignment="1">
      <alignment horizontal="right" wrapText="1"/>
    </xf>
    <xf numFmtId="167" fontId="14" fillId="0" borderId="1" xfId="1" applyNumberFormat="1" applyFont="1" applyBorder="1" applyAlignment="1">
      <alignment horizontal="right" wrapText="1"/>
    </xf>
    <xf numFmtId="167" fontId="14" fillId="0" borderId="5" xfId="1" applyNumberFormat="1" applyFont="1" applyBorder="1" applyAlignment="1">
      <alignment horizontal="right" wrapText="1"/>
    </xf>
    <xf numFmtId="0" fontId="0" fillId="0" borderId="9" xfId="0" applyBorder="1" applyAlignment="1">
      <alignment horizontal="left"/>
    </xf>
    <xf numFmtId="0" fontId="0" fillId="0" borderId="0" xfId="0" applyAlignment="1">
      <alignment horizontal="left"/>
    </xf>
    <xf numFmtId="0" fontId="0" fillId="0" borderId="9" xfId="0" applyBorder="1" applyAlignment="1">
      <alignment horizontal="right"/>
    </xf>
    <xf numFmtId="167" fontId="20" fillId="0" borderId="9" xfId="0" applyNumberFormat="1" applyFont="1" applyBorder="1" applyAlignment="1">
      <alignment horizontal="right"/>
    </xf>
    <xf numFmtId="167" fontId="0" fillId="0" borderId="9" xfId="0" applyNumberFormat="1" applyBorder="1" applyAlignment="1">
      <alignment horizontal="right"/>
    </xf>
    <xf numFmtId="0" fontId="0" fillId="0" borderId="0" xfId="0" applyAlignment="1">
      <alignment horizontal="right"/>
    </xf>
    <xf numFmtId="0" fontId="2" fillId="0" borderId="0" xfId="0" applyFont="1" applyAlignment="1">
      <alignment vertical="top"/>
    </xf>
    <xf numFmtId="49" fontId="8" fillId="0" borderId="0" xfId="4" applyNumberFormat="1" applyFont="1" applyAlignment="1">
      <alignment vertical="top"/>
    </xf>
    <xf numFmtId="49" fontId="22" fillId="0" borderId="12" xfId="1" applyNumberFormat="1" applyFont="1" applyBorder="1" applyAlignment="1">
      <alignment horizontal="left" vertical="top" wrapText="1"/>
    </xf>
    <xf numFmtId="0" fontId="6" fillId="0" borderId="9" xfId="1" applyFont="1" applyBorder="1" applyAlignment="1">
      <alignment horizontal="justify" vertical="top" wrapText="1"/>
    </xf>
    <xf numFmtId="0" fontId="6" fillId="0" borderId="9" xfId="1" applyFont="1" applyBorder="1" applyAlignment="1">
      <alignment horizontal="justify" vertical="top"/>
    </xf>
    <xf numFmtId="0" fontId="5" fillId="2" borderId="9" xfId="1" applyFont="1" applyFill="1" applyBorder="1" applyAlignment="1" applyProtection="1">
      <alignment horizontal="center" vertical="top"/>
      <protection locked="0"/>
    </xf>
    <xf numFmtId="0" fontId="4" fillId="0" borderId="9" xfId="1" applyFont="1" applyBorder="1" applyAlignment="1">
      <alignment horizontal="right" vertical="top" wrapText="1"/>
    </xf>
    <xf numFmtId="0" fontId="5" fillId="0" borderId="9" xfId="1" applyFont="1" applyBorder="1" applyAlignment="1">
      <alignment horizontal="right" vertical="top" wrapText="1"/>
    </xf>
    <xf numFmtId="0" fontId="6" fillId="0" borderId="4" xfId="1" applyFont="1" applyBorder="1" applyAlignment="1">
      <alignment horizontal="left" vertical="top" wrapText="1"/>
    </xf>
    <xf numFmtId="0" fontId="6" fillId="0" borderId="3" xfId="1" applyFont="1" applyBorder="1" applyAlignment="1">
      <alignment horizontal="left" vertical="top" wrapText="1"/>
    </xf>
    <xf numFmtId="0" fontId="6" fillId="0" borderId="2" xfId="1" applyFont="1" applyBorder="1" applyAlignment="1">
      <alignment horizontal="left" vertical="top" wrapText="1"/>
    </xf>
    <xf numFmtId="0" fontId="5" fillId="2" borderId="4" xfId="1" applyFont="1" applyFill="1" applyBorder="1" applyAlignment="1">
      <alignment horizontal="left" vertical="top" wrapText="1"/>
    </xf>
    <xf numFmtId="0" fontId="5" fillId="2" borderId="3" xfId="1" applyFont="1" applyFill="1" applyBorder="1" applyAlignment="1">
      <alignment horizontal="left" vertical="top" wrapText="1"/>
    </xf>
    <xf numFmtId="0" fontId="5" fillId="2" borderId="2" xfId="1" applyFont="1" applyFill="1" applyBorder="1" applyAlignment="1">
      <alignment horizontal="left" vertical="top" wrapText="1"/>
    </xf>
    <xf numFmtId="0" fontId="12" fillId="2" borderId="9" xfId="1" applyFont="1" applyFill="1" applyBorder="1" applyAlignment="1" applyProtection="1">
      <alignment horizontal="center" vertical="top"/>
      <protection locked="0"/>
    </xf>
    <xf numFmtId="0" fontId="14" fillId="2" borderId="9" xfId="0" applyFont="1" applyFill="1" applyBorder="1" applyAlignment="1">
      <alignment horizontal="left" vertical="center"/>
    </xf>
    <xf numFmtId="0" fontId="12" fillId="2" borderId="9" xfId="1" applyFont="1" applyFill="1" applyBorder="1" applyAlignment="1">
      <alignment horizontal="left" vertical="top" wrapText="1"/>
    </xf>
    <xf numFmtId="0" fontId="18" fillId="0" borderId="0" xfId="0" applyFont="1" applyBorder="1" applyAlignment="1">
      <alignment horizontal="left" vertical="top" wrapText="1"/>
    </xf>
    <xf numFmtId="0" fontId="14" fillId="0" borderId="9" xfId="0" applyFont="1" applyBorder="1" applyAlignment="1">
      <alignment horizontal="right" vertical="top"/>
    </xf>
    <xf numFmtId="0" fontId="16" fillId="0" borderId="9" xfId="0" applyFont="1" applyBorder="1" applyAlignment="1">
      <alignment horizontal="right" vertical="top"/>
    </xf>
    <xf numFmtId="0" fontId="3" fillId="0" borderId="4" xfId="1" applyFont="1" applyBorder="1" applyAlignment="1">
      <alignment horizontal="left" vertical="top" wrapText="1"/>
    </xf>
    <xf numFmtId="0" fontId="3" fillId="0" borderId="3" xfId="1" applyFont="1" applyBorder="1" applyAlignment="1">
      <alignment horizontal="left" vertical="top" wrapText="1"/>
    </xf>
    <xf numFmtId="0" fontId="3" fillId="0" borderId="2" xfId="1" applyFont="1" applyBorder="1" applyAlignment="1">
      <alignment horizontal="left" vertical="top" wrapText="1"/>
    </xf>
    <xf numFmtId="0" fontId="3" fillId="3" borderId="4" xfId="1" applyFont="1" applyFill="1" applyBorder="1" applyAlignment="1" applyProtection="1">
      <alignment horizontal="center" vertical="top" wrapText="1"/>
      <protection locked="0"/>
    </xf>
    <xf numFmtId="0" fontId="12" fillId="3" borderId="3" xfId="1" applyFont="1" applyFill="1" applyBorder="1" applyAlignment="1" applyProtection="1">
      <alignment horizontal="center" vertical="top"/>
      <protection locked="0"/>
    </xf>
    <xf numFmtId="0" fontId="12" fillId="3" borderId="2" xfId="1" applyFont="1" applyFill="1" applyBorder="1" applyAlignment="1" applyProtection="1">
      <alignment horizontal="center" vertical="top"/>
      <protection locked="0"/>
    </xf>
    <xf numFmtId="0" fontId="14" fillId="2" borderId="14" xfId="1" applyFont="1" applyFill="1" applyBorder="1" applyAlignment="1" applyProtection="1">
      <alignment horizontal="center" vertical="top"/>
      <protection locked="0"/>
    </xf>
    <xf numFmtId="0" fontId="14" fillId="2" borderId="3" xfId="1" applyFont="1" applyFill="1" applyBorder="1" applyAlignment="1" applyProtection="1">
      <alignment horizontal="center" vertical="top"/>
      <protection locked="0"/>
    </xf>
    <xf numFmtId="0" fontId="14" fillId="2" borderId="13" xfId="1" applyFont="1" applyFill="1" applyBorder="1" applyAlignment="1" applyProtection="1">
      <alignment horizontal="center" vertical="top"/>
      <protection locked="0"/>
    </xf>
    <xf numFmtId="0" fontId="7" fillId="0" borderId="4" xfId="1" applyFont="1" applyBorder="1" applyAlignment="1">
      <alignment horizontal="justify" vertical="top" wrapText="1"/>
    </xf>
    <xf numFmtId="0" fontId="7" fillId="0" borderId="3" xfId="1" applyFont="1" applyBorder="1" applyAlignment="1">
      <alignment horizontal="justify" vertical="top"/>
    </xf>
    <xf numFmtId="0" fontId="7" fillId="0" borderId="2" xfId="1" applyFont="1" applyBorder="1" applyAlignment="1">
      <alignment horizontal="justify" vertical="top"/>
    </xf>
    <xf numFmtId="0" fontId="14" fillId="0" borderId="4" xfId="1" applyFont="1" applyBorder="1" applyAlignment="1">
      <alignment horizontal="right" vertical="top" wrapText="1"/>
    </xf>
    <xf numFmtId="0" fontId="14" fillId="0" borderId="3" xfId="1" applyFont="1" applyBorder="1" applyAlignment="1">
      <alignment horizontal="right" vertical="top" wrapText="1"/>
    </xf>
    <xf numFmtId="0" fontId="14" fillId="0" borderId="2" xfId="1" applyFont="1" applyBorder="1" applyAlignment="1">
      <alignment horizontal="right" vertical="top" wrapText="1"/>
    </xf>
    <xf numFmtId="0" fontId="14" fillId="0" borderId="8" xfId="1" applyFont="1" applyBorder="1" applyAlignment="1">
      <alignment horizontal="right" vertical="top" wrapText="1"/>
    </xf>
    <xf numFmtId="0" fontId="14" fillId="0" borderId="7" xfId="1" applyFont="1" applyBorder="1" applyAlignment="1">
      <alignment horizontal="right" vertical="top" wrapText="1"/>
    </xf>
    <xf numFmtId="0" fontId="14" fillId="0" borderId="6" xfId="1" applyFont="1" applyBorder="1" applyAlignment="1">
      <alignment horizontal="right" vertical="top" wrapText="1"/>
    </xf>
    <xf numFmtId="0" fontId="16" fillId="0" borderId="4" xfId="1" applyFont="1" applyBorder="1" applyAlignment="1">
      <alignment horizontal="right" vertical="top" wrapText="1"/>
    </xf>
    <xf numFmtId="0" fontId="16" fillId="0" borderId="3" xfId="1" applyFont="1" applyBorder="1" applyAlignment="1">
      <alignment horizontal="right" vertical="top" wrapText="1"/>
    </xf>
    <xf numFmtId="0" fontId="16" fillId="0" borderId="2" xfId="1" applyFont="1" applyBorder="1" applyAlignment="1">
      <alignment horizontal="right" vertical="top" wrapText="1"/>
    </xf>
    <xf numFmtId="0" fontId="7" fillId="0" borderId="4" xfId="1" applyFont="1" applyBorder="1" applyAlignment="1">
      <alignment horizontal="left" vertical="top" wrapText="1"/>
    </xf>
    <xf numFmtId="0" fontId="7" fillId="0" borderId="3" xfId="1" applyFont="1" applyBorder="1" applyAlignment="1">
      <alignment horizontal="left" vertical="top" wrapText="1"/>
    </xf>
    <xf numFmtId="0" fontId="7" fillId="0" borderId="2" xfId="1" applyFont="1" applyBorder="1" applyAlignment="1">
      <alignment horizontal="left" vertical="top" wrapText="1"/>
    </xf>
    <xf numFmtId="0" fontId="14" fillId="2" borderId="4" xfId="1" applyFont="1" applyFill="1" applyBorder="1" applyAlignment="1">
      <alignment horizontal="left" vertical="top" wrapText="1"/>
    </xf>
    <xf numFmtId="0" fontId="14" fillId="2" borderId="3" xfId="1" applyFont="1" applyFill="1" applyBorder="1" applyAlignment="1">
      <alignment horizontal="left" vertical="top" wrapText="1"/>
    </xf>
    <xf numFmtId="0" fontId="14" fillId="2" borderId="13" xfId="1" applyFont="1" applyFill="1" applyBorder="1" applyAlignment="1">
      <alignment horizontal="left" vertical="top" wrapText="1"/>
    </xf>
    <xf numFmtId="0" fontId="5" fillId="2" borderId="9" xfId="1" applyFont="1" applyFill="1" applyBorder="1" applyAlignment="1">
      <alignment horizontal="center" vertical="top" wrapText="1"/>
    </xf>
    <xf numFmtId="0" fontId="20" fillId="0" borderId="9" xfId="0" applyFont="1" applyBorder="1" applyAlignment="1">
      <alignment horizontal="right"/>
    </xf>
    <xf numFmtId="0" fontId="6" fillId="0" borderId="9" xfId="1" applyFont="1" applyBorder="1" applyAlignment="1" applyProtection="1">
      <alignment horizontal="right" wrapText="1"/>
      <protection locked="0"/>
    </xf>
    <xf numFmtId="4" fontId="6" fillId="0" borderId="9" xfId="1" applyNumberFormat="1" applyFont="1" applyBorder="1" applyAlignment="1" applyProtection="1">
      <alignment horizontal="right" wrapText="1"/>
      <protection locked="0"/>
    </xf>
    <xf numFmtId="4" fontId="6" fillId="0" borderId="9" xfId="1" applyNumberFormat="1" applyFont="1" applyBorder="1" applyAlignment="1" applyProtection="1">
      <alignment horizontal="right" wrapText="1"/>
    </xf>
    <xf numFmtId="0" fontId="6" fillId="0" borderId="9" xfId="1" applyFont="1" applyBorder="1" applyAlignment="1" applyProtection="1">
      <alignment horizontal="right" wrapText="1"/>
    </xf>
    <xf numFmtId="165" fontId="3" fillId="0" borderId="9" xfId="3" quotePrefix="1" applyNumberFormat="1" applyFont="1" applyFill="1" applyBorder="1" applyAlignment="1" applyProtection="1">
      <alignment horizontal="left" wrapText="1"/>
      <protection locked="0"/>
    </xf>
    <xf numFmtId="1" fontId="6" fillId="0" borderId="9" xfId="1" applyNumberFormat="1" applyFont="1" applyBorder="1" applyAlignment="1" applyProtection="1">
      <alignment horizontal="left"/>
      <protection locked="0"/>
    </xf>
    <xf numFmtId="165" fontId="6" fillId="0" borderId="9" xfId="3" applyNumberFormat="1" applyFont="1" applyFill="1" applyBorder="1" applyAlignment="1" applyProtection="1">
      <alignment horizontal="left" wrapText="1"/>
      <protection locked="0"/>
    </xf>
    <xf numFmtId="167" fontId="7" fillId="0" borderId="9" xfId="0" applyNumberFormat="1" applyFont="1" applyBorder="1" applyAlignment="1" applyProtection="1">
      <alignment horizontal="left" wrapText="1"/>
      <protection locked="0"/>
    </xf>
    <xf numFmtId="165" fontId="7" fillId="0" borderId="11" xfId="3" applyNumberFormat="1" applyFont="1" applyFill="1" applyBorder="1" applyAlignment="1" applyProtection="1">
      <alignment horizontal="left" wrapText="1"/>
      <protection locked="0"/>
    </xf>
    <xf numFmtId="165" fontId="7" fillId="0" borderId="9" xfId="3" applyNumberFormat="1" applyFont="1" applyFill="1" applyBorder="1" applyAlignment="1" applyProtection="1">
      <alignment horizontal="left" wrapText="1"/>
      <protection locked="0"/>
    </xf>
  </cellXfs>
  <cellStyles count="6">
    <cellStyle name="Comma 2" xfId="5" xr:uid="{00000000-0005-0000-0000-000000000000}"/>
    <cellStyle name="Comma 2 2 2" xfId="3" xr:uid="{00000000-0005-0000-0000-000001000000}"/>
    <cellStyle name="Normal 2" xfId="4" xr:uid="{00000000-0005-0000-0000-000003000000}"/>
    <cellStyle name="Normal 2 2" xfId="1" xr:uid="{00000000-0005-0000-0000-000004000000}"/>
    <cellStyle name="Normal_2008-12-18 Lekenik - Sisak KNJIGA 4" xfId="2" xr:uid="{00000000-0005-0000-0000-000005000000}"/>
    <cellStyle name="Normalno" xfId="0" builtinId="0"/>
  </cellStyles>
  <dxfs count="9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stdc01\users$\Users\kvlasic\AppData\Roaming\Microsoft\Excel\DOCUME~1\mjukic\LOCALS~1\Temp\20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stdc01\users$\Users\vcovic\AppData\Local\Microsoft\Windows\Temporary%20Internet%20Files\Content.Outlook\KLE2UIPB\DOCUME~1\mjukic\LOCALS~1\Temp\2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efreshError="1"/>
      <sheetData sheetId="1" refreshError="1"/>
      <sheetData sheetId="2" refreshError="1">
        <row r="3">
          <cell r="B3">
            <v>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efreshError="1"/>
      <sheetData sheetId="1" refreshError="1"/>
      <sheetData sheetId="2" refreshError="1">
        <row r="3">
          <cell r="B3">
            <v>1</v>
          </cell>
        </row>
      </sheetData>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pageSetUpPr fitToPage="1"/>
  </sheetPr>
  <dimension ref="A1:G287"/>
  <sheetViews>
    <sheetView showZeros="0" view="pageBreakPreview" topLeftCell="A108" zoomScale="89" zoomScaleNormal="89" zoomScaleSheetLayoutView="89" workbookViewId="0">
      <selection activeCell="L127" sqref="L127"/>
    </sheetView>
  </sheetViews>
  <sheetFormatPr defaultColWidth="7.44140625" defaultRowHeight="13.2" x14ac:dyDescent="0.25"/>
  <cols>
    <col min="1" max="1" width="6.109375" style="2" bestFit="1" customWidth="1"/>
    <col min="2" max="2" width="44.109375" style="11" customWidth="1"/>
    <col min="3" max="3" width="11" style="27" customWidth="1"/>
    <col min="4" max="4" width="8.33203125" style="28" customWidth="1"/>
    <col min="5" max="5" width="11.6640625" style="27" customWidth="1"/>
    <col min="6" max="6" width="12.5546875" style="1" customWidth="1"/>
    <col min="7" max="16384" width="7.44140625" style="29"/>
  </cols>
  <sheetData>
    <row r="1" spans="1:7" ht="26.4" x14ac:dyDescent="0.3">
      <c r="A1" s="13" t="s">
        <v>322</v>
      </c>
      <c r="B1" s="14" t="s">
        <v>321</v>
      </c>
      <c r="C1" s="15" t="s">
        <v>320</v>
      </c>
      <c r="D1" s="16" t="s">
        <v>319</v>
      </c>
      <c r="E1" s="20" t="s">
        <v>318</v>
      </c>
      <c r="F1" s="17" t="s">
        <v>317</v>
      </c>
    </row>
    <row r="2" spans="1:7" x14ac:dyDescent="0.3">
      <c r="A2" s="105" t="s">
        <v>316</v>
      </c>
      <c r="B2" s="105"/>
      <c r="C2" s="105"/>
      <c r="D2" s="105"/>
      <c r="E2" s="105"/>
      <c r="F2" s="105"/>
    </row>
    <row r="3" spans="1:7" ht="157.5" customHeight="1" x14ac:dyDescent="0.3">
      <c r="A3" s="103" t="s">
        <v>315</v>
      </c>
      <c r="B3" s="104"/>
      <c r="C3" s="104"/>
      <c r="D3" s="104"/>
      <c r="E3" s="104"/>
      <c r="F3" s="104"/>
      <c r="G3" s="7"/>
    </row>
    <row r="4" spans="1:7" x14ac:dyDescent="0.3">
      <c r="A4" s="18" t="s">
        <v>314</v>
      </c>
      <c r="B4" s="111" t="s">
        <v>313</v>
      </c>
      <c r="C4" s="112"/>
      <c r="D4" s="112"/>
      <c r="E4" s="112"/>
      <c r="F4" s="113"/>
    </row>
    <row r="5" spans="1:7" ht="203.25" customHeight="1" x14ac:dyDescent="0.25">
      <c r="A5" s="5" t="s">
        <v>312</v>
      </c>
      <c r="B5" s="35" t="s">
        <v>311</v>
      </c>
      <c r="C5" s="22"/>
      <c r="D5" s="23"/>
      <c r="E5" s="155"/>
      <c r="F5" s="150">
        <f t="shared" ref="F5:F27" si="0">E5*D5</f>
        <v>0</v>
      </c>
      <c r="G5" s="30"/>
    </row>
    <row r="6" spans="1:7" x14ac:dyDescent="0.25">
      <c r="A6" s="19"/>
      <c r="B6" s="35" t="s">
        <v>310</v>
      </c>
      <c r="C6" s="22"/>
      <c r="D6" s="23"/>
      <c r="E6" s="155"/>
      <c r="F6" s="150">
        <f t="shared" si="0"/>
        <v>0</v>
      </c>
    </row>
    <row r="7" spans="1:7" ht="26.4" x14ac:dyDescent="0.25">
      <c r="A7" s="19"/>
      <c r="B7" s="35" t="s">
        <v>309</v>
      </c>
      <c r="C7" s="22"/>
      <c r="D7" s="23"/>
      <c r="E7" s="155"/>
      <c r="F7" s="150">
        <f t="shared" si="0"/>
        <v>0</v>
      </c>
    </row>
    <row r="8" spans="1:7" ht="26.4" x14ac:dyDescent="0.25">
      <c r="A8" s="19"/>
      <c r="B8" s="35" t="s">
        <v>308</v>
      </c>
      <c r="C8" s="22"/>
      <c r="D8" s="23"/>
      <c r="E8" s="155"/>
      <c r="F8" s="150">
        <f t="shared" si="0"/>
        <v>0</v>
      </c>
    </row>
    <row r="9" spans="1:7" x14ac:dyDescent="0.25">
      <c r="A9" s="19"/>
      <c r="B9" s="35" t="s">
        <v>307</v>
      </c>
      <c r="C9" s="22"/>
      <c r="D9" s="23"/>
      <c r="E9" s="155"/>
      <c r="F9" s="150">
        <f t="shared" si="0"/>
        <v>0</v>
      </c>
    </row>
    <row r="10" spans="1:7" ht="52.8" x14ac:dyDescent="0.25">
      <c r="A10" s="19"/>
      <c r="B10" s="35" t="s">
        <v>306</v>
      </c>
      <c r="C10" s="22"/>
      <c r="D10" s="23"/>
      <c r="E10" s="155"/>
      <c r="F10" s="150">
        <f t="shared" si="0"/>
        <v>0</v>
      </c>
    </row>
    <row r="11" spans="1:7" ht="26.4" x14ac:dyDescent="0.25">
      <c r="A11" s="19"/>
      <c r="B11" s="35" t="s">
        <v>305</v>
      </c>
      <c r="C11" s="22"/>
      <c r="D11" s="23"/>
      <c r="E11" s="155"/>
      <c r="F11" s="150">
        <f t="shared" si="0"/>
        <v>0</v>
      </c>
    </row>
    <row r="12" spans="1:7" ht="26.4" x14ac:dyDescent="0.25">
      <c r="A12" s="19"/>
      <c r="B12" s="35" t="s">
        <v>304</v>
      </c>
      <c r="C12" s="22"/>
      <c r="D12" s="23"/>
      <c r="E12" s="155"/>
      <c r="F12" s="150">
        <f t="shared" si="0"/>
        <v>0</v>
      </c>
    </row>
    <row r="13" spans="1:7" ht="26.4" x14ac:dyDescent="0.25">
      <c r="A13" s="19"/>
      <c r="B13" s="35" t="s">
        <v>303</v>
      </c>
      <c r="C13" s="22"/>
      <c r="D13" s="23"/>
      <c r="E13" s="155"/>
      <c r="F13" s="150">
        <f t="shared" si="0"/>
        <v>0</v>
      </c>
    </row>
    <row r="14" spans="1:7" ht="39.6" x14ac:dyDescent="0.25">
      <c r="A14" s="19"/>
      <c r="B14" s="35" t="s">
        <v>302</v>
      </c>
      <c r="C14" s="22"/>
      <c r="D14" s="23"/>
      <c r="E14" s="155"/>
      <c r="F14" s="150">
        <f t="shared" si="0"/>
        <v>0</v>
      </c>
    </row>
    <row r="15" spans="1:7" ht="26.4" x14ac:dyDescent="0.25">
      <c r="A15" s="19"/>
      <c r="B15" s="35" t="s">
        <v>301</v>
      </c>
      <c r="C15" s="22"/>
      <c r="D15" s="23"/>
      <c r="E15" s="155"/>
      <c r="F15" s="150">
        <f t="shared" si="0"/>
        <v>0</v>
      </c>
    </row>
    <row r="16" spans="1:7" ht="39.6" x14ac:dyDescent="0.25">
      <c r="A16" s="19"/>
      <c r="B16" s="35" t="s">
        <v>300</v>
      </c>
      <c r="C16" s="22"/>
      <c r="D16" s="23"/>
      <c r="E16" s="155"/>
      <c r="F16" s="150">
        <f t="shared" si="0"/>
        <v>0</v>
      </c>
    </row>
    <row r="17" spans="1:7" ht="26.4" x14ac:dyDescent="0.25">
      <c r="A17" s="19"/>
      <c r="B17" s="35" t="s">
        <v>299</v>
      </c>
      <c r="C17" s="22"/>
      <c r="D17" s="23"/>
      <c r="E17" s="155"/>
      <c r="F17" s="150">
        <f t="shared" si="0"/>
        <v>0</v>
      </c>
    </row>
    <row r="18" spans="1:7" x14ac:dyDescent="0.25">
      <c r="A18" s="19"/>
      <c r="B18" s="35" t="s">
        <v>298</v>
      </c>
      <c r="C18" s="22"/>
      <c r="D18" s="23"/>
      <c r="E18" s="155"/>
      <c r="F18" s="150">
        <f t="shared" si="0"/>
        <v>0</v>
      </c>
    </row>
    <row r="19" spans="1:7" x14ac:dyDescent="0.25">
      <c r="A19" s="19"/>
      <c r="B19" s="35" t="s">
        <v>297</v>
      </c>
      <c r="C19" s="22"/>
      <c r="D19" s="23"/>
      <c r="E19" s="155"/>
      <c r="F19" s="150">
        <f t="shared" si="0"/>
        <v>0</v>
      </c>
    </row>
    <row r="20" spans="1:7" x14ac:dyDescent="0.25">
      <c r="A20" s="19"/>
      <c r="B20" s="35" t="s">
        <v>296</v>
      </c>
      <c r="C20" s="22"/>
      <c r="D20" s="23"/>
      <c r="E20" s="155"/>
      <c r="F20" s="150">
        <f t="shared" si="0"/>
        <v>0</v>
      </c>
    </row>
    <row r="21" spans="1:7" x14ac:dyDescent="0.25">
      <c r="A21" s="19"/>
      <c r="B21" s="35" t="s">
        <v>295</v>
      </c>
      <c r="C21" s="22"/>
      <c r="D21" s="23"/>
      <c r="E21" s="155"/>
      <c r="F21" s="150">
        <f t="shared" si="0"/>
        <v>0</v>
      </c>
    </row>
    <row r="22" spans="1:7" x14ac:dyDescent="0.25">
      <c r="A22" s="19"/>
      <c r="B22" s="35" t="s">
        <v>294</v>
      </c>
      <c r="C22" s="22"/>
      <c r="D22" s="23"/>
      <c r="E22" s="155"/>
      <c r="F22" s="150">
        <f t="shared" si="0"/>
        <v>0</v>
      </c>
    </row>
    <row r="23" spans="1:7" x14ac:dyDescent="0.25">
      <c r="A23" s="19"/>
      <c r="B23" s="35" t="s">
        <v>293</v>
      </c>
      <c r="C23" s="22"/>
      <c r="D23" s="23"/>
      <c r="E23" s="155"/>
      <c r="F23" s="150">
        <f t="shared" si="0"/>
        <v>0</v>
      </c>
    </row>
    <row r="24" spans="1:7" x14ac:dyDescent="0.25">
      <c r="A24" s="19"/>
      <c r="B24" s="35" t="s">
        <v>292</v>
      </c>
      <c r="C24" s="22"/>
      <c r="D24" s="23"/>
      <c r="E24" s="155"/>
      <c r="F24" s="150">
        <f t="shared" si="0"/>
        <v>0</v>
      </c>
    </row>
    <row r="25" spans="1:7" x14ac:dyDescent="0.25">
      <c r="A25" s="19"/>
      <c r="B25" s="35" t="s">
        <v>291</v>
      </c>
      <c r="C25" s="22"/>
      <c r="D25" s="23"/>
      <c r="E25" s="155"/>
      <c r="F25" s="150">
        <f t="shared" si="0"/>
        <v>0</v>
      </c>
    </row>
    <row r="26" spans="1:7" x14ac:dyDescent="0.25">
      <c r="A26" s="19"/>
      <c r="B26" s="35" t="s">
        <v>290</v>
      </c>
      <c r="C26" s="22"/>
      <c r="D26" s="23"/>
      <c r="E26" s="155"/>
      <c r="F26" s="150">
        <f t="shared" si="0"/>
        <v>0</v>
      </c>
    </row>
    <row r="27" spans="1:7" x14ac:dyDescent="0.25">
      <c r="A27" s="19"/>
      <c r="B27" s="35" t="s">
        <v>289</v>
      </c>
      <c r="C27" s="22"/>
      <c r="D27" s="23"/>
      <c r="E27" s="155"/>
      <c r="F27" s="150">
        <f t="shared" si="0"/>
        <v>0</v>
      </c>
    </row>
    <row r="28" spans="1:7" ht="17.25" customHeight="1" x14ac:dyDescent="0.25">
      <c r="A28" s="19"/>
      <c r="B28" s="35" t="s">
        <v>288</v>
      </c>
      <c r="C28" s="22"/>
      <c r="D28" s="23"/>
      <c r="E28" s="155"/>
      <c r="F28" s="150"/>
      <c r="G28" s="30"/>
    </row>
    <row r="29" spans="1:7" x14ac:dyDescent="0.25">
      <c r="A29" s="19"/>
      <c r="B29" s="35" t="s">
        <v>287</v>
      </c>
      <c r="C29" s="22"/>
      <c r="D29" s="23"/>
      <c r="E29" s="155"/>
      <c r="F29" s="150">
        <f t="shared" ref="F29:F55" si="1">E29*D29</f>
        <v>0</v>
      </c>
    </row>
    <row r="30" spans="1:7" ht="26.4" x14ac:dyDescent="0.25">
      <c r="A30" s="19"/>
      <c r="B30" s="35" t="s">
        <v>286</v>
      </c>
      <c r="C30" s="22"/>
      <c r="D30" s="23"/>
      <c r="E30" s="155"/>
      <c r="F30" s="151">
        <f t="shared" si="1"/>
        <v>0</v>
      </c>
    </row>
    <row r="31" spans="1:7" ht="26.4" x14ac:dyDescent="0.25">
      <c r="A31" s="19"/>
      <c r="B31" s="35" t="s">
        <v>285</v>
      </c>
      <c r="C31" s="22"/>
      <c r="D31" s="23"/>
      <c r="E31" s="155"/>
      <c r="F31" s="151">
        <f t="shared" si="1"/>
        <v>0</v>
      </c>
    </row>
    <row r="32" spans="1:7" ht="26.4" x14ac:dyDescent="0.25">
      <c r="A32" s="19"/>
      <c r="B32" s="35" t="s">
        <v>284</v>
      </c>
      <c r="C32" s="22"/>
      <c r="D32" s="23"/>
      <c r="E32" s="155"/>
      <c r="F32" s="151">
        <f t="shared" si="1"/>
        <v>0</v>
      </c>
    </row>
    <row r="33" spans="1:6" ht="26.4" x14ac:dyDescent="0.25">
      <c r="A33" s="19"/>
      <c r="B33" s="35" t="s">
        <v>283</v>
      </c>
      <c r="C33" s="22"/>
      <c r="D33" s="23"/>
      <c r="E33" s="155"/>
      <c r="F33" s="151">
        <f t="shared" si="1"/>
        <v>0</v>
      </c>
    </row>
    <row r="34" spans="1:6" x14ac:dyDescent="0.25">
      <c r="A34" s="19"/>
      <c r="B34" s="35" t="s">
        <v>282</v>
      </c>
      <c r="C34" s="22"/>
      <c r="D34" s="23"/>
      <c r="E34" s="155"/>
      <c r="F34" s="151">
        <f t="shared" si="1"/>
        <v>0</v>
      </c>
    </row>
    <row r="35" spans="1:6" x14ac:dyDescent="0.25">
      <c r="A35" s="19"/>
      <c r="B35" s="35" t="s">
        <v>281</v>
      </c>
      <c r="C35" s="22"/>
      <c r="D35" s="23"/>
      <c r="E35" s="155"/>
      <c r="F35" s="151">
        <f t="shared" si="1"/>
        <v>0</v>
      </c>
    </row>
    <row r="36" spans="1:6" x14ac:dyDescent="0.25">
      <c r="A36" s="19"/>
      <c r="B36" s="35" t="s">
        <v>280</v>
      </c>
      <c r="C36" s="22"/>
      <c r="D36" s="23"/>
      <c r="E36" s="155"/>
      <c r="F36" s="151">
        <f t="shared" si="1"/>
        <v>0</v>
      </c>
    </row>
    <row r="37" spans="1:6" ht="39.6" x14ac:dyDescent="0.25">
      <c r="A37" s="19"/>
      <c r="B37" s="35" t="s">
        <v>279</v>
      </c>
      <c r="C37" s="22"/>
      <c r="D37" s="23"/>
      <c r="E37" s="155"/>
      <c r="F37" s="151">
        <f t="shared" si="1"/>
        <v>0</v>
      </c>
    </row>
    <row r="38" spans="1:6" x14ac:dyDescent="0.25">
      <c r="A38" s="19"/>
      <c r="B38" s="35" t="s">
        <v>278</v>
      </c>
      <c r="C38" s="22"/>
      <c r="D38" s="23"/>
      <c r="E38" s="155"/>
      <c r="F38" s="151">
        <f t="shared" si="1"/>
        <v>0</v>
      </c>
    </row>
    <row r="39" spans="1:6" x14ac:dyDescent="0.25">
      <c r="A39" s="19"/>
      <c r="B39" s="35" t="s">
        <v>277</v>
      </c>
      <c r="C39" s="22"/>
      <c r="D39" s="23"/>
      <c r="E39" s="155"/>
      <c r="F39" s="151">
        <f t="shared" si="1"/>
        <v>0</v>
      </c>
    </row>
    <row r="40" spans="1:6" x14ac:dyDescent="0.25">
      <c r="A40" s="19"/>
      <c r="B40" s="35" t="s">
        <v>276</v>
      </c>
      <c r="C40" s="22"/>
      <c r="D40" s="23"/>
      <c r="E40" s="155"/>
      <c r="F40" s="151">
        <f t="shared" si="1"/>
        <v>0</v>
      </c>
    </row>
    <row r="41" spans="1:6" ht="26.4" x14ac:dyDescent="0.25">
      <c r="A41" s="19"/>
      <c r="B41" s="35" t="s">
        <v>275</v>
      </c>
      <c r="C41" s="22"/>
      <c r="D41" s="23"/>
      <c r="E41" s="155"/>
      <c r="F41" s="151">
        <f t="shared" si="1"/>
        <v>0</v>
      </c>
    </row>
    <row r="42" spans="1:6" x14ac:dyDescent="0.25">
      <c r="A42" s="19"/>
      <c r="B42" s="35" t="s">
        <v>274</v>
      </c>
      <c r="C42" s="22" t="s">
        <v>4</v>
      </c>
      <c r="D42" s="23">
        <v>2</v>
      </c>
      <c r="E42" s="155"/>
      <c r="F42" s="151">
        <f t="shared" si="1"/>
        <v>0</v>
      </c>
    </row>
    <row r="43" spans="1:6" ht="39.6" x14ac:dyDescent="0.25">
      <c r="A43" s="5" t="s">
        <v>273</v>
      </c>
      <c r="B43" s="35" t="s">
        <v>272</v>
      </c>
      <c r="C43" s="22"/>
      <c r="D43" s="23"/>
      <c r="E43" s="155"/>
      <c r="F43" s="151">
        <f t="shared" si="1"/>
        <v>0</v>
      </c>
    </row>
    <row r="44" spans="1:6" x14ac:dyDescent="0.25">
      <c r="A44" s="5"/>
      <c r="B44" s="35" t="s">
        <v>271</v>
      </c>
      <c r="C44" s="22"/>
      <c r="D44" s="23"/>
      <c r="E44" s="155"/>
      <c r="F44" s="151">
        <f t="shared" si="1"/>
        <v>0</v>
      </c>
    </row>
    <row r="45" spans="1:6" x14ac:dyDescent="0.25">
      <c r="A45" s="19"/>
      <c r="B45" s="35" t="s">
        <v>270</v>
      </c>
      <c r="C45" s="22" t="s">
        <v>94</v>
      </c>
      <c r="D45" s="23">
        <v>50</v>
      </c>
      <c r="E45" s="155"/>
      <c r="F45" s="151">
        <f t="shared" si="1"/>
        <v>0</v>
      </c>
    </row>
    <row r="46" spans="1:6" ht="109.5" customHeight="1" x14ac:dyDescent="0.25">
      <c r="A46" s="5" t="s">
        <v>269</v>
      </c>
      <c r="B46" s="35" t="s">
        <v>268</v>
      </c>
      <c r="C46" s="22"/>
      <c r="D46" s="23"/>
      <c r="E46" s="155"/>
      <c r="F46" s="151">
        <f t="shared" si="1"/>
        <v>0</v>
      </c>
    </row>
    <row r="47" spans="1:6" ht="39.6" x14ac:dyDescent="0.25">
      <c r="A47" s="19"/>
      <c r="B47" s="35" t="s">
        <v>267</v>
      </c>
      <c r="C47" s="22" t="s">
        <v>68</v>
      </c>
      <c r="D47" s="23">
        <v>2</v>
      </c>
      <c r="E47" s="155"/>
      <c r="F47" s="151">
        <f t="shared" si="1"/>
        <v>0</v>
      </c>
    </row>
    <row r="48" spans="1:6" ht="156.6" customHeight="1" x14ac:dyDescent="0.25">
      <c r="A48" s="5" t="s">
        <v>266</v>
      </c>
      <c r="B48" s="35" t="s">
        <v>265</v>
      </c>
      <c r="C48" s="22"/>
      <c r="D48" s="23"/>
      <c r="E48" s="155"/>
      <c r="F48" s="151">
        <f t="shared" si="1"/>
        <v>0</v>
      </c>
    </row>
    <row r="49" spans="1:6" ht="39.6" x14ac:dyDescent="0.25">
      <c r="A49" s="5"/>
      <c r="B49" s="35" t="s">
        <v>264</v>
      </c>
      <c r="C49" s="22"/>
      <c r="D49" s="23"/>
      <c r="E49" s="155"/>
      <c r="F49" s="151">
        <f t="shared" si="1"/>
        <v>0</v>
      </c>
    </row>
    <row r="50" spans="1:6" ht="39.6" x14ac:dyDescent="0.25">
      <c r="A50" s="5"/>
      <c r="B50" s="35" t="s">
        <v>263</v>
      </c>
      <c r="C50" s="22"/>
      <c r="D50" s="23"/>
      <c r="E50" s="155"/>
      <c r="F50" s="151">
        <f t="shared" si="1"/>
        <v>0</v>
      </c>
    </row>
    <row r="51" spans="1:6" x14ac:dyDescent="0.25">
      <c r="A51" s="5" t="s">
        <v>450</v>
      </c>
      <c r="B51" s="35" t="s">
        <v>262</v>
      </c>
      <c r="C51" s="22"/>
      <c r="D51" s="23"/>
      <c r="E51" s="155"/>
      <c r="F51" s="151">
        <f t="shared" si="1"/>
        <v>0</v>
      </c>
    </row>
    <row r="52" spans="1:6" x14ac:dyDescent="0.25">
      <c r="A52" s="5"/>
      <c r="B52" s="35" t="s">
        <v>261</v>
      </c>
      <c r="C52" s="22"/>
      <c r="D52" s="23"/>
      <c r="E52" s="155"/>
      <c r="F52" s="151">
        <f t="shared" si="1"/>
        <v>0</v>
      </c>
    </row>
    <row r="53" spans="1:6" x14ac:dyDescent="0.25">
      <c r="A53" s="5"/>
      <c r="B53" s="35" t="s">
        <v>260</v>
      </c>
      <c r="C53" s="22"/>
      <c r="D53" s="23"/>
      <c r="E53" s="155"/>
      <c r="F53" s="151">
        <f t="shared" si="1"/>
        <v>0</v>
      </c>
    </row>
    <row r="54" spans="1:6" x14ac:dyDescent="0.25">
      <c r="A54" s="5"/>
      <c r="B54" s="35" t="s">
        <v>259</v>
      </c>
      <c r="C54" s="22"/>
      <c r="D54" s="23"/>
      <c r="E54" s="155"/>
      <c r="F54" s="151">
        <f t="shared" si="1"/>
        <v>0</v>
      </c>
    </row>
    <row r="55" spans="1:6" x14ac:dyDescent="0.25">
      <c r="A55" s="5"/>
      <c r="B55" s="35" t="s">
        <v>250</v>
      </c>
      <c r="C55" s="22"/>
      <c r="D55" s="23"/>
      <c r="E55" s="155"/>
      <c r="F55" s="151">
        <f t="shared" si="1"/>
        <v>0</v>
      </c>
    </row>
    <row r="56" spans="1:6" ht="26.4" x14ac:dyDescent="0.25">
      <c r="A56" s="5"/>
      <c r="B56" s="35" t="s">
        <v>258</v>
      </c>
      <c r="C56" s="22"/>
      <c r="D56" s="23"/>
      <c r="E56" s="155"/>
      <c r="F56" s="151">
        <f t="shared" ref="F56:F81" si="2">E56*D56</f>
        <v>0</v>
      </c>
    </row>
    <row r="57" spans="1:6" ht="26.4" x14ac:dyDescent="0.25">
      <c r="A57" s="5"/>
      <c r="B57" s="35" t="s">
        <v>257</v>
      </c>
      <c r="C57" s="22"/>
      <c r="D57" s="23"/>
      <c r="E57" s="155"/>
      <c r="F57" s="151">
        <f t="shared" si="2"/>
        <v>0</v>
      </c>
    </row>
    <row r="58" spans="1:6" x14ac:dyDescent="0.25">
      <c r="A58" s="5"/>
      <c r="B58" s="35" t="s">
        <v>256</v>
      </c>
      <c r="C58" s="22"/>
      <c r="D58" s="23"/>
      <c r="E58" s="155"/>
      <c r="F58" s="151">
        <f t="shared" si="2"/>
        <v>0</v>
      </c>
    </row>
    <row r="59" spans="1:6" x14ac:dyDescent="0.25">
      <c r="A59" s="5"/>
      <c r="B59" s="35" t="s">
        <v>223</v>
      </c>
      <c r="C59" s="22"/>
      <c r="D59" s="23"/>
      <c r="E59" s="155"/>
      <c r="F59" s="151">
        <f t="shared" si="2"/>
        <v>0</v>
      </c>
    </row>
    <row r="60" spans="1:6" x14ac:dyDescent="0.25">
      <c r="A60" s="5"/>
      <c r="B60" s="35" t="s">
        <v>255</v>
      </c>
      <c r="C60" s="22" t="s">
        <v>4</v>
      </c>
      <c r="D60" s="26">
        <v>13</v>
      </c>
      <c r="E60" s="155"/>
      <c r="F60" s="151">
        <f t="shared" si="2"/>
        <v>0</v>
      </c>
    </row>
    <row r="61" spans="1:6" x14ac:dyDescent="0.25">
      <c r="A61" s="5" t="s">
        <v>454</v>
      </c>
      <c r="B61" s="35" t="s">
        <v>254</v>
      </c>
      <c r="C61" s="22"/>
      <c r="D61" s="23"/>
      <c r="E61" s="155"/>
      <c r="F61" s="151">
        <f t="shared" si="2"/>
        <v>0</v>
      </c>
    </row>
    <row r="62" spans="1:6" x14ac:dyDescent="0.25">
      <c r="A62" s="5"/>
      <c r="B62" s="35" t="s">
        <v>253</v>
      </c>
      <c r="C62" s="22"/>
      <c r="D62" s="23"/>
      <c r="E62" s="155"/>
      <c r="F62" s="151">
        <f t="shared" si="2"/>
        <v>0</v>
      </c>
    </row>
    <row r="63" spans="1:6" x14ac:dyDescent="0.25">
      <c r="A63" s="5"/>
      <c r="B63" s="35" t="s">
        <v>252</v>
      </c>
      <c r="C63" s="22"/>
      <c r="D63" s="23"/>
      <c r="E63" s="155"/>
      <c r="F63" s="151">
        <f t="shared" si="2"/>
        <v>0</v>
      </c>
    </row>
    <row r="64" spans="1:6" x14ac:dyDescent="0.25">
      <c r="A64" s="5"/>
      <c r="B64" s="35" t="s">
        <v>251</v>
      </c>
      <c r="C64" s="22"/>
      <c r="D64" s="23"/>
      <c r="E64" s="155"/>
      <c r="F64" s="151">
        <f t="shared" si="2"/>
        <v>0</v>
      </c>
    </row>
    <row r="65" spans="1:6" x14ac:dyDescent="0.25">
      <c r="A65" s="5"/>
      <c r="B65" s="35" t="s">
        <v>250</v>
      </c>
      <c r="C65" s="22"/>
      <c r="D65" s="23"/>
      <c r="E65" s="155"/>
      <c r="F65" s="151">
        <f t="shared" si="2"/>
        <v>0</v>
      </c>
    </row>
    <row r="66" spans="1:6" ht="26.4" x14ac:dyDescent="0.25">
      <c r="A66" s="5"/>
      <c r="B66" s="35" t="s">
        <v>249</v>
      </c>
      <c r="C66" s="22"/>
      <c r="D66" s="23"/>
      <c r="E66" s="155"/>
      <c r="F66" s="151">
        <f t="shared" si="2"/>
        <v>0</v>
      </c>
    </row>
    <row r="67" spans="1:6" ht="26.4" x14ac:dyDescent="0.25">
      <c r="A67" s="5"/>
      <c r="B67" s="35" t="s">
        <v>248</v>
      </c>
      <c r="C67" s="22"/>
      <c r="D67" s="23"/>
      <c r="E67" s="155"/>
      <c r="F67" s="151">
        <f t="shared" si="2"/>
        <v>0</v>
      </c>
    </row>
    <row r="68" spans="1:6" ht="15.75" customHeight="1" x14ac:dyDescent="0.25">
      <c r="A68" s="5"/>
      <c r="B68" s="35" t="s">
        <v>247</v>
      </c>
      <c r="C68" s="22"/>
      <c r="D68" s="23"/>
      <c r="E68" s="155"/>
      <c r="F68" s="151">
        <f t="shared" si="2"/>
        <v>0</v>
      </c>
    </row>
    <row r="69" spans="1:6" x14ac:dyDescent="0.25">
      <c r="A69" s="5"/>
      <c r="B69" s="35" t="s">
        <v>223</v>
      </c>
      <c r="C69" s="22"/>
      <c r="D69" s="23"/>
      <c r="E69" s="155"/>
      <c r="F69" s="151">
        <f t="shared" si="2"/>
        <v>0</v>
      </c>
    </row>
    <row r="70" spans="1:6" x14ac:dyDescent="0.25">
      <c r="A70" s="5"/>
      <c r="B70" s="35" t="s">
        <v>238</v>
      </c>
      <c r="C70" s="22" t="s">
        <v>4</v>
      </c>
      <c r="D70" s="26">
        <v>28</v>
      </c>
      <c r="E70" s="155"/>
      <c r="F70" s="151">
        <f t="shared" si="2"/>
        <v>0</v>
      </c>
    </row>
    <row r="71" spans="1:6" x14ac:dyDescent="0.25">
      <c r="A71" s="5" t="s">
        <v>455</v>
      </c>
      <c r="B71" s="35" t="s">
        <v>246</v>
      </c>
      <c r="C71" s="22"/>
      <c r="D71" s="23"/>
      <c r="E71" s="155"/>
      <c r="F71" s="151">
        <f t="shared" si="2"/>
        <v>0</v>
      </c>
    </row>
    <row r="72" spans="1:6" x14ac:dyDescent="0.25">
      <c r="A72" s="5"/>
      <c r="B72" s="35" t="s">
        <v>245</v>
      </c>
      <c r="C72" s="22"/>
      <c r="D72" s="23"/>
      <c r="E72" s="155"/>
      <c r="F72" s="151">
        <f t="shared" si="2"/>
        <v>0</v>
      </c>
    </row>
    <row r="73" spans="1:6" x14ac:dyDescent="0.25">
      <c r="A73" s="5"/>
      <c r="B73" s="35" t="s">
        <v>244</v>
      </c>
      <c r="C73" s="22"/>
      <c r="D73" s="23"/>
      <c r="E73" s="155"/>
      <c r="F73" s="151">
        <f t="shared" si="2"/>
        <v>0</v>
      </c>
    </row>
    <row r="74" spans="1:6" x14ac:dyDescent="0.25">
      <c r="A74" s="5"/>
      <c r="B74" s="35" t="s">
        <v>243</v>
      </c>
      <c r="C74" s="22"/>
      <c r="D74" s="23"/>
      <c r="E74" s="155"/>
      <c r="F74" s="151">
        <f t="shared" si="2"/>
        <v>0</v>
      </c>
    </row>
    <row r="75" spans="1:6" x14ac:dyDescent="0.25">
      <c r="A75" s="5"/>
      <c r="B75" s="35" t="s">
        <v>242</v>
      </c>
      <c r="C75" s="22"/>
      <c r="D75" s="23"/>
      <c r="E75" s="155"/>
      <c r="F75" s="151">
        <f t="shared" si="2"/>
        <v>0</v>
      </c>
    </row>
    <row r="76" spans="1:6" ht="26.4" x14ac:dyDescent="0.25">
      <c r="A76" s="5"/>
      <c r="B76" s="35" t="s">
        <v>241</v>
      </c>
      <c r="C76" s="22"/>
      <c r="D76" s="23"/>
      <c r="E76" s="155"/>
      <c r="F76" s="151">
        <f t="shared" si="2"/>
        <v>0</v>
      </c>
    </row>
    <row r="77" spans="1:6" ht="26.4" x14ac:dyDescent="0.25">
      <c r="A77" s="5"/>
      <c r="B77" s="35" t="s">
        <v>240</v>
      </c>
      <c r="C77" s="22"/>
      <c r="D77" s="23"/>
      <c r="E77" s="155"/>
      <c r="F77" s="151">
        <f t="shared" si="2"/>
        <v>0</v>
      </c>
    </row>
    <row r="78" spans="1:6" x14ac:dyDescent="0.25">
      <c r="A78" s="5"/>
      <c r="B78" s="35" t="s">
        <v>239</v>
      </c>
      <c r="C78" s="22"/>
      <c r="D78" s="23"/>
      <c r="E78" s="155"/>
      <c r="F78" s="151">
        <f t="shared" si="2"/>
        <v>0</v>
      </c>
    </row>
    <row r="79" spans="1:6" x14ac:dyDescent="0.25">
      <c r="A79" s="5"/>
      <c r="B79" s="35" t="s">
        <v>223</v>
      </c>
      <c r="C79" s="22"/>
      <c r="D79" s="23"/>
      <c r="E79" s="155"/>
      <c r="F79" s="151">
        <f t="shared" si="2"/>
        <v>0</v>
      </c>
    </row>
    <row r="80" spans="1:6" x14ac:dyDescent="0.25">
      <c r="A80" s="5"/>
      <c r="B80" s="35" t="s">
        <v>238</v>
      </c>
      <c r="C80" s="22" t="s">
        <v>4</v>
      </c>
      <c r="D80" s="23">
        <v>39</v>
      </c>
      <c r="E80" s="155"/>
      <c r="F80" s="151">
        <f t="shared" si="2"/>
        <v>0</v>
      </c>
    </row>
    <row r="81" spans="1:6" ht="145.19999999999999" x14ac:dyDescent="0.25">
      <c r="A81" s="5" t="s">
        <v>237</v>
      </c>
      <c r="B81" s="35" t="s">
        <v>236</v>
      </c>
      <c r="C81" s="22" t="s">
        <v>68</v>
      </c>
      <c r="D81" s="23">
        <v>49</v>
      </c>
      <c r="E81" s="155"/>
      <c r="F81" s="151">
        <f t="shared" si="2"/>
        <v>0</v>
      </c>
    </row>
    <row r="82" spans="1:6" ht="105.6" x14ac:dyDescent="0.25">
      <c r="A82" s="5" t="s">
        <v>235</v>
      </c>
      <c r="B82" s="35" t="s">
        <v>234</v>
      </c>
      <c r="C82" s="22"/>
      <c r="D82" s="23"/>
      <c r="E82" s="155"/>
      <c r="F82" s="151">
        <f t="shared" ref="F82:F95" si="3">E82*D82</f>
        <v>0</v>
      </c>
    </row>
    <row r="83" spans="1:6" ht="39.6" x14ac:dyDescent="0.25">
      <c r="A83" s="5"/>
      <c r="B83" s="35" t="s">
        <v>233</v>
      </c>
      <c r="C83" s="22"/>
      <c r="D83" s="23"/>
      <c r="E83" s="155"/>
      <c r="F83" s="151">
        <f t="shared" si="3"/>
        <v>0</v>
      </c>
    </row>
    <row r="84" spans="1:6" ht="39.6" x14ac:dyDescent="0.25">
      <c r="A84" s="5"/>
      <c r="B84" s="35" t="s">
        <v>232</v>
      </c>
      <c r="C84" s="22"/>
      <c r="D84" s="23"/>
      <c r="E84" s="155"/>
      <c r="F84" s="151">
        <f t="shared" si="3"/>
        <v>0</v>
      </c>
    </row>
    <row r="85" spans="1:6" x14ac:dyDescent="0.25">
      <c r="A85" s="5"/>
      <c r="B85" s="35" t="s">
        <v>231</v>
      </c>
      <c r="C85" s="22"/>
      <c r="D85" s="23"/>
      <c r="E85" s="155"/>
      <c r="F85" s="151">
        <f t="shared" si="3"/>
        <v>0</v>
      </c>
    </row>
    <row r="86" spans="1:6" x14ac:dyDescent="0.25">
      <c r="A86" s="5"/>
      <c r="B86" s="35" t="s">
        <v>230</v>
      </c>
      <c r="C86" s="22"/>
      <c r="D86" s="23"/>
      <c r="E86" s="155"/>
      <c r="F86" s="151">
        <f t="shared" si="3"/>
        <v>0</v>
      </c>
    </row>
    <row r="87" spans="1:6" x14ac:dyDescent="0.25">
      <c r="A87" s="5"/>
      <c r="B87" s="35" t="s">
        <v>229</v>
      </c>
      <c r="C87" s="22"/>
      <c r="D87" s="23"/>
      <c r="E87" s="155"/>
      <c r="F87" s="151">
        <f t="shared" si="3"/>
        <v>0</v>
      </c>
    </row>
    <row r="88" spans="1:6" x14ac:dyDescent="0.25">
      <c r="A88" s="5"/>
      <c r="B88" s="35" t="s">
        <v>228</v>
      </c>
      <c r="C88" s="22"/>
      <c r="D88" s="23"/>
      <c r="E88" s="155"/>
      <c r="F88" s="151">
        <f t="shared" si="3"/>
        <v>0</v>
      </c>
    </row>
    <row r="89" spans="1:6" ht="26.4" x14ac:dyDescent="0.25">
      <c r="A89" s="5"/>
      <c r="B89" s="35" t="s">
        <v>227</v>
      </c>
      <c r="C89" s="22"/>
      <c r="D89" s="23"/>
      <c r="E89" s="155"/>
      <c r="F89" s="151">
        <f t="shared" si="3"/>
        <v>0</v>
      </c>
    </row>
    <row r="90" spans="1:6" ht="28.2" customHeight="1" x14ac:dyDescent="0.25">
      <c r="A90" s="5"/>
      <c r="B90" s="35" t="s">
        <v>226</v>
      </c>
      <c r="C90" s="22"/>
      <c r="D90" s="23"/>
      <c r="E90" s="155"/>
      <c r="F90" s="151">
        <f t="shared" si="3"/>
        <v>0</v>
      </c>
    </row>
    <row r="91" spans="1:6" ht="26.4" x14ac:dyDescent="0.25">
      <c r="A91" s="5"/>
      <c r="B91" s="35" t="s">
        <v>225</v>
      </c>
      <c r="C91" s="22"/>
      <c r="D91" s="23"/>
      <c r="E91" s="155"/>
      <c r="F91" s="151">
        <f t="shared" si="3"/>
        <v>0</v>
      </c>
    </row>
    <row r="92" spans="1:6" ht="26.4" x14ac:dyDescent="0.25">
      <c r="A92" s="5"/>
      <c r="B92" s="35" t="s">
        <v>224</v>
      </c>
      <c r="C92" s="22"/>
      <c r="D92" s="23"/>
      <c r="E92" s="155"/>
      <c r="F92" s="151">
        <f t="shared" si="3"/>
        <v>0</v>
      </c>
    </row>
    <row r="93" spans="1:6" x14ac:dyDescent="0.25">
      <c r="A93" s="5"/>
      <c r="B93" s="35" t="s">
        <v>223</v>
      </c>
      <c r="C93" s="22"/>
      <c r="D93" s="23"/>
      <c r="E93" s="155"/>
      <c r="F93" s="151">
        <f t="shared" si="3"/>
        <v>0</v>
      </c>
    </row>
    <row r="94" spans="1:6" x14ac:dyDescent="0.25">
      <c r="A94" s="5"/>
      <c r="B94" s="35" t="s">
        <v>222</v>
      </c>
      <c r="C94" s="22" t="s">
        <v>4</v>
      </c>
      <c r="D94" s="23">
        <v>32</v>
      </c>
      <c r="E94" s="155"/>
      <c r="F94" s="151">
        <f t="shared" si="3"/>
        <v>0</v>
      </c>
    </row>
    <row r="95" spans="1:6" ht="92.4" x14ac:dyDescent="0.25">
      <c r="A95" s="5" t="s">
        <v>221</v>
      </c>
      <c r="B95" s="35" t="s">
        <v>220</v>
      </c>
      <c r="C95" s="22" t="s">
        <v>68</v>
      </c>
      <c r="D95" s="23">
        <v>5</v>
      </c>
      <c r="E95" s="155"/>
      <c r="F95" s="151">
        <f t="shared" si="3"/>
        <v>0</v>
      </c>
    </row>
    <row r="96" spans="1:6" ht="26.4" x14ac:dyDescent="0.25">
      <c r="A96" s="5" t="s">
        <v>219</v>
      </c>
      <c r="B96" s="35" t="s">
        <v>218</v>
      </c>
      <c r="C96" s="22" t="s">
        <v>68</v>
      </c>
      <c r="D96" s="23">
        <v>10</v>
      </c>
      <c r="E96" s="155"/>
      <c r="F96" s="151">
        <f>E96*D96</f>
        <v>0</v>
      </c>
    </row>
    <row r="97" spans="1:6" ht="125.4" customHeight="1" x14ac:dyDescent="0.25">
      <c r="A97" s="5" t="s">
        <v>217</v>
      </c>
      <c r="B97" s="35" t="s">
        <v>216</v>
      </c>
      <c r="C97" s="22" t="s">
        <v>68</v>
      </c>
      <c r="D97" s="23">
        <v>6</v>
      </c>
      <c r="E97" s="155"/>
      <c r="F97" s="151">
        <f>E97*D97</f>
        <v>0</v>
      </c>
    </row>
    <row r="98" spans="1:6" ht="43.8" customHeight="1" x14ac:dyDescent="0.25">
      <c r="A98" s="5" t="s">
        <v>215</v>
      </c>
      <c r="B98" s="35" t="s">
        <v>214</v>
      </c>
      <c r="C98" s="22" t="s">
        <v>68</v>
      </c>
      <c r="D98" s="23">
        <v>2</v>
      </c>
      <c r="E98" s="155"/>
      <c r="F98" s="151">
        <f>E98*D98</f>
        <v>0</v>
      </c>
    </row>
    <row r="99" spans="1:6" ht="100.2" customHeight="1" x14ac:dyDescent="0.25">
      <c r="A99" s="5" t="s">
        <v>213</v>
      </c>
      <c r="B99" s="35" t="s">
        <v>212</v>
      </c>
      <c r="C99" s="22" t="s">
        <v>68</v>
      </c>
      <c r="D99" s="23">
        <v>1</v>
      </c>
      <c r="E99" s="155"/>
      <c r="F99" s="151">
        <f>E99*D99</f>
        <v>0</v>
      </c>
    </row>
    <row r="100" spans="1:6" ht="39.6" x14ac:dyDescent="0.25">
      <c r="A100" s="5" t="s">
        <v>211</v>
      </c>
      <c r="B100" s="35" t="s">
        <v>210</v>
      </c>
      <c r="C100" s="22"/>
      <c r="D100" s="23"/>
      <c r="E100" s="155"/>
      <c r="F100" s="151"/>
    </row>
    <row r="101" spans="1:6" x14ac:dyDescent="0.25">
      <c r="A101" s="5"/>
      <c r="B101" s="35" t="s">
        <v>209</v>
      </c>
      <c r="C101" s="22"/>
      <c r="D101" s="23"/>
      <c r="E101" s="155"/>
      <c r="F101" s="151"/>
    </row>
    <row r="102" spans="1:6" x14ac:dyDescent="0.25">
      <c r="A102" s="5"/>
      <c r="B102" s="35" t="s">
        <v>208</v>
      </c>
      <c r="C102" s="22"/>
      <c r="D102" s="23"/>
      <c r="E102" s="155"/>
      <c r="F102" s="151"/>
    </row>
    <row r="103" spans="1:6" x14ac:dyDescent="0.25">
      <c r="A103" s="5"/>
      <c r="B103" s="35" t="s">
        <v>207</v>
      </c>
      <c r="C103" s="22" t="s">
        <v>4</v>
      </c>
      <c r="D103" s="23">
        <v>1</v>
      </c>
      <c r="E103" s="155"/>
      <c r="F103" s="151">
        <f>E103*D103</f>
        <v>0</v>
      </c>
    </row>
    <row r="104" spans="1:6" ht="96" customHeight="1" x14ac:dyDescent="0.25">
      <c r="A104" s="5" t="s">
        <v>206</v>
      </c>
      <c r="B104" s="35" t="s">
        <v>205</v>
      </c>
      <c r="C104" s="22"/>
      <c r="D104" s="23"/>
      <c r="E104" s="155"/>
      <c r="F104" s="151"/>
    </row>
    <row r="105" spans="1:6" x14ac:dyDescent="0.25">
      <c r="A105" s="5"/>
      <c r="B105" s="35" t="s">
        <v>204</v>
      </c>
      <c r="C105" s="22"/>
      <c r="D105" s="23"/>
      <c r="E105" s="155"/>
      <c r="F105" s="151"/>
    </row>
    <row r="106" spans="1:6" x14ac:dyDescent="0.25">
      <c r="A106" s="5"/>
      <c r="B106" s="35" t="s">
        <v>203</v>
      </c>
      <c r="C106" s="22" t="s">
        <v>4</v>
      </c>
      <c r="D106" s="23">
        <v>1</v>
      </c>
      <c r="E106" s="155"/>
      <c r="F106" s="151">
        <f>E106*D106</f>
        <v>0</v>
      </c>
    </row>
    <row r="107" spans="1:6" ht="99.6" customHeight="1" x14ac:dyDescent="0.25">
      <c r="A107" s="5" t="s">
        <v>202</v>
      </c>
      <c r="B107" s="35" t="s">
        <v>201</v>
      </c>
      <c r="C107" s="22"/>
      <c r="D107" s="23"/>
      <c r="E107" s="155"/>
      <c r="F107" s="151"/>
    </row>
    <row r="108" spans="1:6" x14ac:dyDescent="0.25">
      <c r="A108" s="5"/>
      <c r="B108" s="35" t="s">
        <v>200</v>
      </c>
      <c r="C108" s="22"/>
      <c r="D108" s="23"/>
      <c r="E108" s="155"/>
      <c r="F108" s="151"/>
    </row>
    <row r="109" spans="1:6" x14ac:dyDescent="0.25">
      <c r="A109" s="5"/>
      <c r="B109" s="35" t="s">
        <v>199</v>
      </c>
      <c r="C109" s="22"/>
      <c r="D109" s="23"/>
      <c r="E109" s="155"/>
      <c r="F109" s="151"/>
    </row>
    <row r="110" spans="1:6" x14ac:dyDescent="0.25">
      <c r="A110" s="5"/>
      <c r="B110" s="35" t="s">
        <v>198</v>
      </c>
      <c r="C110" s="22"/>
      <c r="D110" s="23"/>
      <c r="E110" s="155"/>
      <c r="F110" s="151"/>
    </row>
    <row r="111" spans="1:6" x14ac:dyDescent="0.25">
      <c r="A111" s="5"/>
      <c r="B111" s="35" t="s">
        <v>192</v>
      </c>
      <c r="C111" s="22"/>
      <c r="D111" s="23"/>
      <c r="E111" s="155"/>
      <c r="F111" s="151"/>
    </row>
    <row r="112" spans="1:6" x14ac:dyDescent="0.25">
      <c r="A112" s="5"/>
      <c r="B112" s="35" t="s">
        <v>197</v>
      </c>
      <c r="C112" s="22"/>
      <c r="D112" s="23"/>
      <c r="E112" s="155"/>
      <c r="F112" s="151"/>
    </row>
    <row r="113" spans="1:6" x14ac:dyDescent="0.25">
      <c r="A113" s="5"/>
      <c r="B113" s="35" t="s">
        <v>196</v>
      </c>
      <c r="C113" s="22"/>
      <c r="D113" s="23"/>
      <c r="E113" s="155"/>
      <c r="F113" s="151"/>
    </row>
    <row r="114" spans="1:6" x14ac:dyDescent="0.25">
      <c r="A114" s="5"/>
      <c r="B114" s="35" t="s">
        <v>195</v>
      </c>
      <c r="C114" s="22"/>
      <c r="D114" s="23"/>
      <c r="E114" s="155"/>
      <c r="F114" s="151"/>
    </row>
    <row r="115" spans="1:6" x14ac:dyDescent="0.25">
      <c r="A115" s="5"/>
      <c r="B115" s="35" t="s">
        <v>194</v>
      </c>
      <c r="C115" s="22"/>
      <c r="D115" s="23"/>
      <c r="E115" s="155"/>
      <c r="F115" s="151"/>
    </row>
    <row r="116" spans="1:6" x14ac:dyDescent="0.25">
      <c r="A116" s="5"/>
      <c r="B116" s="35" t="s">
        <v>193</v>
      </c>
      <c r="C116" s="22"/>
      <c r="D116" s="23"/>
      <c r="E116" s="155"/>
      <c r="F116" s="151"/>
    </row>
    <row r="117" spans="1:6" x14ac:dyDescent="0.25">
      <c r="A117" s="5"/>
      <c r="B117" s="35" t="s">
        <v>192</v>
      </c>
      <c r="C117" s="22"/>
      <c r="D117" s="23"/>
      <c r="E117" s="155"/>
      <c r="F117" s="151"/>
    </row>
    <row r="118" spans="1:6" x14ac:dyDescent="0.25">
      <c r="A118" s="5"/>
      <c r="B118" s="35" t="s">
        <v>191</v>
      </c>
      <c r="C118" s="22" t="s">
        <v>4</v>
      </c>
      <c r="D118" s="23">
        <v>1</v>
      </c>
      <c r="E118" s="155"/>
      <c r="F118" s="151">
        <f>E118*D118</f>
        <v>0</v>
      </c>
    </row>
    <row r="119" spans="1:6" x14ac:dyDescent="0.3">
      <c r="A119" s="18" t="s">
        <v>190</v>
      </c>
      <c r="B119" s="111" t="s">
        <v>189</v>
      </c>
      <c r="C119" s="112"/>
      <c r="D119" s="112"/>
      <c r="E119" s="112"/>
      <c r="F119" s="113"/>
    </row>
    <row r="120" spans="1:6" ht="96.6" customHeight="1" x14ac:dyDescent="0.25">
      <c r="A120" s="5" t="s">
        <v>188</v>
      </c>
      <c r="B120" s="35" t="s">
        <v>187</v>
      </c>
      <c r="C120" s="22"/>
      <c r="D120" s="23"/>
      <c r="E120" s="24"/>
      <c r="F120" s="151"/>
    </row>
    <row r="121" spans="1:6" x14ac:dyDescent="0.25">
      <c r="A121" s="5" t="s">
        <v>456</v>
      </c>
      <c r="B121" s="35" t="s">
        <v>186</v>
      </c>
      <c r="C121" s="22" t="s">
        <v>94</v>
      </c>
      <c r="D121" s="23">
        <v>110</v>
      </c>
      <c r="E121" s="155"/>
      <c r="F121" s="151">
        <f t="shared" ref="F121:F131" si="4">E121*D121</f>
        <v>0</v>
      </c>
    </row>
    <row r="122" spans="1:6" x14ac:dyDescent="0.25">
      <c r="A122" s="5" t="s">
        <v>458</v>
      </c>
      <c r="B122" s="35" t="s">
        <v>185</v>
      </c>
      <c r="C122" s="22" t="s">
        <v>94</v>
      </c>
      <c r="D122" s="23">
        <v>220</v>
      </c>
      <c r="E122" s="155"/>
      <c r="F122" s="151">
        <f t="shared" si="4"/>
        <v>0</v>
      </c>
    </row>
    <row r="123" spans="1:6" x14ac:dyDescent="0.25">
      <c r="A123" s="5" t="s">
        <v>459</v>
      </c>
      <c r="B123" s="35" t="s">
        <v>184</v>
      </c>
      <c r="C123" s="22" t="s">
        <v>94</v>
      </c>
      <c r="D123" s="23">
        <v>380</v>
      </c>
      <c r="E123" s="155"/>
      <c r="F123" s="151">
        <f t="shared" si="4"/>
        <v>0</v>
      </c>
    </row>
    <row r="124" spans="1:6" x14ac:dyDescent="0.25">
      <c r="A124" s="5" t="s">
        <v>460</v>
      </c>
      <c r="B124" s="35" t="s">
        <v>507</v>
      </c>
      <c r="C124" s="22" t="s">
        <v>94</v>
      </c>
      <c r="D124" s="23">
        <v>130</v>
      </c>
      <c r="E124" s="155"/>
      <c r="F124" s="151">
        <f t="shared" si="4"/>
        <v>0</v>
      </c>
    </row>
    <row r="125" spans="1:6" x14ac:dyDescent="0.25">
      <c r="A125" s="5" t="s">
        <v>461</v>
      </c>
      <c r="B125" s="35" t="s">
        <v>183</v>
      </c>
      <c r="C125" s="22" t="s">
        <v>94</v>
      </c>
      <c r="D125" s="23">
        <v>260</v>
      </c>
      <c r="E125" s="155"/>
      <c r="F125" s="151">
        <f t="shared" si="4"/>
        <v>0</v>
      </c>
    </row>
    <row r="126" spans="1:6" x14ac:dyDescent="0.25">
      <c r="A126" s="5" t="s">
        <v>462</v>
      </c>
      <c r="B126" s="35" t="s">
        <v>182</v>
      </c>
      <c r="C126" s="22" t="s">
        <v>94</v>
      </c>
      <c r="D126" s="23">
        <v>270</v>
      </c>
      <c r="E126" s="155"/>
      <c r="F126" s="151">
        <f t="shared" si="4"/>
        <v>0</v>
      </c>
    </row>
    <row r="127" spans="1:6" x14ac:dyDescent="0.25">
      <c r="A127" s="5" t="s">
        <v>463</v>
      </c>
      <c r="B127" s="35" t="s">
        <v>506</v>
      </c>
      <c r="C127" s="22" t="s">
        <v>94</v>
      </c>
      <c r="D127" s="23">
        <v>50</v>
      </c>
      <c r="E127" s="155"/>
      <c r="F127" s="151">
        <f t="shared" si="4"/>
        <v>0</v>
      </c>
    </row>
    <row r="128" spans="1:6" x14ac:dyDescent="0.25">
      <c r="A128" s="5" t="s">
        <v>464</v>
      </c>
      <c r="B128" s="35" t="s">
        <v>508</v>
      </c>
      <c r="C128" s="22" t="s">
        <v>94</v>
      </c>
      <c r="D128" s="23">
        <v>170</v>
      </c>
      <c r="E128" s="155"/>
      <c r="F128" s="151">
        <f t="shared" si="4"/>
        <v>0</v>
      </c>
    </row>
    <row r="129" spans="1:6" x14ac:dyDescent="0.25">
      <c r="A129" s="5" t="s">
        <v>465</v>
      </c>
      <c r="B129" s="35" t="s">
        <v>181</v>
      </c>
      <c r="C129" s="22" t="s">
        <v>94</v>
      </c>
      <c r="D129" s="23">
        <v>220</v>
      </c>
      <c r="E129" s="155"/>
      <c r="F129" s="151">
        <f t="shared" si="4"/>
        <v>0</v>
      </c>
    </row>
    <row r="130" spans="1:6" x14ac:dyDescent="0.25">
      <c r="A130" s="5" t="s">
        <v>466</v>
      </c>
      <c r="B130" s="35" t="s">
        <v>509</v>
      </c>
      <c r="C130" s="22" t="s">
        <v>94</v>
      </c>
      <c r="D130" s="23">
        <v>90</v>
      </c>
      <c r="E130" s="155"/>
      <c r="F130" s="151">
        <f t="shared" si="4"/>
        <v>0</v>
      </c>
    </row>
    <row r="131" spans="1:6" x14ac:dyDescent="0.25">
      <c r="A131" s="5" t="s">
        <v>467</v>
      </c>
      <c r="B131" s="35" t="s">
        <v>510</v>
      </c>
      <c r="C131" s="22" t="s">
        <v>94</v>
      </c>
      <c r="D131" s="23">
        <v>530</v>
      </c>
      <c r="E131" s="155"/>
      <c r="F131" s="151">
        <f t="shared" si="4"/>
        <v>0</v>
      </c>
    </row>
    <row r="132" spans="1:6" ht="158.4" x14ac:dyDescent="0.25">
      <c r="A132" s="5" t="s">
        <v>180</v>
      </c>
      <c r="B132" s="35" t="s">
        <v>179</v>
      </c>
      <c r="C132" s="22"/>
      <c r="D132" s="23"/>
      <c r="E132" s="155"/>
      <c r="F132" s="151"/>
    </row>
    <row r="133" spans="1:6" x14ac:dyDescent="0.25">
      <c r="A133" s="5" t="s">
        <v>468</v>
      </c>
      <c r="B133" s="35" t="s">
        <v>160</v>
      </c>
      <c r="C133" s="22" t="s">
        <v>94</v>
      </c>
      <c r="D133" s="23">
        <v>26</v>
      </c>
      <c r="E133" s="155"/>
      <c r="F133" s="151">
        <f t="shared" ref="F133:F143" si="5">E133*D133</f>
        <v>0</v>
      </c>
    </row>
    <row r="134" spans="1:6" x14ac:dyDescent="0.25">
      <c r="A134" s="5" t="s">
        <v>452</v>
      </c>
      <c r="B134" s="35" t="s">
        <v>146</v>
      </c>
      <c r="C134" s="22" t="s">
        <v>94</v>
      </c>
      <c r="D134" s="23">
        <v>210</v>
      </c>
      <c r="E134" s="155"/>
      <c r="F134" s="151">
        <f t="shared" si="5"/>
        <v>0</v>
      </c>
    </row>
    <row r="135" spans="1:6" x14ac:dyDescent="0.25">
      <c r="A135" s="5" t="s">
        <v>469</v>
      </c>
      <c r="B135" s="35" t="s">
        <v>145</v>
      </c>
      <c r="C135" s="22" t="s">
        <v>94</v>
      </c>
      <c r="D135" s="23">
        <v>380</v>
      </c>
      <c r="E135" s="155"/>
      <c r="F135" s="151">
        <f t="shared" si="5"/>
        <v>0</v>
      </c>
    </row>
    <row r="136" spans="1:6" x14ac:dyDescent="0.25">
      <c r="A136" s="5" t="s">
        <v>470</v>
      </c>
      <c r="B136" s="35" t="s">
        <v>178</v>
      </c>
      <c r="C136" s="22" t="s">
        <v>94</v>
      </c>
      <c r="D136" s="23">
        <v>130</v>
      </c>
      <c r="E136" s="155"/>
      <c r="F136" s="151">
        <f t="shared" si="5"/>
        <v>0</v>
      </c>
    </row>
    <row r="137" spans="1:6" x14ac:dyDescent="0.25">
      <c r="A137" s="5" t="s">
        <v>471</v>
      </c>
      <c r="B137" s="35" t="s">
        <v>100</v>
      </c>
      <c r="C137" s="22" t="s">
        <v>94</v>
      </c>
      <c r="D137" s="23">
        <v>260</v>
      </c>
      <c r="E137" s="155"/>
      <c r="F137" s="151">
        <f t="shared" si="5"/>
        <v>0</v>
      </c>
    </row>
    <row r="138" spans="1:6" x14ac:dyDescent="0.25">
      <c r="A138" s="5" t="s">
        <v>472</v>
      </c>
      <c r="B138" s="35" t="s">
        <v>177</v>
      </c>
      <c r="C138" s="22" t="s">
        <v>94</v>
      </c>
      <c r="D138" s="23">
        <v>270</v>
      </c>
      <c r="E138" s="155"/>
      <c r="F138" s="151">
        <f t="shared" si="5"/>
        <v>0</v>
      </c>
    </row>
    <row r="139" spans="1:6" x14ac:dyDescent="0.25">
      <c r="A139" s="5" t="s">
        <v>473</v>
      </c>
      <c r="B139" s="35" t="s">
        <v>176</v>
      </c>
      <c r="C139" s="22" t="s">
        <v>94</v>
      </c>
      <c r="D139" s="23">
        <v>50</v>
      </c>
      <c r="E139" s="155"/>
      <c r="F139" s="151">
        <f t="shared" si="5"/>
        <v>0</v>
      </c>
    </row>
    <row r="140" spans="1:6" x14ac:dyDescent="0.25">
      <c r="A140" s="5" t="s">
        <v>474</v>
      </c>
      <c r="B140" s="35" t="s">
        <v>137</v>
      </c>
      <c r="C140" s="22" t="s">
        <v>94</v>
      </c>
      <c r="D140" s="23">
        <v>170</v>
      </c>
      <c r="E140" s="155"/>
      <c r="F140" s="151">
        <f t="shared" si="5"/>
        <v>0</v>
      </c>
    </row>
    <row r="141" spans="1:6" x14ac:dyDescent="0.25">
      <c r="A141" s="5" t="s">
        <v>475</v>
      </c>
      <c r="B141" s="35" t="s">
        <v>169</v>
      </c>
      <c r="C141" s="22" t="s">
        <v>94</v>
      </c>
      <c r="D141" s="23">
        <v>220</v>
      </c>
      <c r="E141" s="155"/>
      <c r="F141" s="151">
        <f t="shared" si="5"/>
        <v>0</v>
      </c>
    </row>
    <row r="142" spans="1:6" x14ac:dyDescent="0.25">
      <c r="A142" s="5" t="s">
        <v>476</v>
      </c>
      <c r="B142" s="35" t="s">
        <v>168</v>
      </c>
      <c r="C142" s="22" t="s">
        <v>94</v>
      </c>
      <c r="D142" s="23">
        <v>90</v>
      </c>
      <c r="E142" s="155"/>
      <c r="F142" s="151">
        <f t="shared" si="5"/>
        <v>0</v>
      </c>
    </row>
    <row r="143" spans="1:6" x14ac:dyDescent="0.25">
      <c r="A143" s="5" t="s">
        <v>477</v>
      </c>
      <c r="B143" s="35" t="s">
        <v>167</v>
      </c>
      <c r="C143" s="22" t="s">
        <v>94</v>
      </c>
      <c r="D143" s="23">
        <v>530</v>
      </c>
      <c r="E143" s="155"/>
      <c r="F143" s="151">
        <f t="shared" si="5"/>
        <v>0</v>
      </c>
    </row>
    <row r="144" spans="1:6" ht="26.4" x14ac:dyDescent="0.25">
      <c r="A144" s="5" t="s">
        <v>175</v>
      </c>
      <c r="B144" s="35" t="s">
        <v>174</v>
      </c>
      <c r="C144" s="22"/>
      <c r="D144" s="23"/>
      <c r="E144" s="155"/>
      <c r="F144" s="151"/>
    </row>
    <row r="145" spans="1:6" x14ac:dyDescent="0.25">
      <c r="A145" s="5" t="s">
        <v>478</v>
      </c>
      <c r="B145" s="35" t="s">
        <v>173</v>
      </c>
      <c r="C145" s="22" t="s">
        <v>94</v>
      </c>
      <c r="D145" s="23">
        <v>84</v>
      </c>
      <c r="E145" s="155"/>
      <c r="F145" s="151">
        <f>E145*D145</f>
        <v>0</v>
      </c>
    </row>
    <row r="146" spans="1:6" x14ac:dyDescent="0.25">
      <c r="A146" s="5" t="s">
        <v>479</v>
      </c>
      <c r="B146" s="35" t="s">
        <v>172</v>
      </c>
      <c r="C146" s="22" t="s">
        <v>94</v>
      </c>
      <c r="D146" s="23">
        <v>10</v>
      </c>
      <c r="E146" s="155"/>
      <c r="F146" s="151">
        <f>E146*D146</f>
        <v>0</v>
      </c>
    </row>
    <row r="147" spans="1:6" ht="125.4" customHeight="1" x14ac:dyDescent="0.25">
      <c r="A147" s="5" t="s">
        <v>171</v>
      </c>
      <c r="B147" s="35" t="s">
        <v>170</v>
      </c>
      <c r="C147" s="22"/>
      <c r="D147" s="23"/>
      <c r="E147" s="155"/>
      <c r="F147" s="151"/>
    </row>
    <row r="148" spans="1:6" x14ac:dyDescent="0.25">
      <c r="A148" s="5" t="s">
        <v>480</v>
      </c>
      <c r="B148" s="35" t="s">
        <v>137</v>
      </c>
      <c r="C148" s="22" t="s">
        <v>94</v>
      </c>
      <c r="D148" s="23">
        <v>20</v>
      </c>
      <c r="E148" s="155"/>
      <c r="F148" s="151">
        <f>E148*D148</f>
        <v>0</v>
      </c>
    </row>
    <row r="149" spans="1:6" x14ac:dyDescent="0.25">
      <c r="A149" s="5" t="s">
        <v>481</v>
      </c>
      <c r="B149" s="35" t="s">
        <v>169</v>
      </c>
      <c r="C149" s="22" t="s">
        <v>94</v>
      </c>
      <c r="D149" s="23">
        <v>100</v>
      </c>
      <c r="E149" s="155"/>
      <c r="F149" s="151">
        <f>E149*D149</f>
        <v>0</v>
      </c>
    </row>
    <row r="150" spans="1:6" x14ac:dyDescent="0.25">
      <c r="A150" s="5" t="s">
        <v>482</v>
      </c>
      <c r="B150" s="35" t="s">
        <v>168</v>
      </c>
      <c r="C150" s="22" t="s">
        <v>94</v>
      </c>
      <c r="D150" s="23">
        <v>250</v>
      </c>
      <c r="E150" s="155"/>
      <c r="F150" s="151">
        <f>E150*D150</f>
        <v>0</v>
      </c>
    </row>
    <row r="151" spans="1:6" x14ac:dyDescent="0.25">
      <c r="A151" s="5" t="s">
        <v>483</v>
      </c>
      <c r="B151" s="35" t="s">
        <v>167</v>
      </c>
      <c r="C151" s="22" t="s">
        <v>94</v>
      </c>
      <c r="D151" s="23">
        <v>450</v>
      </c>
      <c r="E151" s="155"/>
      <c r="F151" s="151">
        <f>E151*D151</f>
        <v>0</v>
      </c>
    </row>
    <row r="152" spans="1:6" ht="150" customHeight="1" x14ac:dyDescent="0.25">
      <c r="A152" s="5" t="s">
        <v>166</v>
      </c>
      <c r="B152" s="35" t="s">
        <v>165</v>
      </c>
      <c r="C152" s="22"/>
      <c r="D152" s="23"/>
      <c r="E152" s="155"/>
      <c r="F152" s="151"/>
    </row>
    <row r="153" spans="1:6" x14ac:dyDescent="0.25">
      <c r="A153" s="5"/>
      <c r="B153" s="35"/>
      <c r="C153" s="22" t="s">
        <v>4</v>
      </c>
      <c r="D153" s="23">
        <v>1</v>
      </c>
      <c r="E153" s="155"/>
      <c r="F153" s="151">
        <f>E153*D153</f>
        <v>0</v>
      </c>
    </row>
    <row r="154" spans="1:6" ht="39.6" x14ac:dyDescent="0.25">
      <c r="A154" s="5" t="s">
        <v>164</v>
      </c>
      <c r="B154" s="35" t="s">
        <v>163</v>
      </c>
      <c r="C154" s="22" t="s">
        <v>94</v>
      </c>
      <c r="D154" s="23">
        <v>400</v>
      </c>
      <c r="E154" s="155"/>
      <c r="F154" s="151">
        <f>E154*D154</f>
        <v>0</v>
      </c>
    </row>
    <row r="155" spans="1:6" ht="79.2" x14ac:dyDescent="0.25">
      <c r="A155" s="5" t="s">
        <v>162</v>
      </c>
      <c r="B155" s="35" t="s">
        <v>161</v>
      </c>
      <c r="C155" s="22"/>
      <c r="D155" s="23"/>
      <c r="E155" s="155"/>
      <c r="F155" s="151"/>
    </row>
    <row r="156" spans="1:6" x14ac:dyDescent="0.25">
      <c r="A156" s="5" t="s">
        <v>484</v>
      </c>
      <c r="B156" s="35" t="s">
        <v>160</v>
      </c>
      <c r="C156" s="22" t="s">
        <v>68</v>
      </c>
      <c r="D156" s="23">
        <v>5</v>
      </c>
      <c r="E156" s="155"/>
      <c r="F156" s="151">
        <f t="shared" ref="F156:F164" si="6">E156*D156</f>
        <v>0</v>
      </c>
    </row>
    <row r="157" spans="1:6" x14ac:dyDescent="0.25">
      <c r="A157" s="5" t="s">
        <v>485</v>
      </c>
      <c r="B157" s="35" t="s">
        <v>146</v>
      </c>
      <c r="C157" s="22" t="s">
        <v>68</v>
      </c>
      <c r="D157" s="23">
        <v>13</v>
      </c>
      <c r="E157" s="155"/>
      <c r="F157" s="151">
        <f t="shared" si="6"/>
        <v>0</v>
      </c>
    </row>
    <row r="158" spans="1:6" x14ac:dyDescent="0.25">
      <c r="A158" s="5" t="s">
        <v>486</v>
      </c>
      <c r="B158" s="35" t="s">
        <v>145</v>
      </c>
      <c r="C158" s="22" t="s">
        <v>68</v>
      </c>
      <c r="D158" s="23">
        <v>4</v>
      </c>
      <c r="E158" s="155"/>
      <c r="F158" s="151">
        <f t="shared" si="6"/>
        <v>0</v>
      </c>
    </row>
    <row r="159" spans="1:6" x14ac:dyDescent="0.25">
      <c r="A159" s="5" t="s">
        <v>487</v>
      </c>
      <c r="B159" s="35" t="s">
        <v>159</v>
      </c>
      <c r="C159" s="22" t="s">
        <v>68</v>
      </c>
      <c r="D159" s="23">
        <v>1</v>
      </c>
      <c r="E159" s="155"/>
      <c r="F159" s="151">
        <f t="shared" si="6"/>
        <v>0</v>
      </c>
    </row>
    <row r="160" spans="1:6" x14ac:dyDescent="0.25">
      <c r="A160" s="5" t="s">
        <v>488</v>
      </c>
      <c r="B160" s="35" t="s">
        <v>143</v>
      </c>
      <c r="C160" s="22" t="s">
        <v>68</v>
      </c>
      <c r="D160" s="23">
        <v>4</v>
      </c>
      <c r="E160" s="155"/>
      <c r="F160" s="151">
        <f t="shared" si="6"/>
        <v>0</v>
      </c>
    </row>
    <row r="161" spans="1:6" x14ac:dyDescent="0.25">
      <c r="A161" s="5" t="s">
        <v>489</v>
      </c>
      <c r="B161" s="35" t="s">
        <v>158</v>
      </c>
      <c r="C161" s="22" t="s">
        <v>68</v>
      </c>
      <c r="D161" s="23">
        <v>5</v>
      </c>
      <c r="E161" s="155"/>
      <c r="F161" s="151">
        <f t="shared" si="6"/>
        <v>0</v>
      </c>
    </row>
    <row r="162" spans="1:6" x14ac:dyDescent="0.25">
      <c r="A162" s="5" t="s">
        <v>490</v>
      </c>
      <c r="B162" s="35" t="s">
        <v>141</v>
      </c>
      <c r="C162" s="22" t="s">
        <v>68</v>
      </c>
      <c r="D162" s="23">
        <v>70</v>
      </c>
      <c r="E162" s="155"/>
      <c r="F162" s="151">
        <f t="shared" si="6"/>
        <v>0</v>
      </c>
    </row>
    <row r="163" spans="1:6" x14ac:dyDescent="0.25">
      <c r="A163" s="5" t="s">
        <v>491</v>
      </c>
      <c r="B163" s="35" t="s">
        <v>157</v>
      </c>
      <c r="C163" s="22" t="s">
        <v>68</v>
      </c>
      <c r="D163" s="23">
        <v>3</v>
      </c>
      <c r="E163" s="155"/>
      <c r="F163" s="151">
        <f t="shared" si="6"/>
        <v>0</v>
      </c>
    </row>
    <row r="164" spans="1:6" x14ac:dyDescent="0.25">
      <c r="A164" s="5" t="s">
        <v>492</v>
      </c>
      <c r="B164" s="35" t="s">
        <v>140</v>
      </c>
      <c r="C164" s="22" t="s">
        <v>68</v>
      </c>
      <c r="D164" s="23">
        <v>193</v>
      </c>
      <c r="E164" s="155"/>
      <c r="F164" s="151">
        <f t="shared" si="6"/>
        <v>0</v>
      </c>
    </row>
    <row r="165" spans="1:6" ht="66" x14ac:dyDescent="0.25">
      <c r="A165" s="5" t="s">
        <v>156</v>
      </c>
      <c r="B165" s="35" t="s">
        <v>155</v>
      </c>
      <c r="C165" s="22"/>
      <c r="D165" s="23"/>
      <c r="E165" s="155"/>
      <c r="F165" s="151"/>
    </row>
    <row r="166" spans="1:6" x14ac:dyDescent="0.25">
      <c r="A166" s="5" t="s">
        <v>493</v>
      </c>
      <c r="B166" s="35" t="s">
        <v>154</v>
      </c>
      <c r="C166" s="22" t="s">
        <v>68</v>
      </c>
      <c r="D166" s="23">
        <v>2</v>
      </c>
      <c r="E166" s="155"/>
      <c r="F166" s="151">
        <f>E166*D166</f>
        <v>0</v>
      </c>
    </row>
    <row r="167" spans="1:6" x14ac:dyDescent="0.25">
      <c r="A167" s="5" t="s">
        <v>494</v>
      </c>
      <c r="B167" s="35" t="s">
        <v>153</v>
      </c>
      <c r="C167" s="22" t="s">
        <v>68</v>
      </c>
      <c r="D167" s="23">
        <v>1</v>
      </c>
      <c r="E167" s="155"/>
      <c r="F167" s="151">
        <f>E167*D167</f>
        <v>0</v>
      </c>
    </row>
    <row r="168" spans="1:6" ht="66" x14ac:dyDescent="0.25">
      <c r="A168" s="5" t="s">
        <v>152</v>
      </c>
      <c r="B168" s="35" t="s">
        <v>151</v>
      </c>
      <c r="C168" s="22"/>
      <c r="D168" s="23"/>
      <c r="E168" s="155"/>
      <c r="F168" s="151"/>
    </row>
    <row r="169" spans="1:6" x14ac:dyDescent="0.25">
      <c r="A169" s="5"/>
      <c r="B169" s="35" t="s">
        <v>150</v>
      </c>
      <c r="C169" s="22" t="s">
        <v>68</v>
      </c>
      <c r="D169" s="23">
        <v>2</v>
      </c>
      <c r="E169" s="155"/>
      <c r="F169" s="151">
        <f>E169*D169</f>
        <v>0</v>
      </c>
    </row>
    <row r="170" spans="1:6" ht="66" x14ac:dyDescent="0.25">
      <c r="A170" s="5" t="s">
        <v>149</v>
      </c>
      <c r="B170" s="35" t="s">
        <v>148</v>
      </c>
      <c r="C170" s="22"/>
      <c r="D170" s="23"/>
      <c r="E170" s="155"/>
      <c r="F170" s="151"/>
    </row>
    <row r="171" spans="1:6" x14ac:dyDescent="0.25">
      <c r="A171" s="5" t="s">
        <v>495</v>
      </c>
      <c r="B171" s="35" t="s">
        <v>147</v>
      </c>
      <c r="C171" s="22" t="s">
        <v>68</v>
      </c>
      <c r="D171" s="23">
        <v>1</v>
      </c>
      <c r="E171" s="155"/>
      <c r="F171" s="151">
        <f t="shared" ref="F171:F178" si="7">E171*D171</f>
        <v>0</v>
      </c>
    </row>
    <row r="172" spans="1:6" x14ac:dyDescent="0.25">
      <c r="A172" s="5" t="s">
        <v>453</v>
      </c>
      <c r="B172" s="35" t="s">
        <v>146</v>
      </c>
      <c r="C172" s="22" t="s">
        <v>68</v>
      </c>
      <c r="D172" s="23">
        <v>3</v>
      </c>
      <c r="E172" s="155"/>
      <c r="F172" s="151">
        <f t="shared" si="7"/>
        <v>0</v>
      </c>
    </row>
    <row r="173" spans="1:6" x14ac:dyDescent="0.25">
      <c r="A173" s="5" t="s">
        <v>496</v>
      </c>
      <c r="B173" s="35" t="s">
        <v>145</v>
      </c>
      <c r="C173" s="22" t="s">
        <v>68</v>
      </c>
      <c r="D173" s="23">
        <v>1</v>
      </c>
      <c r="E173" s="155"/>
      <c r="F173" s="151">
        <f t="shared" si="7"/>
        <v>0</v>
      </c>
    </row>
    <row r="174" spans="1:6" x14ac:dyDescent="0.25">
      <c r="A174" s="5" t="s">
        <v>497</v>
      </c>
      <c r="B174" s="35" t="s">
        <v>144</v>
      </c>
      <c r="C174" s="22" t="s">
        <v>68</v>
      </c>
      <c r="D174" s="23">
        <v>1</v>
      </c>
      <c r="E174" s="155"/>
      <c r="F174" s="151">
        <f t="shared" si="7"/>
        <v>0</v>
      </c>
    </row>
    <row r="175" spans="1:6" x14ac:dyDescent="0.25">
      <c r="A175" s="5" t="s">
        <v>498</v>
      </c>
      <c r="B175" s="35" t="s">
        <v>143</v>
      </c>
      <c r="C175" s="22" t="s">
        <v>68</v>
      </c>
      <c r="D175" s="23">
        <v>1</v>
      </c>
      <c r="E175" s="155"/>
      <c r="F175" s="151">
        <f t="shared" si="7"/>
        <v>0</v>
      </c>
    </row>
    <row r="176" spans="1:6" x14ac:dyDescent="0.25">
      <c r="A176" s="5" t="s">
        <v>499</v>
      </c>
      <c r="B176" s="35" t="s">
        <v>142</v>
      </c>
      <c r="C176" s="22" t="s">
        <v>68</v>
      </c>
      <c r="D176" s="23">
        <v>2</v>
      </c>
      <c r="E176" s="155"/>
      <c r="F176" s="151">
        <f t="shared" si="7"/>
        <v>0</v>
      </c>
    </row>
    <row r="177" spans="1:6" x14ac:dyDescent="0.25">
      <c r="A177" s="5" t="s">
        <v>500</v>
      </c>
      <c r="B177" s="35" t="s">
        <v>141</v>
      </c>
      <c r="C177" s="22" t="s">
        <v>68</v>
      </c>
      <c r="D177" s="23">
        <v>7</v>
      </c>
      <c r="E177" s="155"/>
      <c r="F177" s="151">
        <f t="shared" si="7"/>
        <v>0</v>
      </c>
    </row>
    <row r="178" spans="1:6" x14ac:dyDescent="0.25">
      <c r="A178" s="5" t="s">
        <v>501</v>
      </c>
      <c r="B178" s="35" t="s">
        <v>140</v>
      </c>
      <c r="C178" s="22" t="s">
        <v>68</v>
      </c>
      <c r="D178" s="23">
        <v>1</v>
      </c>
      <c r="E178" s="155"/>
      <c r="F178" s="151">
        <f t="shared" si="7"/>
        <v>0</v>
      </c>
    </row>
    <row r="179" spans="1:6" ht="118.8" x14ac:dyDescent="0.25">
      <c r="A179" s="5" t="s">
        <v>139</v>
      </c>
      <c r="B179" s="35" t="s">
        <v>138</v>
      </c>
      <c r="C179" s="22"/>
      <c r="D179" s="23"/>
      <c r="E179" s="155"/>
      <c r="F179" s="151"/>
    </row>
    <row r="180" spans="1:6" x14ac:dyDescent="0.25">
      <c r="A180" s="5"/>
      <c r="B180" s="35" t="s">
        <v>137</v>
      </c>
      <c r="C180" s="22" t="s">
        <v>68</v>
      </c>
      <c r="D180" s="23">
        <v>2</v>
      </c>
      <c r="E180" s="155"/>
      <c r="F180" s="151">
        <f>E180*D180</f>
        <v>0</v>
      </c>
    </row>
    <row r="181" spans="1:6" ht="118.8" x14ac:dyDescent="0.25">
      <c r="A181" s="5" t="s">
        <v>136</v>
      </c>
      <c r="B181" s="35" t="s">
        <v>135</v>
      </c>
      <c r="C181" s="22" t="s">
        <v>68</v>
      </c>
      <c r="D181" s="23">
        <v>4</v>
      </c>
      <c r="E181" s="155"/>
      <c r="F181" s="151">
        <f>E181*D181</f>
        <v>0</v>
      </c>
    </row>
    <row r="182" spans="1:6" ht="66" x14ac:dyDescent="0.25">
      <c r="A182" s="5" t="s">
        <v>134</v>
      </c>
      <c r="B182" s="35" t="s">
        <v>133</v>
      </c>
      <c r="C182" s="22" t="s">
        <v>68</v>
      </c>
      <c r="D182" s="23">
        <v>16</v>
      </c>
      <c r="E182" s="155"/>
      <c r="F182" s="151">
        <f>E182*D182</f>
        <v>0</v>
      </c>
    </row>
    <row r="183" spans="1:6" ht="40.200000000000003" x14ac:dyDescent="0.25">
      <c r="A183" s="5" t="s">
        <v>132</v>
      </c>
      <c r="B183" s="35" t="s">
        <v>131</v>
      </c>
      <c r="C183" s="22" t="s">
        <v>68</v>
      </c>
      <c r="D183" s="23">
        <v>5</v>
      </c>
      <c r="E183" s="155"/>
      <c r="F183" s="151">
        <f>E183*D183</f>
        <v>0</v>
      </c>
    </row>
    <row r="184" spans="1:6" ht="66" x14ac:dyDescent="0.25">
      <c r="A184" s="5" t="s">
        <v>130</v>
      </c>
      <c r="B184" s="35" t="s">
        <v>129</v>
      </c>
      <c r="C184" s="22" t="s">
        <v>68</v>
      </c>
      <c r="D184" s="23">
        <v>8</v>
      </c>
      <c r="E184" s="155"/>
      <c r="F184" s="151">
        <f>E184*D184</f>
        <v>0</v>
      </c>
    </row>
    <row r="185" spans="1:6" ht="66" x14ac:dyDescent="0.25">
      <c r="A185" s="5" t="s">
        <v>128</v>
      </c>
      <c r="B185" s="35" t="s">
        <v>127</v>
      </c>
      <c r="C185" s="22" t="s">
        <v>68</v>
      </c>
      <c r="D185" s="23">
        <v>1</v>
      </c>
      <c r="E185" s="155"/>
      <c r="F185" s="151">
        <f>D185*E185</f>
        <v>0</v>
      </c>
    </row>
    <row r="186" spans="1:6" ht="66" x14ac:dyDescent="0.25">
      <c r="A186" s="5" t="s">
        <v>126</v>
      </c>
      <c r="B186" s="35" t="s">
        <v>125</v>
      </c>
      <c r="C186" s="22" t="s">
        <v>68</v>
      </c>
      <c r="D186" s="23">
        <v>1</v>
      </c>
      <c r="E186" s="155"/>
      <c r="F186" s="151">
        <f>D186*E186</f>
        <v>0</v>
      </c>
    </row>
    <row r="187" spans="1:6" ht="66" x14ac:dyDescent="0.25">
      <c r="A187" s="5" t="s">
        <v>124</v>
      </c>
      <c r="B187" s="35" t="s">
        <v>123</v>
      </c>
      <c r="C187" s="22" t="s">
        <v>68</v>
      </c>
      <c r="D187" s="23">
        <v>1</v>
      </c>
      <c r="E187" s="155"/>
      <c r="F187" s="151">
        <f>D187*E187</f>
        <v>0</v>
      </c>
    </row>
    <row r="188" spans="1:6" ht="52.8" x14ac:dyDescent="0.25">
      <c r="A188" s="5" t="s">
        <v>122</v>
      </c>
      <c r="B188" s="35" t="s">
        <v>121</v>
      </c>
      <c r="C188" s="22"/>
      <c r="D188" s="23"/>
      <c r="E188" s="155"/>
      <c r="F188" s="151"/>
    </row>
    <row r="189" spans="1:6" x14ac:dyDescent="0.25">
      <c r="A189" s="5"/>
      <c r="B189" s="35" t="s">
        <v>120</v>
      </c>
      <c r="C189" s="22"/>
      <c r="D189" s="23"/>
      <c r="E189" s="155"/>
      <c r="F189" s="151"/>
    </row>
    <row r="190" spans="1:6" x14ac:dyDescent="0.25">
      <c r="A190" s="5"/>
      <c r="B190" s="35" t="s">
        <v>119</v>
      </c>
      <c r="C190" s="22"/>
      <c r="D190" s="23"/>
      <c r="E190" s="155"/>
      <c r="F190" s="151"/>
    </row>
    <row r="191" spans="1:6" ht="13.8" x14ac:dyDescent="0.25">
      <c r="A191" s="5"/>
      <c r="B191" s="35" t="s">
        <v>110</v>
      </c>
      <c r="C191" s="22"/>
      <c r="D191" s="23"/>
      <c r="E191" s="155"/>
      <c r="F191" s="151"/>
    </row>
    <row r="192" spans="1:6" x14ac:dyDescent="0.25">
      <c r="A192" s="5"/>
      <c r="B192" s="35" t="s">
        <v>109</v>
      </c>
      <c r="C192" s="22"/>
      <c r="D192" s="23"/>
      <c r="E192" s="155"/>
      <c r="F192" s="151"/>
    </row>
    <row r="193" spans="1:6" x14ac:dyDescent="0.25">
      <c r="A193" s="5"/>
      <c r="B193" s="35" t="s">
        <v>108</v>
      </c>
      <c r="C193" s="22"/>
      <c r="D193" s="23"/>
      <c r="E193" s="155"/>
      <c r="F193" s="151"/>
    </row>
    <row r="194" spans="1:6" x14ac:dyDescent="0.25">
      <c r="A194" s="5"/>
      <c r="B194" s="35" t="s">
        <v>107</v>
      </c>
      <c r="C194" s="22" t="s">
        <v>68</v>
      </c>
      <c r="D194" s="23">
        <v>1</v>
      </c>
      <c r="E194" s="155"/>
      <c r="F194" s="151">
        <f>D194*E194</f>
        <v>0</v>
      </c>
    </row>
    <row r="195" spans="1:6" ht="52.8" x14ac:dyDescent="0.25">
      <c r="A195" s="5" t="s">
        <v>118</v>
      </c>
      <c r="B195" s="35" t="s">
        <v>117</v>
      </c>
      <c r="C195" s="22"/>
      <c r="D195" s="23"/>
      <c r="E195" s="155"/>
      <c r="F195" s="151"/>
    </row>
    <row r="196" spans="1:6" x14ac:dyDescent="0.25">
      <c r="A196" s="5"/>
      <c r="B196" s="35" t="s">
        <v>116</v>
      </c>
      <c r="C196" s="22"/>
      <c r="D196" s="23"/>
      <c r="E196" s="155"/>
      <c r="F196" s="151"/>
    </row>
    <row r="197" spans="1:6" x14ac:dyDescent="0.25">
      <c r="A197" s="5"/>
      <c r="B197" s="35" t="s">
        <v>115</v>
      </c>
      <c r="C197" s="22"/>
      <c r="D197" s="23"/>
      <c r="E197" s="155"/>
      <c r="F197" s="151"/>
    </row>
    <row r="198" spans="1:6" ht="13.8" x14ac:dyDescent="0.25">
      <c r="A198" s="5"/>
      <c r="B198" s="35" t="s">
        <v>110</v>
      </c>
      <c r="C198" s="22"/>
      <c r="D198" s="23"/>
      <c r="E198" s="155"/>
      <c r="F198" s="151"/>
    </row>
    <row r="199" spans="1:6" x14ac:dyDescent="0.25">
      <c r="A199" s="5"/>
      <c r="B199" s="35" t="s">
        <v>109</v>
      </c>
      <c r="C199" s="22"/>
      <c r="D199" s="23"/>
      <c r="E199" s="155"/>
      <c r="F199" s="151"/>
    </row>
    <row r="200" spans="1:6" x14ac:dyDescent="0.25">
      <c r="A200" s="5"/>
      <c r="B200" s="35" t="s">
        <v>108</v>
      </c>
      <c r="C200" s="22"/>
      <c r="D200" s="23"/>
      <c r="E200" s="155"/>
      <c r="F200" s="151"/>
    </row>
    <row r="201" spans="1:6" x14ac:dyDescent="0.25">
      <c r="A201" s="5"/>
      <c r="B201" s="35" t="s">
        <v>107</v>
      </c>
      <c r="C201" s="22" t="s">
        <v>68</v>
      </c>
      <c r="D201" s="23">
        <v>1</v>
      </c>
      <c r="E201" s="155"/>
      <c r="F201" s="151">
        <f>D201*E201</f>
        <v>0</v>
      </c>
    </row>
    <row r="202" spans="1:6" ht="52.8" x14ac:dyDescent="0.25">
      <c r="A202" s="5" t="s">
        <v>114</v>
      </c>
      <c r="B202" s="35" t="s">
        <v>113</v>
      </c>
      <c r="C202" s="22"/>
      <c r="D202" s="23"/>
      <c r="E202" s="155"/>
      <c r="F202" s="151"/>
    </row>
    <row r="203" spans="1:6" x14ac:dyDescent="0.25">
      <c r="A203" s="5"/>
      <c r="B203" s="35" t="s">
        <v>112</v>
      </c>
      <c r="C203" s="22"/>
      <c r="D203" s="23"/>
      <c r="E203" s="155"/>
      <c r="F203" s="151"/>
    </row>
    <row r="204" spans="1:6" x14ac:dyDescent="0.25">
      <c r="A204" s="5"/>
      <c r="B204" s="35" t="s">
        <v>111</v>
      </c>
      <c r="C204" s="22"/>
      <c r="D204" s="23"/>
      <c r="E204" s="155"/>
      <c r="F204" s="151"/>
    </row>
    <row r="205" spans="1:6" ht="13.8" x14ac:dyDescent="0.25">
      <c r="A205" s="5"/>
      <c r="B205" s="35" t="s">
        <v>110</v>
      </c>
      <c r="C205" s="22"/>
      <c r="D205" s="23"/>
      <c r="E205" s="155"/>
      <c r="F205" s="151"/>
    </row>
    <row r="206" spans="1:6" x14ac:dyDescent="0.25">
      <c r="A206" s="5"/>
      <c r="B206" s="35" t="s">
        <v>109</v>
      </c>
      <c r="C206" s="22"/>
      <c r="D206" s="23"/>
      <c r="E206" s="155"/>
      <c r="F206" s="151"/>
    </row>
    <row r="207" spans="1:6" x14ac:dyDescent="0.25">
      <c r="A207" s="5"/>
      <c r="B207" s="35" t="s">
        <v>108</v>
      </c>
      <c r="C207" s="22"/>
      <c r="D207" s="23"/>
      <c r="E207" s="155"/>
      <c r="F207" s="151"/>
    </row>
    <row r="208" spans="1:6" x14ac:dyDescent="0.25">
      <c r="A208" s="5"/>
      <c r="B208" s="35" t="s">
        <v>107</v>
      </c>
      <c r="C208" s="22" t="s">
        <v>68</v>
      </c>
      <c r="D208" s="23">
        <v>1</v>
      </c>
      <c r="E208" s="155"/>
      <c r="F208" s="151">
        <f>D208*E208</f>
        <v>0</v>
      </c>
    </row>
    <row r="209" spans="1:7" ht="83.4" customHeight="1" x14ac:dyDescent="0.25">
      <c r="A209" s="5" t="s">
        <v>106</v>
      </c>
      <c r="B209" s="35" t="s">
        <v>105</v>
      </c>
      <c r="C209" s="22" t="s">
        <v>68</v>
      </c>
      <c r="D209" s="23">
        <v>5</v>
      </c>
      <c r="E209" s="155"/>
      <c r="F209" s="151">
        <f>D209*E209</f>
        <v>0</v>
      </c>
    </row>
    <row r="210" spans="1:7" ht="43.2" customHeight="1" x14ac:dyDescent="0.25">
      <c r="A210" s="5" t="s">
        <v>104</v>
      </c>
      <c r="B210" s="35" t="s">
        <v>103</v>
      </c>
      <c r="C210" s="22" t="s">
        <v>68</v>
      </c>
      <c r="D210" s="23">
        <v>15</v>
      </c>
      <c r="E210" s="155"/>
      <c r="F210" s="151">
        <f>D210*E210</f>
        <v>0</v>
      </c>
    </row>
    <row r="211" spans="1:7" ht="52.8" x14ac:dyDescent="0.25">
      <c r="A211" s="5" t="s">
        <v>102</v>
      </c>
      <c r="B211" s="35" t="s">
        <v>101</v>
      </c>
      <c r="C211" s="22"/>
      <c r="D211" s="23"/>
      <c r="E211" s="155"/>
      <c r="F211" s="151"/>
    </row>
    <row r="212" spans="1:7" x14ac:dyDescent="0.25">
      <c r="A212" s="5"/>
      <c r="B212" s="35" t="s">
        <v>100</v>
      </c>
      <c r="C212" s="22" t="s">
        <v>68</v>
      </c>
      <c r="D212" s="23">
        <v>6</v>
      </c>
      <c r="E212" s="155"/>
      <c r="F212" s="151">
        <f>D212*E212</f>
        <v>0</v>
      </c>
    </row>
    <row r="213" spans="1:7" ht="39.6" x14ac:dyDescent="0.25">
      <c r="A213" s="5" t="s">
        <v>99</v>
      </c>
      <c r="B213" s="35" t="s">
        <v>98</v>
      </c>
      <c r="C213" s="22" t="s">
        <v>97</v>
      </c>
      <c r="D213" s="23">
        <v>1</v>
      </c>
      <c r="E213" s="155"/>
      <c r="F213" s="151">
        <f>D213*E213</f>
        <v>0</v>
      </c>
    </row>
    <row r="214" spans="1:7" ht="26.4" x14ac:dyDescent="0.25">
      <c r="A214" s="5" t="s">
        <v>96</v>
      </c>
      <c r="B214" s="35" t="s">
        <v>95</v>
      </c>
      <c r="C214" s="22" t="s">
        <v>94</v>
      </c>
      <c r="D214" s="23">
        <v>2430</v>
      </c>
      <c r="E214" s="155"/>
      <c r="F214" s="151">
        <f>D214:D216*E214:E216</f>
        <v>0</v>
      </c>
    </row>
    <row r="215" spans="1:7" ht="39.6" x14ac:dyDescent="0.25">
      <c r="A215" s="5" t="s">
        <v>93</v>
      </c>
      <c r="B215" s="35" t="s">
        <v>92</v>
      </c>
      <c r="C215" s="22" t="s">
        <v>91</v>
      </c>
      <c r="D215" s="23">
        <v>2300</v>
      </c>
      <c r="E215" s="155"/>
      <c r="F215" s="151">
        <f>D215:D217*E215</f>
        <v>0</v>
      </c>
    </row>
    <row r="216" spans="1:7" ht="52.8" x14ac:dyDescent="0.25">
      <c r="A216" s="5" t="s">
        <v>90</v>
      </c>
      <c r="B216" s="35" t="s">
        <v>89</v>
      </c>
      <c r="C216" s="22" t="s">
        <v>88</v>
      </c>
      <c r="D216" s="23">
        <v>1110</v>
      </c>
      <c r="E216" s="155"/>
      <c r="F216" s="151">
        <f>D216:D219*E216</f>
        <v>0</v>
      </c>
    </row>
    <row r="217" spans="1:7" x14ac:dyDescent="0.3">
      <c r="A217" s="18" t="s">
        <v>87</v>
      </c>
      <c r="B217" s="111" t="s">
        <v>86</v>
      </c>
      <c r="C217" s="112"/>
      <c r="D217" s="112"/>
      <c r="E217" s="112"/>
      <c r="F217" s="113"/>
    </row>
    <row r="218" spans="1:7" ht="85.2" customHeight="1" x14ac:dyDescent="0.25">
      <c r="A218" s="5" t="s">
        <v>85</v>
      </c>
      <c r="B218" s="35" t="s">
        <v>84</v>
      </c>
      <c r="C218" s="4" t="s">
        <v>68</v>
      </c>
      <c r="D218" s="3">
        <v>2</v>
      </c>
      <c r="E218" s="153"/>
      <c r="F218" s="151">
        <f t="shared" ref="F218:F227" si="8">D218*E218</f>
        <v>0</v>
      </c>
    </row>
    <row r="219" spans="1:7" ht="92.4" x14ac:dyDescent="0.25">
      <c r="A219" s="5" t="s">
        <v>83</v>
      </c>
      <c r="B219" s="35" t="s">
        <v>82</v>
      </c>
      <c r="C219" s="4" t="s">
        <v>68</v>
      </c>
      <c r="D219" s="3">
        <v>2</v>
      </c>
      <c r="E219" s="153"/>
      <c r="F219" s="151">
        <f t="shared" si="8"/>
        <v>0</v>
      </c>
    </row>
    <row r="220" spans="1:7" ht="26.4" x14ac:dyDescent="0.25">
      <c r="A220" s="5" t="s">
        <v>81</v>
      </c>
      <c r="B220" s="35" t="s">
        <v>80</v>
      </c>
      <c r="C220" s="4" t="s">
        <v>68</v>
      </c>
      <c r="D220" s="3">
        <v>2</v>
      </c>
      <c r="E220" s="153"/>
      <c r="F220" s="151">
        <f t="shared" si="8"/>
        <v>0</v>
      </c>
    </row>
    <row r="221" spans="1:7" ht="26.4" x14ac:dyDescent="0.25">
      <c r="A221" s="5" t="s">
        <v>79</v>
      </c>
      <c r="B221" s="35" t="s">
        <v>78</v>
      </c>
      <c r="C221" s="4" t="s">
        <v>68</v>
      </c>
      <c r="D221" s="3">
        <v>2</v>
      </c>
      <c r="E221" s="153"/>
      <c r="F221" s="151">
        <f t="shared" si="8"/>
        <v>0</v>
      </c>
    </row>
    <row r="222" spans="1:7" ht="178.5" customHeight="1" x14ac:dyDescent="0.25">
      <c r="A222" s="5" t="s">
        <v>77</v>
      </c>
      <c r="B222" s="35" t="s">
        <v>76</v>
      </c>
      <c r="C222" s="4" t="s">
        <v>68</v>
      </c>
      <c r="D222" s="3">
        <v>2</v>
      </c>
      <c r="E222" s="153"/>
      <c r="F222" s="151">
        <f t="shared" si="8"/>
        <v>0</v>
      </c>
    </row>
    <row r="223" spans="1:7" x14ac:dyDescent="0.25">
      <c r="A223" s="5" t="s">
        <v>75</v>
      </c>
      <c r="B223" s="35" t="s">
        <v>74</v>
      </c>
      <c r="C223" s="4" t="s">
        <v>68</v>
      </c>
      <c r="D223" s="3">
        <v>2</v>
      </c>
      <c r="E223" s="153"/>
      <c r="F223" s="151">
        <f t="shared" si="8"/>
        <v>0</v>
      </c>
    </row>
    <row r="224" spans="1:7" x14ac:dyDescent="0.25">
      <c r="A224" s="5" t="s">
        <v>73</v>
      </c>
      <c r="B224" s="35" t="s">
        <v>576</v>
      </c>
      <c r="C224" s="4" t="s">
        <v>68</v>
      </c>
      <c r="D224" s="3">
        <v>2</v>
      </c>
      <c r="E224" s="153"/>
      <c r="F224" s="151">
        <f t="shared" si="8"/>
        <v>0</v>
      </c>
      <c r="G224" s="30"/>
    </row>
    <row r="225" spans="1:7" x14ac:dyDescent="0.25">
      <c r="A225" s="5" t="s">
        <v>72</v>
      </c>
      <c r="B225" s="35" t="s">
        <v>71</v>
      </c>
      <c r="C225" s="4" t="s">
        <v>68</v>
      </c>
      <c r="D225" s="3">
        <v>1</v>
      </c>
      <c r="E225" s="153"/>
      <c r="F225" s="151">
        <f t="shared" si="8"/>
        <v>0</v>
      </c>
    </row>
    <row r="226" spans="1:7" x14ac:dyDescent="0.25">
      <c r="A226" s="5" t="s">
        <v>70</v>
      </c>
      <c r="B226" s="35" t="s">
        <v>69</v>
      </c>
      <c r="C226" s="4" t="s">
        <v>68</v>
      </c>
      <c r="D226" s="3">
        <v>1</v>
      </c>
      <c r="E226" s="153"/>
      <c r="F226" s="151">
        <f t="shared" si="8"/>
        <v>0</v>
      </c>
    </row>
    <row r="227" spans="1:7" x14ac:dyDescent="0.25">
      <c r="A227" s="5" t="s">
        <v>67</v>
      </c>
      <c r="B227" s="86" t="s">
        <v>66</v>
      </c>
      <c r="C227" s="6" t="s">
        <v>4</v>
      </c>
      <c r="D227" s="6">
        <v>1</v>
      </c>
      <c r="E227" s="155"/>
      <c r="F227" s="151">
        <f t="shared" si="8"/>
        <v>0</v>
      </c>
    </row>
    <row r="228" spans="1:7" x14ac:dyDescent="0.3">
      <c r="A228" s="18" t="s">
        <v>65</v>
      </c>
      <c r="B228" s="111" t="s">
        <v>64</v>
      </c>
      <c r="C228" s="112"/>
      <c r="D228" s="112"/>
      <c r="E228" s="112"/>
      <c r="F228" s="113"/>
    </row>
    <row r="229" spans="1:7" x14ac:dyDescent="0.25">
      <c r="A229" s="5" t="s">
        <v>63</v>
      </c>
      <c r="B229" s="35" t="s">
        <v>62</v>
      </c>
      <c r="C229" s="22"/>
      <c r="D229" s="23"/>
      <c r="E229" s="24"/>
      <c r="F229" s="25"/>
    </row>
    <row r="230" spans="1:7" ht="26.4" x14ac:dyDescent="0.25">
      <c r="A230" s="5"/>
      <c r="B230" s="87" t="s">
        <v>61</v>
      </c>
      <c r="C230" s="22"/>
      <c r="D230" s="23"/>
      <c r="E230" s="24"/>
      <c r="F230" s="25"/>
    </row>
    <row r="231" spans="1:7" ht="26.4" x14ac:dyDescent="0.25">
      <c r="A231" s="5"/>
      <c r="B231" s="87" t="s">
        <v>60</v>
      </c>
      <c r="C231" s="22"/>
      <c r="D231" s="23"/>
      <c r="E231" s="24"/>
      <c r="F231" s="151"/>
    </row>
    <row r="232" spans="1:7" x14ac:dyDescent="0.25">
      <c r="A232" s="5"/>
      <c r="B232" s="87" t="s">
        <v>59</v>
      </c>
      <c r="C232" s="22" t="s">
        <v>56</v>
      </c>
      <c r="D232" s="23">
        <v>1</v>
      </c>
      <c r="E232" s="155"/>
      <c r="F232" s="151">
        <f t="shared" ref="F232:F239" si="9">D232*E232</f>
        <v>0</v>
      </c>
    </row>
    <row r="233" spans="1:7" ht="26.4" x14ac:dyDescent="0.25">
      <c r="A233" s="5" t="s">
        <v>58</v>
      </c>
      <c r="B233" s="35" t="s">
        <v>57</v>
      </c>
      <c r="C233" s="22" t="s">
        <v>56</v>
      </c>
      <c r="D233" s="23">
        <v>1</v>
      </c>
      <c r="E233" s="155"/>
      <c r="F233" s="151">
        <f t="shared" si="9"/>
        <v>0</v>
      </c>
    </row>
    <row r="234" spans="1:7" x14ac:dyDescent="0.25">
      <c r="A234" s="5" t="s">
        <v>55</v>
      </c>
      <c r="B234" s="35" t="s">
        <v>54</v>
      </c>
      <c r="C234" s="4" t="s">
        <v>4</v>
      </c>
      <c r="D234" s="3">
        <v>1</v>
      </c>
      <c r="E234" s="155"/>
      <c r="F234" s="151">
        <f t="shared" si="9"/>
        <v>0</v>
      </c>
    </row>
    <row r="235" spans="1:7" ht="52.8" x14ac:dyDescent="0.25">
      <c r="A235" s="5" t="s">
        <v>53</v>
      </c>
      <c r="B235" s="35" t="s">
        <v>52</v>
      </c>
      <c r="C235" s="22" t="s">
        <v>4</v>
      </c>
      <c r="D235" s="23">
        <v>1</v>
      </c>
      <c r="E235" s="155"/>
      <c r="F235" s="151">
        <f t="shared" si="9"/>
        <v>0</v>
      </c>
      <c r="G235" s="31"/>
    </row>
    <row r="236" spans="1:7" ht="39.6" x14ac:dyDescent="0.25">
      <c r="A236" s="5" t="s">
        <v>51</v>
      </c>
      <c r="B236" s="35" t="s">
        <v>50</v>
      </c>
      <c r="C236" s="4" t="s">
        <v>4</v>
      </c>
      <c r="D236" s="3">
        <v>1</v>
      </c>
      <c r="E236" s="155"/>
      <c r="F236" s="151">
        <f t="shared" si="9"/>
        <v>0</v>
      </c>
    </row>
    <row r="237" spans="1:7" x14ac:dyDescent="0.25">
      <c r="A237" s="5" t="s">
        <v>49</v>
      </c>
      <c r="B237" s="35" t="s">
        <v>48</v>
      </c>
      <c r="C237" s="4" t="s">
        <v>4</v>
      </c>
      <c r="D237" s="3">
        <v>1</v>
      </c>
      <c r="E237" s="153"/>
      <c r="F237" s="151">
        <f t="shared" si="9"/>
        <v>0</v>
      </c>
      <c r="G237" s="30"/>
    </row>
    <row r="238" spans="1:7" ht="39.6" x14ac:dyDescent="0.25">
      <c r="A238" s="5" t="s">
        <v>47</v>
      </c>
      <c r="B238" s="35" t="s">
        <v>46</v>
      </c>
      <c r="C238" s="4" t="s">
        <v>4</v>
      </c>
      <c r="D238" s="3">
        <v>1</v>
      </c>
      <c r="E238" s="153"/>
      <c r="F238" s="151">
        <f t="shared" si="9"/>
        <v>0</v>
      </c>
      <c r="G238" s="30"/>
    </row>
    <row r="239" spans="1:7" ht="26.4" x14ac:dyDescent="0.25">
      <c r="A239" s="5" t="s">
        <v>45</v>
      </c>
      <c r="B239" s="35" t="s">
        <v>44</v>
      </c>
      <c r="C239" s="4" t="s">
        <v>4</v>
      </c>
      <c r="D239" s="3">
        <v>1</v>
      </c>
      <c r="E239" s="153"/>
      <c r="F239" s="151">
        <f t="shared" si="9"/>
        <v>0</v>
      </c>
      <c r="G239" s="30"/>
    </row>
    <row r="240" spans="1:7" x14ac:dyDescent="0.3">
      <c r="A240" s="18" t="s">
        <v>43</v>
      </c>
      <c r="B240" s="111" t="s">
        <v>42</v>
      </c>
      <c r="C240" s="112"/>
      <c r="D240" s="112"/>
      <c r="E240" s="112"/>
      <c r="F240" s="113"/>
    </row>
    <row r="241" spans="1:6" x14ac:dyDescent="0.25">
      <c r="A241" s="5" t="s">
        <v>41</v>
      </c>
      <c r="B241" s="35" t="s">
        <v>40</v>
      </c>
      <c r="C241" s="4"/>
      <c r="D241" s="3"/>
      <c r="E241" s="153"/>
      <c r="F241" s="149"/>
    </row>
    <row r="242" spans="1:6" x14ac:dyDescent="0.25">
      <c r="A242" s="5"/>
      <c r="B242" s="35" t="s">
        <v>39</v>
      </c>
      <c r="C242" s="4"/>
      <c r="D242" s="3"/>
      <c r="E242" s="153"/>
      <c r="F242" s="149"/>
    </row>
    <row r="243" spans="1:6" ht="26.4" x14ac:dyDescent="0.25">
      <c r="A243" s="5"/>
      <c r="B243" s="35" t="s">
        <v>38</v>
      </c>
      <c r="C243" s="4"/>
      <c r="D243" s="3"/>
      <c r="E243" s="153"/>
      <c r="F243" s="149"/>
    </row>
    <row r="244" spans="1:6" x14ac:dyDescent="0.25">
      <c r="A244" s="5"/>
      <c r="B244" s="35" t="s">
        <v>37</v>
      </c>
      <c r="C244" s="4"/>
      <c r="D244" s="3"/>
      <c r="E244" s="153"/>
      <c r="F244" s="149"/>
    </row>
    <row r="245" spans="1:6" x14ac:dyDescent="0.25">
      <c r="A245" s="5"/>
      <c r="B245" s="35" t="s">
        <v>36</v>
      </c>
      <c r="C245" s="4"/>
      <c r="D245" s="3"/>
      <c r="E245" s="153"/>
      <c r="F245" s="149"/>
    </row>
    <row r="246" spans="1:6" x14ac:dyDescent="0.25">
      <c r="A246" s="5"/>
      <c r="B246" s="35" t="s">
        <v>35</v>
      </c>
      <c r="C246" s="4"/>
      <c r="D246" s="3"/>
      <c r="E246" s="153"/>
      <c r="F246" s="149"/>
    </row>
    <row r="247" spans="1:6" x14ac:dyDescent="0.25">
      <c r="A247" s="5"/>
      <c r="B247" s="35" t="s">
        <v>34</v>
      </c>
      <c r="C247" s="4"/>
      <c r="D247" s="3"/>
      <c r="E247" s="153"/>
      <c r="F247" s="149"/>
    </row>
    <row r="248" spans="1:6" x14ac:dyDescent="0.25">
      <c r="A248" s="5"/>
      <c r="B248" s="35" t="s">
        <v>33</v>
      </c>
      <c r="C248" s="4"/>
      <c r="D248" s="3"/>
      <c r="E248" s="153"/>
      <c r="F248" s="149"/>
    </row>
    <row r="249" spans="1:6" ht="26.4" x14ac:dyDescent="0.25">
      <c r="A249" s="5"/>
      <c r="B249" s="35" t="s">
        <v>32</v>
      </c>
      <c r="C249" s="4"/>
      <c r="D249" s="3"/>
      <c r="E249" s="153"/>
      <c r="F249" s="149"/>
    </row>
    <row r="250" spans="1:6" x14ac:dyDescent="0.25">
      <c r="A250" s="5"/>
      <c r="B250" s="35" t="s">
        <v>31</v>
      </c>
      <c r="C250" s="4"/>
      <c r="D250" s="3"/>
      <c r="E250" s="153"/>
      <c r="F250" s="149"/>
    </row>
    <row r="251" spans="1:6" ht="52.8" x14ac:dyDescent="0.25">
      <c r="A251" s="5"/>
      <c r="B251" s="35" t="s">
        <v>30</v>
      </c>
      <c r="C251" s="4"/>
      <c r="D251" s="3"/>
      <c r="E251" s="153"/>
      <c r="F251" s="149"/>
    </row>
    <row r="252" spans="1:6" ht="26.4" x14ac:dyDescent="0.25">
      <c r="A252" s="5"/>
      <c r="B252" s="35" t="s">
        <v>29</v>
      </c>
      <c r="C252" s="4"/>
      <c r="D252" s="3"/>
      <c r="E252" s="153"/>
      <c r="F252" s="149"/>
    </row>
    <row r="253" spans="1:6" x14ac:dyDescent="0.25">
      <c r="A253" s="5"/>
      <c r="B253" s="35" t="s">
        <v>28</v>
      </c>
      <c r="C253" s="4"/>
      <c r="D253" s="3"/>
      <c r="E253" s="153"/>
      <c r="F253" s="149"/>
    </row>
    <row r="254" spans="1:6" x14ac:dyDescent="0.25">
      <c r="A254" s="5"/>
      <c r="B254" s="35" t="s">
        <v>27</v>
      </c>
      <c r="C254" s="4"/>
      <c r="D254" s="3"/>
      <c r="E254" s="153"/>
      <c r="F254" s="149"/>
    </row>
    <row r="255" spans="1:6" x14ac:dyDescent="0.25">
      <c r="A255" s="5"/>
      <c r="B255" s="35" t="s">
        <v>26</v>
      </c>
      <c r="C255" s="4"/>
      <c r="D255" s="3"/>
      <c r="E255" s="153"/>
      <c r="F255" s="149"/>
    </row>
    <row r="256" spans="1:6" x14ac:dyDescent="0.25">
      <c r="A256" s="5"/>
      <c r="B256" s="35" t="s">
        <v>25</v>
      </c>
      <c r="C256" s="4"/>
      <c r="D256" s="3"/>
      <c r="E256" s="153"/>
      <c r="F256" s="149"/>
    </row>
    <row r="257" spans="1:6" x14ac:dyDescent="0.25">
      <c r="A257" s="5"/>
      <c r="B257" s="35" t="s">
        <v>24</v>
      </c>
      <c r="C257" s="4"/>
      <c r="D257" s="3"/>
      <c r="E257" s="153"/>
      <c r="F257" s="149"/>
    </row>
    <row r="258" spans="1:6" x14ac:dyDescent="0.25">
      <c r="A258" s="5"/>
      <c r="B258" s="35" t="s">
        <v>23</v>
      </c>
      <c r="C258" s="4"/>
      <c r="D258" s="3"/>
      <c r="E258" s="153"/>
      <c r="F258" s="149"/>
    </row>
    <row r="259" spans="1:6" x14ac:dyDescent="0.25">
      <c r="A259" s="5"/>
      <c r="B259" s="35" t="s">
        <v>22</v>
      </c>
      <c r="C259" s="4"/>
      <c r="D259" s="3"/>
      <c r="E259" s="153"/>
      <c r="F259" s="149"/>
    </row>
    <row r="260" spans="1:6" x14ac:dyDescent="0.25">
      <c r="A260" s="5"/>
      <c r="B260" s="35" t="s">
        <v>21</v>
      </c>
      <c r="C260" s="4"/>
      <c r="D260" s="3"/>
      <c r="E260" s="153"/>
      <c r="F260" s="149"/>
    </row>
    <row r="261" spans="1:6" x14ac:dyDescent="0.25">
      <c r="A261" s="5"/>
      <c r="B261" s="35" t="s">
        <v>19</v>
      </c>
      <c r="C261" s="4"/>
      <c r="D261" s="3"/>
      <c r="E261" s="153"/>
      <c r="F261" s="149"/>
    </row>
    <row r="262" spans="1:6" x14ac:dyDescent="0.25">
      <c r="A262" s="5"/>
      <c r="B262" s="35" t="s">
        <v>18</v>
      </c>
      <c r="C262" s="4"/>
      <c r="D262" s="3"/>
      <c r="E262" s="153"/>
      <c r="F262" s="149"/>
    </row>
    <row r="263" spans="1:6" x14ac:dyDescent="0.25">
      <c r="A263" s="5"/>
      <c r="B263" s="35" t="s">
        <v>17</v>
      </c>
      <c r="C263" s="4"/>
      <c r="D263" s="3"/>
      <c r="E263" s="153"/>
      <c r="F263" s="149"/>
    </row>
    <row r="264" spans="1:6" x14ac:dyDescent="0.25">
      <c r="A264" s="5"/>
      <c r="B264" s="35" t="s">
        <v>20</v>
      </c>
      <c r="C264" s="4"/>
      <c r="D264" s="3"/>
      <c r="E264" s="153"/>
      <c r="F264" s="149"/>
    </row>
    <row r="265" spans="1:6" x14ac:dyDescent="0.25">
      <c r="A265" s="5"/>
      <c r="B265" s="35" t="s">
        <v>19</v>
      </c>
      <c r="C265" s="4"/>
      <c r="D265" s="3"/>
      <c r="E265" s="153"/>
      <c r="F265" s="149"/>
    </row>
    <row r="266" spans="1:6" x14ac:dyDescent="0.25">
      <c r="A266" s="5"/>
      <c r="B266" s="35" t="s">
        <v>18</v>
      </c>
      <c r="C266" s="4"/>
      <c r="D266" s="3"/>
      <c r="E266" s="153"/>
      <c r="F266" s="149"/>
    </row>
    <row r="267" spans="1:6" x14ac:dyDescent="0.25">
      <c r="A267" s="5"/>
      <c r="B267" s="35" t="s">
        <v>17</v>
      </c>
      <c r="C267" s="4"/>
      <c r="D267" s="3"/>
      <c r="E267" s="153"/>
      <c r="F267" s="149"/>
    </row>
    <row r="268" spans="1:6" x14ac:dyDescent="0.25">
      <c r="A268" s="5"/>
      <c r="B268" s="35" t="s">
        <v>16</v>
      </c>
      <c r="C268" s="4"/>
      <c r="D268" s="3"/>
      <c r="E268" s="153"/>
      <c r="F268" s="149"/>
    </row>
    <row r="269" spans="1:6" ht="26.4" x14ac:dyDescent="0.25">
      <c r="A269" s="5"/>
      <c r="B269" s="35" t="s">
        <v>15</v>
      </c>
      <c r="C269" s="4"/>
      <c r="D269" s="3"/>
      <c r="E269" s="154"/>
      <c r="F269" s="149"/>
    </row>
    <row r="270" spans="1:6" x14ac:dyDescent="0.25">
      <c r="A270" s="5"/>
      <c r="B270" s="35" t="s">
        <v>14</v>
      </c>
      <c r="C270" s="4"/>
      <c r="D270" s="3"/>
      <c r="E270" s="153"/>
      <c r="F270" s="149"/>
    </row>
    <row r="271" spans="1:6" x14ac:dyDescent="0.25">
      <c r="A271" s="5"/>
      <c r="B271" s="35" t="s">
        <v>13</v>
      </c>
      <c r="C271" s="4"/>
      <c r="D271" s="3"/>
      <c r="E271" s="153"/>
      <c r="F271" s="149"/>
    </row>
    <row r="272" spans="1:6" x14ac:dyDescent="0.25">
      <c r="A272" s="5"/>
      <c r="B272" s="35" t="s">
        <v>12</v>
      </c>
      <c r="C272" s="4"/>
      <c r="D272" s="3"/>
      <c r="E272" s="153"/>
      <c r="F272" s="149"/>
    </row>
    <row r="273" spans="1:6" x14ac:dyDescent="0.25">
      <c r="A273" s="5"/>
      <c r="B273" s="35" t="s">
        <v>11</v>
      </c>
      <c r="C273" s="4"/>
      <c r="D273" s="3"/>
      <c r="E273" s="153"/>
      <c r="F273" s="149"/>
    </row>
    <row r="274" spans="1:6" x14ac:dyDescent="0.25">
      <c r="A274" s="5"/>
      <c r="B274" s="35" t="s">
        <v>10</v>
      </c>
      <c r="C274" s="4"/>
      <c r="D274" s="3"/>
      <c r="E274" s="153"/>
      <c r="F274" s="149"/>
    </row>
    <row r="275" spans="1:6" ht="39.6" x14ac:dyDescent="0.25">
      <c r="A275" s="5"/>
      <c r="B275" s="35" t="s">
        <v>9</v>
      </c>
      <c r="C275" s="4"/>
      <c r="D275" s="3"/>
      <c r="E275" s="153"/>
      <c r="F275" s="152"/>
    </row>
    <row r="276" spans="1:6" x14ac:dyDescent="0.25">
      <c r="A276" s="5"/>
      <c r="B276" s="35" t="s">
        <v>8</v>
      </c>
      <c r="C276" s="4"/>
      <c r="D276" s="3"/>
      <c r="E276" s="153"/>
      <c r="F276" s="152"/>
    </row>
    <row r="277" spans="1:6" ht="26.4" x14ac:dyDescent="0.25">
      <c r="A277" s="5"/>
      <c r="B277" s="35" t="s">
        <v>7</v>
      </c>
      <c r="C277" s="4" t="s">
        <v>4</v>
      </c>
      <c r="D277" s="3">
        <v>1</v>
      </c>
      <c r="E277" s="153"/>
      <c r="F277" s="151">
        <f>D277*E277</f>
        <v>0</v>
      </c>
    </row>
    <row r="278" spans="1:6" ht="39.75" customHeight="1" x14ac:dyDescent="0.25">
      <c r="A278" s="5" t="s">
        <v>6</v>
      </c>
      <c r="B278" s="35" t="s">
        <v>5</v>
      </c>
      <c r="C278" s="4" t="s">
        <v>4</v>
      </c>
      <c r="D278" s="3">
        <v>1</v>
      </c>
      <c r="E278" s="153"/>
      <c r="F278" s="151">
        <f>D278*E278</f>
        <v>0</v>
      </c>
    </row>
    <row r="279" spans="1:6" x14ac:dyDescent="0.3">
      <c r="A279" s="18" t="s">
        <v>3</v>
      </c>
      <c r="B279" s="111" t="s">
        <v>511</v>
      </c>
      <c r="C279" s="112"/>
      <c r="D279" s="112"/>
      <c r="E279" s="112"/>
      <c r="F279" s="113"/>
    </row>
    <row r="280" spans="1:6" x14ac:dyDescent="0.25">
      <c r="A280" s="12" t="str">
        <f>A4</f>
        <v>1.</v>
      </c>
      <c r="B280" s="108" t="str">
        <f>B4</f>
        <v>OPREMA</v>
      </c>
      <c r="C280" s="109"/>
      <c r="D280" s="109"/>
      <c r="E280" s="110"/>
      <c r="F280" s="25">
        <f>SUM(F5:F118)</f>
        <v>0</v>
      </c>
    </row>
    <row r="281" spans="1:6" x14ac:dyDescent="0.25">
      <c r="A281" s="12" t="str">
        <f>A119</f>
        <v>2.</v>
      </c>
      <c r="B281" s="108" t="str">
        <f>B119</f>
        <v>CJEVOVOD I ARMATURA</v>
      </c>
      <c r="C281" s="109"/>
      <c r="D281" s="109"/>
      <c r="E281" s="110"/>
      <c r="F281" s="25">
        <f>SUM(F120:F216)</f>
        <v>0</v>
      </c>
    </row>
    <row r="282" spans="1:6" x14ac:dyDescent="0.25">
      <c r="A282" s="12" t="str">
        <f>A217</f>
        <v>3.</v>
      </c>
      <c r="B282" s="108" t="str">
        <f>B217</f>
        <v>ODIMLJAVANJE STUBIŠTA</v>
      </c>
      <c r="C282" s="109"/>
      <c r="D282" s="109"/>
      <c r="E282" s="110"/>
      <c r="F282" s="25">
        <f>SUM(F218:F227)</f>
        <v>0</v>
      </c>
    </row>
    <row r="283" spans="1:6" x14ac:dyDescent="0.25">
      <c r="A283" s="12" t="str">
        <f>A228</f>
        <v>4.</v>
      </c>
      <c r="B283" s="108" t="str">
        <f>B228</f>
        <v>OSTALO - STROJARSKA OPREMA</v>
      </c>
      <c r="C283" s="109"/>
      <c r="D283" s="109"/>
      <c r="E283" s="110"/>
      <c r="F283" s="25">
        <f>SUM(F229:F239)</f>
        <v>0</v>
      </c>
    </row>
    <row r="284" spans="1:6" x14ac:dyDescent="0.25">
      <c r="A284" s="5" t="str">
        <f>A240</f>
        <v>5.</v>
      </c>
      <c r="B284" s="108" t="str">
        <f>B240</f>
        <v>DIZALA</v>
      </c>
      <c r="C284" s="109"/>
      <c r="D284" s="109"/>
      <c r="E284" s="110"/>
      <c r="F284" s="25">
        <f>SUM(F241:F278)</f>
        <v>0</v>
      </c>
    </row>
    <row r="285" spans="1:6" x14ac:dyDescent="0.25">
      <c r="A285" s="107" t="s">
        <v>2</v>
      </c>
      <c r="B285" s="107"/>
      <c r="C285" s="107"/>
      <c r="D285" s="107"/>
      <c r="E285" s="107"/>
      <c r="F285" s="90">
        <f>SUM(F280:F284)</f>
        <v>0</v>
      </c>
    </row>
    <row r="286" spans="1:6" x14ac:dyDescent="0.25">
      <c r="A286" s="107" t="s">
        <v>1</v>
      </c>
      <c r="B286" s="107"/>
      <c r="C286" s="107"/>
      <c r="D286" s="107"/>
      <c r="E286" s="107"/>
      <c r="F286" s="90">
        <f>F285*0.25</f>
        <v>0</v>
      </c>
    </row>
    <row r="287" spans="1:6" x14ac:dyDescent="0.25">
      <c r="A287" s="106" t="s">
        <v>0</v>
      </c>
      <c r="B287" s="106"/>
      <c r="C287" s="106"/>
      <c r="D287" s="106"/>
      <c r="E287" s="106"/>
      <c r="F287" s="91">
        <f>F285+F286</f>
        <v>0</v>
      </c>
    </row>
  </sheetData>
  <sheetProtection algorithmName="SHA-512" hashValue="2Srduh9IF8RWL4EvoPY5z5Kq5ta0A+i7GIT+o8+cSnVrcCGJ3Qsa8zVn+QVuo0q5aVeAaedWaZz4b0JJ6Uzhbg==" saltValue="iyYb+NlrvsGT6PbdLNjPDw==" spinCount="100000" sheet="1" objects="1" scenarios="1"/>
  <mergeCells count="16">
    <mergeCell ref="A3:F3"/>
    <mergeCell ref="A2:F2"/>
    <mergeCell ref="A287:E287"/>
    <mergeCell ref="A285:E285"/>
    <mergeCell ref="A286:E286"/>
    <mergeCell ref="B280:E280"/>
    <mergeCell ref="B281:E281"/>
    <mergeCell ref="B282:E282"/>
    <mergeCell ref="B283:E283"/>
    <mergeCell ref="B284:E284"/>
    <mergeCell ref="B279:F279"/>
    <mergeCell ref="B240:F240"/>
    <mergeCell ref="B228:F228"/>
    <mergeCell ref="B217:F217"/>
    <mergeCell ref="B119:F119"/>
    <mergeCell ref="B4:F4"/>
  </mergeCells>
  <phoneticPr fontId="15" type="noConversion"/>
  <conditionalFormatting sqref="F121:F131 F227">
    <cfRule type="cellIs" dxfId="97" priority="72" operator="equal">
      <formula>0</formula>
    </cfRule>
  </conditionalFormatting>
  <conditionalFormatting sqref="F45">
    <cfRule type="cellIs" dxfId="96" priority="71" operator="equal">
      <formula>0</formula>
    </cfRule>
  </conditionalFormatting>
  <conditionalFormatting sqref="F47">
    <cfRule type="cellIs" dxfId="95" priority="70" operator="equal">
      <formula>0</formula>
    </cfRule>
  </conditionalFormatting>
  <conditionalFormatting sqref="F70">
    <cfRule type="cellIs" dxfId="94" priority="69" operator="equal">
      <formula>0</formula>
    </cfRule>
  </conditionalFormatting>
  <conditionalFormatting sqref="F60">
    <cfRule type="cellIs" dxfId="93" priority="68" operator="equal">
      <formula>0</formula>
    </cfRule>
  </conditionalFormatting>
  <conditionalFormatting sqref="F98">
    <cfRule type="cellIs" dxfId="92" priority="67" operator="equal">
      <formula>0</formula>
    </cfRule>
  </conditionalFormatting>
  <conditionalFormatting sqref="F215">
    <cfRule type="cellIs" dxfId="91" priority="65" operator="equal">
      <formula>0</formula>
    </cfRule>
  </conditionalFormatting>
  <conditionalFormatting sqref="F234">
    <cfRule type="cellIs" dxfId="90" priority="62" operator="equal">
      <formula>0</formula>
    </cfRule>
  </conditionalFormatting>
  <conditionalFormatting sqref="F214">
    <cfRule type="cellIs" dxfId="89" priority="66" operator="equal">
      <formula>0</formula>
    </cfRule>
  </conditionalFormatting>
  <conditionalFormatting sqref="F235">
    <cfRule type="cellIs" dxfId="88" priority="64" operator="equal">
      <formula>0</formula>
    </cfRule>
  </conditionalFormatting>
  <conditionalFormatting sqref="F233">
    <cfRule type="cellIs" dxfId="87" priority="63" operator="equal">
      <formula>0</formula>
    </cfRule>
  </conditionalFormatting>
  <conditionalFormatting sqref="F236">
    <cfRule type="cellIs" dxfId="86" priority="61" operator="equal">
      <formula>0</formula>
    </cfRule>
  </conditionalFormatting>
  <conditionalFormatting sqref="F121:F131">
    <cfRule type="cellIs" dxfId="85" priority="60" operator="equal">
      <formula>0</formula>
    </cfRule>
  </conditionalFormatting>
  <conditionalFormatting sqref="F148:F151">
    <cfRule type="cellIs" dxfId="84" priority="54" operator="equal">
      <formula>0</formula>
    </cfRule>
  </conditionalFormatting>
  <conditionalFormatting sqref="F133:F143">
    <cfRule type="cellIs" dxfId="83" priority="59" operator="equal">
      <formula>0</formula>
    </cfRule>
  </conditionalFormatting>
  <conditionalFormatting sqref="F133:F143">
    <cfRule type="cellIs" dxfId="82" priority="58" operator="equal">
      <formula>0</formula>
    </cfRule>
  </conditionalFormatting>
  <conditionalFormatting sqref="F145:F146">
    <cfRule type="cellIs" dxfId="81" priority="57" operator="equal">
      <formula>0</formula>
    </cfRule>
  </conditionalFormatting>
  <conditionalFormatting sqref="F145:F146">
    <cfRule type="cellIs" dxfId="80" priority="56" operator="equal">
      <formula>0</formula>
    </cfRule>
  </conditionalFormatting>
  <conditionalFormatting sqref="F148:F151">
    <cfRule type="cellIs" dxfId="79" priority="55" operator="equal">
      <formula>0</formula>
    </cfRule>
  </conditionalFormatting>
  <conditionalFormatting sqref="F166:F167">
    <cfRule type="cellIs" dxfId="78" priority="53" operator="equal">
      <formula>0</formula>
    </cfRule>
  </conditionalFormatting>
  <conditionalFormatting sqref="F166:F167">
    <cfRule type="cellIs" dxfId="77" priority="52" operator="equal">
      <formula>0</formula>
    </cfRule>
  </conditionalFormatting>
  <conditionalFormatting sqref="F169">
    <cfRule type="cellIs" dxfId="76" priority="51" operator="equal">
      <formula>0</formula>
    </cfRule>
  </conditionalFormatting>
  <conditionalFormatting sqref="F169">
    <cfRule type="cellIs" dxfId="75" priority="50" operator="equal">
      <formula>0</formula>
    </cfRule>
  </conditionalFormatting>
  <conditionalFormatting sqref="F181">
    <cfRule type="cellIs" dxfId="74" priority="48" operator="equal">
      <formula>0</formula>
    </cfRule>
  </conditionalFormatting>
  <conditionalFormatting sqref="F209">
    <cfRule type="cellIs" dxfId="73" priority="49" operator="equal">
      <formula>0</formula>
    </cfRule>
  </conditionalFormatting>
  <conditionalFormatting sqref="F181">
    <cfRule type="cellIs" dxfId="72" priority="47" operator="equal">
      <formula>0</formula>
    </cfRule>
  </conditionalFormatting>
  <conditionalFormatting sqref="F210">
    <cfRule type="cellIs" dxfId="71" priority="46" operator="equal">
      <formula>0</formula>
    </cfRule>
  </conditionalFormatting>
  <conditionalFormatting sqref="F213">
    <cfRule type="cellIs" dxfId="70" priority="45" operator="equal">
      <formula>0</formula>
    </cfRule>
  </conditionalFormatting>
  <conditionalFormatting sqref="F182">
    <cfRule type="cellIs" dxfId="69" priority="44" operator="equal">
      <formula>0</formula>
    </cfRule>
  </conditionalFormatting>
  <conditionalFormatting sqref="F182">
    <cfRule type="cellIs" dxfId="68" priority="43" operator="equal">
      <formula>0</formula>
    </cfRule>
  </conditionalFormatting>
  <conditionalFormatting sqref="F183">
    <cfRule type="cellIs" dxfId="67" priority="42" operator="equal">
      <formula>0</formula>
    </cfRule>
  </conditionalFormatting>
  <conditionalFormatting sqref="F183">
    <cfRule type="cellIs" dxfId="66" priority="41" operator="equal">
      <formula>0</formula>
    </cfRule>
  </conditionalFormatting>
  <conditionalFormatting sqref="F184">
    <cfRule type="cellIs" dxfId="65" priority="40" operator="equal">
      <formula>0</formula>
    </cfRule>
  </conditionalFormatting>
  <conditionalFormatting sqref="F184">
    <cfRule type="cellIs" dxfId="64" priority="39" operator="equal">
      <formula>0</formula>
    </cfRule>
  </conditionalFormatting>
  <conditionalFormatting sqref="F180">
    <cfRule type="cellIs" dxfId="63" priority="38" operator="equal">
      <formula>0</formula>
    </cfRule>
  </conditionalFormatting>
  <conditionalFormatting sqref="F180">
    <cfRule type="cellIs" dxfId="62" priority="37" operator="equal">
      <formula>0</formula>
    </cfRule>
  </conditionalFormatting>
  <conditionalFormatting sqref="F171:F178">
    <cfRule type="cellIs" dxfId="61" priority="36" operator="equal">
      <formula>0</formula>
    </cfRule>
  </conditionalFormatting>
  <conditionalFormatting sqref="F171:F178">
    <cfRule type="cellIs" dxfId="60" priority="35" operator="equal">
      <formula>0</formula>
    </cfRule>
  </conditionalFormatting>
  <conditionalFormatting sqref="F154">
    <cfRule type="cellIs" dxfId="59" priority="34" operator="equal">
      <formula>0</formula>
    </cfRule>
  </conditionalFormatting>
  <conditionalFormatting sqref="F154">
    <cfRule type="cellIs" dxfId="58" priority="33" operator="equal">
      <formula>0</formula>
    </cfRule>
  </conditionalFormatting>
  <conditionalFormatting sqref="F156:F164">
    <cfRule type="cellIs" dxfId="57" priority="32" operator="equal">
      <formula>0</formula>
    </cfRule>
  </conditionalFormatting>
  <conditionalFormatting sqref="F156:F164">
    <cfRule type="cellIs" dxfId="56" priority="31" operator="equal">
      <formula>0</formula>
    </cfRule>
  </conditionalFormatting>
  <conditionalFormatting sqref="F153">
    <cfRule type="cellIs" dxfId="55" priority="30" operator="equal">
      <formula>0</formula>
    </cfRule>
  </conditionalFormatting>
  <conditionalFormatting sqref="F153">
    <cfRule type="cellIs" dxfId="54" priority="29" operator="equal">
      <formula>0</formula>
    </cfRule>
  </conditionalFormatting>
  <conditionalFormatting sqref="F237">
    <cfRule type="cellIs" dxfId="53" priority="28" operator="equal">
      <formula>0</formula>
    </cfRule>
  </conditionalFormatting>
  <conditionalFormatting sqref="F80">
    <cfRule type="cellIs" dxfId="52" priority="27" operator="equal">
      <formula>0</formula>
    </cfRule>
  </conditionalFormatting>
  <conditionalFormatting sqref="F232">
    <cfRule type="cellIs" dxfId="51" priority="26" operator="equal">
      <formula>0</formula>
    </cfRule>
  </conditionalFormatting>
  <conditionalFormatting sqref="F219:F223 F225:F226">
    <cfRule type="cellIs" dxfId="50" priority="25" operator="equal">
      <formula>0</formula>
    </cfRule>
  </conditionalFormatting>
  <conditionalFormatting sqref="F218">
    <cfRule type="cellIs" dxfId="49" priority="24" operator="equal">
      <formula>0</formula>
    </cfRule>
  </conditionalFormatting>
  <conditionalFormatting sqref="F224">
    <cfRule type="cellIs" dxfId="48" priority="23" operator="equal">
      <formula>0</formula>
    </cfRule>
  </conditionalFormatting>
  <conditionalFormatting sqref="F216">
    <cfRule type="cellIs" dxfId="47" priority="22" operator="equal">
      <formula>0</formula>
    </cfRule>
  </conditionalFormatting>
  <conditionalFormatting sqref="F278">
    <cfRule type="cellIs" dxfId="46" priority="21" operator="equal">
      <formula>0</formula>
    </cfRule>
  </conditionalFormatting>
  <conditionalFormatting sqref="F212">
    <cfRule type="cellIs" dxfId="45" priority="20" operator="equal">
      <formula>0</formula>
    </cfRule>
  </conditionalFormatting>
  <conditionalFormatting sqref="F277">
    <cfRule type="cellIs" dxfId="44" priority="19" operator="equal">
      <formula>0</formula>
    </cfRule>
  </conditionalFormatting>
  <conditionalFormatting sqref="F42">
    <cfRule type="cellIs" dxfId="43" priority="18" operator="equal">
      <formula>0</formula>
    </cfRule>
  </conditionalFormatting>
  <conditionalFormatting sqref="F81">
    <cfRule type="cellIs" dxfId="42" priority="17" operator="equal">
      <formula>0</formula>
    </cfRule>
  </conditionalFormatting>
  <conditionalFormatting sqref="F94">
    <cfRule type="cellIs" dxfId="41" priority="16" operator="equal">
      <formula>0</formula>
    </cfRule>
  </conditionalFormatting>
  <conditionalFormatting sqref="F95">
    <cfRule type="cellIs" dxfId="40" priority="15" operator="equal">
      <formula>0</formula>
    </cfRule>
  </conditionalFormatting>
  <conditionalFormatting sqref="F96">
    <cfRule type="cellIs" dxfId="39" priority="14" operator="equal">
      <formula>0</formula>
    </cfRule>
  </conditionalFormatting>
  <conditionalFormatting sqref="F97">
    <cfRule type="cellIs" dxfId="38" priority="13" operator="equal">
      <formula>0</formula>
    </cfRule>
  </conditionalFormatting>
  <conditionalFormatting sqref="F99">
    <cfRule type="cellIs" dxfId="37" priority="12" operator="equal">
      <formula>0</formula>
    </cfRule>
  </conditionalFormatting>
  <conditionalFormatting sqref="F118">
    <cfRule type="cellIs" dxfId="36" priority="11" operator="equal">
      <formula>0</formula>
    </cfRule>
  </conditionalFormatting>
  <conditionalFormatting sqref="F185">
    <cfRule type="cellIs" dxfId="35" priority="10" operator="equal">
      <formula>0</formula>
    </cfRule>
  </conditionalFormatting>
  <conditionalFormatting sqref="F186">
    <cfRule type="cellIs" dxfId="34" priority="9" operator="equal">
      <formula>0</formula>
    </cfRule>
  </conditionalFormatting>
  <conditionalFormatting sqref="F187">
    <cfRule type="cellIs" dxfId="33" priority="8" operator="equal">
      <formula>0</formula>
    </cfRule>
  </conditionalFormatting>
  <conditionalFormatting sqref="F194">
    <cfRule type="cellIs" dxfId="32" priority="7" operator="equal">
      <formula>0</formula>
    </cfRule>
  </conditionalFormatting>
  <conditionalFormatting sqref="F201">
    <cfRule type="cellIs" dxfId="31" priority="6" operator="equal">
      <formula>0</formula>
    </cfRule>
  </conditionalFormatting>
  <conditionalFormatting sqref="F208">
    <cfRule type="cellIs" dxfId="30" priority="5" operator="equal">
      <formula>0</formula>
    </cfRule>
  </conditionalFormatting>
  <conditionalFormatting sqref="F103">
    <cfRule type="cellIs" dxfId="29" priority="4" operator="equal">
      <formula>0</formula>
    </cfRule>
  </conditionalFormatting>
  <conditionalFormatting sqref="F106">
    <cfRule type="cellIs" dxfId="28" priority="3" operator="equal">
      <formula>0</formula>
    </cfRule>
  </conditionalFormatting>
  <conditionalFormatting sqref="F238">
    <cfRule type="cellIs" dxfId="27" priority="2" operator="equal">
      <formula>0</formula>
    </cfRule>
  </conditionalFormatting>
  <conditionalFormatting sqref="F239">
    <cfRule type="cellIs" dxfId="26" priority="1" operator="equal">
      <formula>0</formula>
    </cfRule>
  </conditionalFormatting>
  <printOptions horizontalCentered="1"/>
  <pageMargins left="0.55118110236220474" right="0.11811023622047245" top="0.82677165354330717" bottom="0.9055118110236221" header="0.31496062992125984" footer="0.39370078740157483"/>
  <pageSetup paperSize="9" fitToHeight="26" orientation="portrait" r:id="rId1"/>
  <headerFooter>
    <oddHeader>&amp;LDOK-ING d.o.o.
&amp;C&amp;"Arial,Bold"TROŠKOVNIK STROJARSKE OPREME
 I DIZALA
&amp;RREKONSTRUKCIJA GRIJANJA 
I HLAĐENJA 
PROIZVODNOG POGONA</oddHead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1:I78"/>
  <sheetViews>
    <sheetView showZeros="0" view="pageBreakPreview" topLeftCell="A64" zoomScale="90" zoomScaleNormal="100" zoomScaleSheetLayoutView="90" workbookViewId="0">
      <selection activeCell="D66" sqref="D66:E66"/>
    </sheetView>
  </sheetViews>
  <sheetFormatPr defaultColWidth="8.88671875" defaultRowHeight="14.4" x14ac:dyDescent="0.3"/>
  <cols>
    <col min="1" max="1" width="6.109375" style="80" bestFit="1" customWidth="1"/>
    <col min="2" max="2" width="42.88671875" style="81" customWidth="1"/>
    <col min="3" max="4" width="8.44140625" style="81" bestFit="1" customWidth="1"/>
    <col min="5" max="5" width="9.6640625" style="81" customWidth="1"/>
    <col min="6" max="6" width="10.88671875" style="82" customWidth="1"/>
    <col min="7" max="7" width="8.88671875" style="8"/>
    <col min="9" max="9" width="12.33203125" bestFit="1" customWidth="1"/>
    <col min="13" max="13" width="8.88671875" customWidth="1"/>
  </cols>
  <sheetData>
    <row r="1" spans="1:8" s="21" customFormat="1" ht="26.4" x14ac:dyDescent="0.3">
      <c r="A1" s="66" t="s">
        <v>322</v>
      </c>
      <c r="B1" s="67" t="s">
        <v>321</v>
      </c>
      <c r="C1" s="68" t="s">
        <v>319</v>
      </c>
      <c r="D1" s="69" t="s">
        <v>320</v>
      </c>
      <c r="E1" s="70" t="s">
        <v>318</v>
      </c>
      <c r="F1" s="71" t="s">
        <v>317</v>
      </c>
      <c r="G1" s="100"/>
    </row>
    <row r="2" spans="1:8" x14ac:dyDescent="0.3">
      <c r="A2" s="114" t="s">
        <v>449</v>
      </c>
      <c r="B2" s="114"/>
      <c r="C2" s="114"/>
      <c r="D2" s="114"/>
      <c r="E2" s="114"/>
      <c r="F2" s="114"/>
    </row>
    <row r="3" spans="1:8" ht="123" customHeight="1" x14ac:dyDescent="0.3">
      <c r="A3" s="123" t="s">
        <v>575</v>
      </c>
      <c r="B3" s="124"/>
      <c r="C3" s="124"/>
      <c r="D3" s="124"/>
      <c r="E3" s="124"/>
      <c r="F3" s="125"/>
    </row>
    <row r="4" spans="1:8" x14ac:dyDescent="0.3">
      <c r="A4" s="115" t="s">
        <v>544</v>
      </c>
      <c r="B4" s="115"/>
      <c r="C4" s="115"/>
      <c r="D4" s="115"/>
      <c r="E4" s="115"/>
      <c r="F4" s="115"/>
    </row>
    <row r="5" spans="1:8" ht="92.4" x14ac:dyDescent="0.3">
      <c r="A5" s="72" t="s">
        <v>323</v>
      </c>
      <c r="B5" s="84" t="s">
        <v>546</v>
      </c>
      <c r="C5" s="73" t="s">
        <v>324</v>
      </c>
      <c r="D5" s="73">
        <v>1980</v>
      </c>
      <c r="E5" s="156"/>
      <c r="F5" s="74">
        <f t="shared" ref="F5:F30" si="0">E5*D5</f>
        <v>0</v>
      </c>
      <c r="H5" s="8"/>
    </row>
    <row r="6" spans="1:8" ht="105.6" x14ac:dyDescent="0.3">
      <c r="A6" s="72" t="s">
        <v>273</v>
      </c>
      <c r="B6" s="84" t="s">
        <v>439</v>
      </c>
      <c r="C6" s="73" t="s">
        <v>325</v>
      </c>
      <c r="D6" s="73">
        <v>1</v>
      </c>
      <c r="E6" s="156"/>
      <c r="F6" s="74">
        <f t="shared" si="0"/>
        <v>0</v>
      </c>
      <c r="H6" s="8"/>
    </row>
    <row r="7" spans="1:8" ht="318" customHeight="1" x14ac:dyDescent="0.3">
      <c r="A7" s="72" t="s">
        <v>269</v>
      </c>
      <c r="B7" s="84" t="s">
        <v>547</v>
      </c>
      <c r="C7" s="73" t="s">
        <v>324</v>
      </c>
      <c r="D7" s="73">
        <v>6</v>
      </c>
      <c r="E7" s="156"/>
      <c r="F7" s="74">
        <f t="shared" si="0"/>
        <v>0</v>
      </c>
      <c r="H7" s="8"/>
    </row>
    <row r="8" spans="1:8" ht="171.6" x14ac:dyDescent="0.3">
      <c r="A8" s="72" t="s">
        <v>266</v>
      </c>
      <c r="B8" s="84" t="s">
        <v>548</v>
      </c>
      <c r="C8" s="73" t="s">
        <v>325</v>
      </c>
      <c r="D8" s="73">
        <v>1</v>
      </c>
      <c r="E8" s="156"/>
      <c r="F8" s="74">
        <f t="shared" si="0"/>
        <v>0</v>
      </c>
      <c r="H8" s="8"/>
    </row>
    <row r="9" spans="1:8" ht="409.6" x14ac:dyDescent="0.3">
      <c r="A9" s="72" t="s">
        <v>237</v>
      </c>
      <c r="B9" s="84" t="s">
        <v>570</v>
      </c>
      <c r="C9" s="73" t="s">
        <v>325</v>
      </c>
      <c r="D9" s="73">
        <v>1</v>
      </c>
      <c r="E9" s="156"/>
      <c r="F9" s="74">
        <f t="shared" si="0"/>
        <v>0</v>
      </c>
      <c r="H9" s="8"/>
    </row>
    <row r="10" spans="1:8" ht="118.8" x14ac:dyDescent="0.3">
      <c r="A10" s="72" t="s">
        <v>235</v>
      </c>
      <c r="B10" s="84" t="s">
        <v>440</v>
      </c>
      <c r="C10" s="73" t="s">
        <v>325</v>
      </c>
      <c r="D10" s="73">
        <v>1</v>
      </c>
      <c r="E10" s="156"/>
      <c r="F10" s="74">
        <f t="shared" si="0"/>
        <v>0</v>
      </c>
      <c r="H10" s="8"/>
    </row>
    <row r="11" spans="1:8" ht="92.4" x14ac:dyDescent="0.3">
      <c r="A11" s="72" t="s">
        <v>221</v>
      </c>
      <c r="B11" s="84" t="s">
        <v>549</v>
      </c>
      <c r="C11" s="73" t="s">
        <v>94</v>
      </c>
      <c r="D11" s="73">
        <v>12250</v>
      </c>
      <c r="E11" s="156"/>
      <c r="F11" s="74">
        <f t="shared" si="0"/>
        <v>0</v>
      </c>
      <c r="H11" s="8"/>
    </row>
    <row r="12" spans="1:8" ht="52.8" x14ac:dyDescent="0.3">
      <c r="A12" s="72" t="s">
        <v>219</v>
      </c>
      <c r="B12" s="84" t="s">
        <v>550</v>
      </c>
      <c r="C12" s="73" t="s">
        <v>326</v>
      </c>
      <c r="D12" s="73">
        <v>180</v>
      </c>
      <c r="E12" s="156"/>
      <c r="F12" s="74">
        <f t="shared" si="0"/>
        <v>0</v>
      </c>
      <c r="H12" s="8"/>
    </row>
    <row r="13" spans="1:8" ht="66" x14ac:dyDescent="0.3">
      <c r="A13" s="72" t="s">
        <v>217</v>
      </c>
      <c r="B13" s="84" t="s">
        <v>551</v>
      </c>
      <c r="C13" s="73" t="s">
        <v>94</v>
      </c>
      <c r="D13" s="73">
        <v>180</v>
      </c>
      <c r="E13" s="156"/>
      <c r="F13" s="74">
        <f t="shared" si="0"/>
        <v>0</v>
      </c>
      <c r="H13" s="8"/>
    </row>
    <row r="14" spans="1:8" ht="52.8" x14ac:dyDescent="0.3">
      <c r="A14" s="72" t="s">
        <v>215</v>
      </c>
      <c r="B14" s="84" t="s">
        <v>552</v>
      </c>
      <c r="C14" s="73" t="s">
        <v>94</v>
      </c>
      <c r="D14" s="73">
        <v>90</v>
      </c>
      <c r="E14" s="156"/>
      <c r="F14" s="74">
        <f t="shared" si="0"/>
        <v>0</v>
      </c>
      <c r="H14" s="8"/>
    </row>
    <row r="15" spans="1:8" ht="158.4" x14ac:dyDescent="0.3">
      <c r="A15" s="72" t="s">
        <v>213</v>
      </c>
      <c r="B15" s="84" t="s">
        <v>553</v>
      </c>
      <c r="C15" s="73"/>
      <c r="D15" s="73"/>
      <c r="E15" s="156"/>
      <c r="F15" s="74">
        <f t="shared" si="0"/>
        <v>0</v>
      </c>
      <c r="H15" s="8"/>
    </row>
    <row r="16" spans="1:8" x14ac:dyDescent="0.3">
      <c r="A16" s="75" t="s">
        <v>327</v>
      </c>
      <c r="B16" s="85" t="s">
        <v>328</v>
      </c>
      <c r="C16" s="73" t="s">
        <v>94</v>
      </c>
      <c r="D16" s="73">
        <v>40</v>
      </c>
      <c r="E16" s="156"/>
      <c r="F16" s="74">
        <f t="shared" si="0"/>
        <v>0</v>
      </c>
      <c r="H16" s="8"/>
    </row>
    <row r="17" spans="1:8" x14ac:dyDescent="0.3">
      <c r="A17" s="75" t="s">
        <v>329</v>
      </c>
      <c r="B17" s="84" t="s">
        <v>330</v>
      </c>
      <c r="C17" s="73" t="s">
        <v>94</v>
      </c>
      <c r="D17" s="73">
        <v>180</v>
      </c>
      <c r="E17" s="156"/>
      <c r="F17" s="74">
        <f t="shared" si="0"/>
        <v>0</v>
      </c>
      <c r="H17" s="8"/>
    </row>
    <row r="18" spans="1:8" x14ac:dyDescent="0.3">
      <c r="A18" s="75" t="s">
        <v>331</v>
      </c>
      <c r="B18" s="84" t="s">
        <v>332</v>
      </c>
      <c r="C18" s="73" t="s">
        <v>94</v>
      </c>
      <c r="D18" s="73">
        <v>90</v>
      </c>
      <c r="E18" s="156"/>
      <c r="F18" s="74">
        <f t="shared" si="0"/>
        <v>0</v>
      </c>
      <c r="H18" s="8"/>
    </row>
    <row r="19" spans="1:8" x14ac:dyDescent="0.3">
      <c r="A19" s="75" t="s">
        <v>333</v>
      </c>
      <c r="B19" s="84" t="s">
        <v>334</v>
      </c>
      <c r="C19" s="73" t="s">
        <v>94</v>
      </c>
      <c r="D19" s="73">
        <v>140</v>
      </c>
      <c r="E19" s="156"/>
      <c r="F19" s="74">
        <f t="shared" si="0"/>
        <v>0</v>
      </c>
      <c r="H19" s="8"/>
    </row>
    <row r="20" spans="1:8" x14ac:dyDescent="0.3">
      <c r="A20" s="75" t="s">
        <v>335</v>
      </c>
      <c r="B20" s="84" t="s">
        <v>336</v>
      </c>
      <c r="C20" s="73" t="s">
        <v>94</v>
      </c>
      <c r="D20" s="73">
        <v>160</v>
      </c>
      <c r="E20" s="156"/>
      <c r="F20" s="74">
        <f t="shared" si="0"/>
        <v>0</v>
      </c>
      <c r="H20" s="8"/>
    </row>
    <row r="21" spans="1:8" x14ac:dyDescent="0.3">
      <c r="A21" s="75" t="s">
        <v>337</v>
      </c>
      <c r="B21" s="84" t="s">
        <v>338</v>
      </c>
      <c r="C21" s="73" t="s">
        <v>94</v>
      </c>
      <c r="D21" s="73">
        <v>120</v>
      </c>
      <c r="E21" s="156"/>
      <c r="F21" s="74">
        <f t="shared" si="0"/>
        <v>0</v>
      </c>
      <c r="H21" s="8"/>
    </row>
    <row r="22" spans="1:8" ht="132" x14ac:dyDescent="0.3">
      <c r="A22" s="72" t="s">
        <v>211</v>
      </c>
      <c r="B22" s="84" t="s">
        <v>441</v>
      </c>
      <c r="C22" s="73" t="s">
        <v>94</v>
      </c>
      <c r="D22" s="73">
        <v>7</v>
      </c>
      <c r="E22" s="156"/>
      <c r="F22" s="74">
        <f t="shared" si="0"/>
        <v>0</v>
      </c>
      <c r="H22" s="8"/>
    </row>
    <row r="23" spans="1:8" ht="66" x14ac:dyDescent="0.3">
      <c r="A23" s="72" t="s">
        <v>206</v>
      </c>
      <c r="B23" s="84" t="s">
        <v>339</v>
      </c>
      <c r="C23" s="73" t="s">
        <v>94</v>
      </c>
      <c r="D23" s="73">
        <v>400</v>
      </c>
      <c r="E23" s="156"/>
      <c r="F23" s="74">
        <f t="shared" si="0"/>
        <v>0</v>
      </c>
      <c r="H23" s="8"/>
    </row>
    <row r="24" spans="1:8" ht="224.4" x14ac:dyDescent="0.3">
      <c r="A24" s="72" t="s">
        <v>202</v>
      </c>
      <c r="B24" s="84" t="s">
        <v>442</v>
      </c>
      <c r="C24" s="73" t="s">
        <v>325</v>
      </c>
      <c r="D24" s="73">
        <v>1</v>
      </c>
      <c r="E24" s="156"/>
      <c r="F24" s="74">
        <f t="shared" si="0"/>
        <v>0</v>
      </c>
      <c r="H24" s="8"/>
    </row>
    <row r="25" spans="1:8" ht="92.4" x14ac:dyDescent="0.3">
      <c r="A25" s="72" t="s">
        <v>340</v>
      </c>
      <c r="B25" s="84" t="s">
        <v>443</v>
      </c>
      <c r="C25" s="73" t="s">
        <v>325</v>
      </c>
      <c r="D25" s="73">
        <v>15</v>
      </c>
      <c r="E25" s="156"/>
      <c r="F25" s="74">
        <f t="shared" si="0"/>
        <v>0</v>
      </c>
      <c r="H25" s="8"/>
    </row>
    <row r="26" spans="1:8" ht="66" x14ac:dyDescent="0.3">
      <c r="A26" s="72" t="s">
        <v>341</v>
      </c>
      <c r="B26" s="84" t="s">
        <v>444</v>
      </c>
      <c r="C26" s="73" t="s">
        <v>325</v>
      </c>
      <c r="D26" s="73">
        <v>1</v>
      </c>
      <c r="E26" s="156"/>
      <c r="F26" s="74">
        <f t="shared" si="0"/>
        <v>0</v>
      </c>
      <c r="H26" s="8"/>
    </row>
    <row r="27" spans="1:8" ht="92.4" x14ac:dyDescent="0.3">
      <c r="A27" s="72" t="s">
        <v>342</v>
      </c>
      <c r="B27" s="84" t="s">
        <v>554</v>
      </c>
      <c r="C27" s="73" t="s">
        <v>325</v>
      </c>
      <c r="D27" s="73">
        <v>1</v>
      </c>
      <c r="E27" s="156"/>
      <c r="F27" s="74">
        <f t="shared" si="0"/>
        <v>0</v>
      </c>
      <c r="H27" s="8"/>
    </row>
    <row r="28" spans="1:8" ht="118.8" x14ac:dyDescent="0.3">
      <c r="A28" s="72" t="s">
        <v>343</v>
      </c>
      <c r="B28" s="84" t="s">
        <v>555</v>
      </c>
      <c r="C28" s="73" t="s">
        <v>325</v>
      </c>
      <c r="D28" s="73">
        <v>1</v>
      </c>
      <c r="E28" s="156"/>
      <c r="F28" s="74">
        <f t="shared" si="0"/>
        <v>0</v>
      </c>
      <c r="H28" s="8"/>
    </row>
    <row r="29" spans="1:8" ht="39.6" x14ac:dyDescent="0.3">
      <c r="A29" s="72" t="s">
        <v>344</v>
      </c>
      <c r="B29" s="84" t="s">
        <v>445</v>
      </c>
      <c r="C29" s="73" t="s">
        <v>325</v>
      </c>
      <c r="D29" s="73">
        <v>1</v>
      </c>
      <c r="E29" s="156"/>
      <c r="F29" s="74">
        <f t="shared" si="0"/>
        <v>0</v>
      </c>
      <c r="H29" s="8"/>
    </row>
    <row r="30" spans="1:8" ht="198" x14ac:dyDescent="0.3">
      <c r="A30" s="72" t="s">
        <v>345</v>
      </c>
      <c r="B30" s="84" t="s">
        <v>446</v>
      </c>
      <c r="C30" s="73" t="s">
        <v>325</v>
      </c>
      <c r="D30" s="73">
        <v>1</v>
      </c>
      <c r="E30" s="156"/>
      <c r="F30" s="74">
        <f t="shared" si="0"/>
        <v>0</v>
      </c>
      <c r="H30" s="8"/>
    </row>
    <row r="31" spans="1:8" x14ac:dyDescent="0.3">
      <c r="A31" s="115" t="s">
        <v>447</v>
      </c>
      <c r="B31" s="115"/>
      <c r="C31" s="115"/>
      <c r="D31" s="115"/>
      <c r="E31" s="115"/>
      <c r="F31" s="115"/>
    </row>
    <row r="32" spans="1:8" ht="26.4" x14ac:dyDescent="0.3">
      <c r="A32" s="72" t="s">
        <v>188</v>
      </c>
      <c r="B32" s="84" t="s">
        <v>424</v>
      </c>
      <c r="C32" s="73" t="s">
        <v>68</v>
      </c>
      <c r="D32" s="76">
        <v>6</v>
      </c>
      <c r="E32" s="156"/>
      <c r="F32" s="74">
        <f t="shared" ref="F32:F66" si="1">E32*D32</f>
        <v>0</v>
      </c>
      <c r="H32" s="8"/>
    </row>
    <row r="33" spans="1:8" ht="79.2" x14ac:dyDescent="0.3">
      <c r="A33" s="72" t="s">
        <v>180</v>
      </c>
      <c r="B33" s="84" t="s">
        <v>577</v>
      </c>
      <c r="C33" s="73" t="s">
        <v>94</v>
      </c>
      <c r="D33" s="76">
        <v>80</v>
      </c>
      <c r="E33" s="156"/>
      <c r="F33" s="74">
        <f t="shared" si="1"/>
        <v>0</v>
      </c>
      <c r="H33" s="8"/>
    </row>
    <row r="34" spans="1:8" ht="79.2" x14ac:dyDescent="0.3">
      <c r="A34" s="72" t="s">
        <v>175</v>
      </c>
      <c r="B34" s="84" t="s">
        <v>425</v>
      </c>
      <c r="C34" s="73" t="s">
        <v>94</v>
      </c>
      <c r="D34" s="76">
        <v>80</v>
      </c>
      <c r="E34" s="156"/>
      <c r="F34" s="74">
        <f t="shared" si="1"/>
        <v>0</v>
      </c>
      <c r="H34" s="8"/>
    </row>
    <row r="35" spans="1:8" ht="79.2" x14ac:dyDescent="0.3">
      <c r="A35" s="72" t="s">
        <v>171</v>
      </c>
      <c r="B35" s="84" t="s">
        <v>426</v>
      </c>
      <c r="C35" s="73" t="s">
        <v>94</v>
      </c>
      <c r="D35" s="76">
        <v>20</v>
      </c>
      <c r="E35" s="156"/>
      <c r="F35" s="74">
        <f t="shared" si="1"/>
        <v>0</v>
      </c>
      <c r="H35" s="8"/>
    </row>
    <row r="36" spans="1:8" ht="79.2" x14ac:dyDescent="0.3">
      <c r="A36" s="72" t="s">
        <v>166</v>
      </c>
      <c r="B36" s="84" t="s">
        <v>530</v>
      </c>
      <c r="C36" s="73" t="s">
        <v>94</v>
      </c>
      <c r="D36" s="76">
        <v>20</v>
      </c>
      <c r="E36" s="156"/>
      <c r="F36" s="74">
        <f t="shared" si="1"/>
        <v>0</v>
      </c>
      <c r="H36" s="8"/>
    </row>
    <row r="37" spans="1:8" ht="79.2" x14ac:dyDescent="0.3">
      <c r="A37" s="72" t="s">
        <v>164</v>
      </c>
      <c r="B37" s="84" t="s">
        <v>427</v>
      </c>
      <c r="C37" s="73" t="s">
        <v>94</v>
      </c>
      <c r="D37" s="76">
        <v>15</v>
      </c>
      <c r="E37" s="156"/>
      <c r="F37" s="74">
        <f t="shared" si="1"/>
        <v>0</v>
      </c>
      <c r="H37" s="8"/>
    </row>
    <row r="38" spans="1:8" ht="79.2" x14ac:dyDescent="0.3">
      <c r="A38" s="72" t="s">
        <v>162</v>
      </c>
      <c r="B38" s="84" t="s">
        <v>428</v>
      </c>
      <c r="C38" s="73" t="s">
        <v>94</v>
      </c>
      <c r="D38" s="76">
        <v>15</v>
      </c>
      <c r="E38" s="156"/>
      <c r="F38" s="74">
        <f t="shared" si="1"/>
        <v>0</v>
      </c>
      <c r="H38" s="8"/>
    </row>
    <row r="39" spans="1:8" ht="26.4" x14ac:dyDescent="0.3">
      <c r="A39" s="72" t="s">
        <v>156</v>
      </c>
      <c r="B39" s="84" t="s">
        <v>429</v>
      </c>
      <c r="C39" s="73" t="s">
        <v>68</v>
      </c>
      <c r="D39" s="76">
        <v>3</v>
      </c>
      <c r="E39" s="156"/>
      <c r="F39" s="74">
        <f t="shared" si="1"/>
        <v>0</v>
      </c>
      <c r="H39" s="8"/>
    </row>
    <row r="40" spans="1:8" ht="26.4" x14ac:dyDescent="0.3">
      <c r="A40" s="72" t="s">
        <v>152</v>
      </c>
      <c r="B40" s="84" t="s">
        <v>430</v>
      </c>
      <c r="C40" s="73" t="s">
        <v>68</v>
      </c>
      <c r="D40" s="76">
        <v>3</v>
      </c>
      <c r="E40" s="156"/>
      <c r="F40" s="74">
        <f t="shared" si="1"/>
        <v>0</v>
      </c>
      <c r="H40" s="8"/>
    </row>
    <row r="41" spans="1:8" ht="79.2" x14ac:dyDescent="0.3">
      <c r="A41" s="72" t="s">
        <v>149</v>
      </c>
      <c r="B41" s="84" t="s">
        <v>579</v>
      </c>
      <c r="C41" s="73" t="s">
        <v>94</v>
      </c>
      <c r="D41" s="76">
        <v>110</v>
      </c>
      <c r="E41" s="156"/>
      <c r="F41" s="74">
        <f t="shared" si="1"/>
        <v>0</v>
      </c>
      <c r="H41" s="8"/>
    </row>
    <row r="42" spans="1:8" ht="92.4" x14ac:dyDescent="0.3">
      <c r="A42" s="72" t="s">
        <v>139</v>
      </c>
      <c r="B42" s="84" t="s">
        <v>571</v>
      </c>
      <c r="C42" s="73" t="s">
        <v>68</v>
      </c>
      <c r="D42" s="76">
        <v>1</v>
      </c>
      <c r="E42" s="156"/>
      <c r="F42" s="74">
        <f t="shared" si="1"/>
        <v>0</v>
      </c>
      <c r="H42" s="8"/>
    </row>
    <row r="43" spans="1:8" ht="79.2" x14ac:dyDescent="0.3">
      <c r="A43" s="72" t="s">
        <v>136</v>
      </c>
      <c r="B43" s="84" t="s">
        <v>431</v>
      </c>
      <c r="C43" s="73" t="s">
        <v>94</v>
      </c>
      <c r="D43" s="76">
        <v>20</v>
      </c>
      <c r="E43" s="156"/>
      <c r="F43" s="74">
        <f t="shared" si="1"/>
        <v>0</v>
      </c>
      <c r="H43" s="8"/>
    </row>
    <row r="44" spans="1:8" ht="79.2" x14ac:dyDescent="0.3">
      <c r="A44" s="72" t="s">
        <v>134</v>
      </c>
      <c r="B44" s="84" t="s">
        <v>432</v>
      </c>
      <c r="C44" s="73" t="s">
        <v>94</v>
      </c>
      <c r="D44" s="76">
        <v>20</v>
      </c>
      <c r="E44" s="156"/>
      <c r="F44" s="74">
        <f t="shared" si="1"/>
        <v>0</v>
      </c>
      <c r="H44" s="8"/>
    </row>
    <row r="45" spans="1:8" ht="79.2" x14ac:dyDescent="0.3">
      <c r="A45" s="72" t="s">
        <v>132</v>
      </c>
      <c r="B45" s="84" t="s">
        <v>433</v>
      </c>
      <c r="C45" s="73" t="s">
        <v>94</v>
      </c>
      <c r="D45" s="76">
        <v>20</v>
      </c>
      <c r="E45" s="156"/>
      <c r="F45" s="74">
        <f t="shared" si="1"/>
        <v>0</v>
      </c>
      <c r="H45" s="8"/>
    </row>
    <row r="46" spans="1:8" ht="79.2" x14ac:dyDescent="0.3">
      <c r="A46" s="72" t="s">
        <v>130</v>
      </c>
      <c r="B46" s="84" t="s">
        <v>434</v>
      </c>
      <c r="C46" s="73" t="s">
        <v>94</v>
      </c>
      <c r="D46" s="76">
        <v>20</v>
      </c>
      <c r="E46" s="156"/>
      <c r="F46" s="74">
        <f t="shared" si="1"/>
        <v>0</v>
      </c>
      <c r="H46" s="8"/>
    </row>
    <row r="47" spans="1:8" ht="92.4" x14ac:dyDescent="0.3">
      <c r="A47" s="72" t="s">
        <v>128</v>
      </c>
      <c r="B47" s="84" t="s">
        <v>531</v>
      </c>
      <c r="C47" s="73" t="s">
        <v>94</v>
      </c>
      <c r="D47" s="76">
        <v>15</v>
      </c>
      <c r="E47" s="156"/>
      <c r="F47" s="74">
        <f t="shared" si="1"/>
        <v>0</v>
      </c>
      <c r="H47" s="8"/>
    </row>
    <row r="48" spans="1:8" ht="26.4" x14ac:dyDescent="0.3">
      <c r="A48" s="72" t="s">
        <v>126</v>
      </c>
      <c r="B48" s="84" t="s">
        <v>435</v>
      </c>
      <c r="C48" s="73" t="s">
        <v>68</v>
      </c>
      <c r="D48" s="76">
        <v>9</v>
      </c>
      <c r="E48" s="156"/>
      <c r="F48" s="74">
        <f t="shared" si="1"/>
        <v>0</v>
      </c>
      <c r="H48" s="8"/>
    </row>
    <row r="49" spans="1:8" ht="79.2" x14ac:dyDescent="0.3">
      <c r="A49" s="72" t="s">
        <v>124</v>
      </c>
      <c r="B49" s="84" t="s">
        <v>436</v>
      </c>
      <c r="C49" s="73" t="s">
        <v>94</v>
      </c>
      <c r="D49" s="76">
        <v>10</v>
      </c>
      <c r="E49" s="156"/>
      <c r="F49" s="74">
        <f t="shared" si="1"/>
        <v>0</v>
      </c>
      <c r="H49" s="8"/>
    </row>
    <row r="50" spans="1:8" ht="79.2" x14ac:dyDescent="0.3">
      <c r="A50" s="72" t="s">
        <v>122</v>
      </c>
      <c r="B50" s="84" t="s">
        <v>437</v>
      </c>
      <c r="C50" s="73" t="s">
        <v>94</v>
      </c>
      <c r="D50" s="76">
        <v>40</v>
      </c>
      <c r="E50" s="156"/>
      <c r="F50" s="74">
        <f t="shared" si="1"/>
        <v>0</v>
      </c>
      <c r="H50" s="8"/>
    </row>
    <row r="51" spans="1:8" ht="79.2" x14ac:dyDescent="0.3">
      <c r="A51" s="72" t="s">
        <v>118</v>
      </c>
      <c r="B51" s="84" t="s">
        <v>438</v>
      </c>
      <c r="C51" s="73" t="s">
        <v>94</v>
      </c>
      <c r="D51" s="76">
        <v>60</v>
      </c>
      <c r="E51" s="156"/>
      <c r="F51" s="74">
        <f t="shared" si="1"/>
        <v>0</v>
      </c>
      <c r="H51" s="8"/>
    </row>
    <row r="52" spans="1:8" ht="92.4" x14ac:dyDescent="0.3">
      <c r="A52" s="72" t="s">
        <v>114</v>
      </c>
      <c r="B52" s="84" t="s">
        <v>572</v>
      </c>
      <c r="C52" s="73" t="s">
        <v>68</v>
      </c>
      <c r="D52" s="76">
        <v>1</v>
      </c>
      <c r="E52" s="156"/>
      <c r="F52" s="74">
        <f t="shared" si="1"/>
        <v>0</v>
      </c>
      <c r="H52" s="8"/>
    </row>
    <row r="53" spans="1:8" ht="92.4" x14ac:dyDescent="0.3">
      <c r="A53" s="72" t="s">
        <v>106</v>
      </c>
      <c r="B53" s="84" t="s">
        <v>573</v>
      </c>
      <c r="C53" s="73" t="s">
        <v>68</v>
      </c>
      <c r="D53" s="76">
        <v>1</v>
      </c>
      <c r="E53" s="156"/>
      <c r="F53" s="74">
        <f t="shared" si="1"/>
        <v>0</v>
      </c>
      <c r="H53" s="8"/>
    </row>
    <row r="54" spans="1:8" ht="92.4" x14ac:dyDescent="0.3">
      <c r="A54" s="72" t="s">
        <v>104</v>
      </c>
      <c r="B54" s="84" t="s">
        <v>574</v>
      </c>
      <c r="C54" s="73" t="s">
        <v>68</v>
      </c>
      <c r="D54" s="76">
        <v>1</v>
      </c>
      <c r="E54" s="156"/>
      <c r="F54" s="74">
        <f t="shared" si="1"/>
        <v>0</v>
      </c>
      <c r="H54" s="8"/>
    </row>
    <row r="55" spans="1:8" ht="105.6" x14ac:dyDescent="0.3">
      <c r="A55" s="72" t="s">
        <v>102</v>
      </c>
      <c r="B55" s="84" t="s">
        <v>578</v>
      </c>
      <c r="C55" s="73" t="s">
        <v>94</v>
      </c>
      <c r="D55" s="76">
        <v>6500</v>
      </c>
      <c r="E55" s="156"/>
      <c r="F55" s="74">
        <f t="shared" si="1"/>
        <v>0</v>
      </c>
      <c r="H55" s="8"/>
    </row>
    <row r="56" spans="1:8" ht="39.6" x14ac:dyDescent="0.3">
      <c r="A56" s="72" t="s">
        <v>99</v>
      </c>
      <c r="B56" s="84" t="s">
        <v>346</v>
      </c>
      <c r="C56" s="73" t="s">
        <v>325</v>
      </c>
      <c r="D56" s="76">
        <v>1</v>
      </c>
      <c r="E56" s="156"/>
      <c r="F56" s="74">
        <f t="shared" si="1"/>
        <v>0</v>
      </c>
      <c r="H56" s="8"/>
    </row>
    <row r="57" spans="1:8" ht="66" x14ac:dyDescent="0.3">
      <c r="A57" s="72" t="s">
        <v>96</v>
      </c>
      <c r="B57" s="84" t="s">
        <v>532</v>
      </c>
      <c r="C57" s="73" t="s">
        <v>94</v>
      </c>
      <c r="D57" s="76">
        <v>25</v>
      </c>
      <c r="E57" s="156"/>
      <c r="F57" s="74">
        <f t="shared" si="1"/>
        <v>0</v>
      </c>
      <c r="H57" s="8"/>
    </row>
    <row r="58" spans="1:8" ht="92.4" x14ac:dyDescent="0.3">
      <c r="A58" s="72" t="s">
        <v>93</v>
      </c>
      <c r="B58" s="84" t="s">
        <v>533</v>
      </c>
      <c r="C58" s="73" t="s">
        <v>94</v>
      </c>
      <c r="D58" s="76">
        <v>70</v>
      </c>
      <c r="E58" s="156"/>
      <c r="F58" s="74">
        <f t="shared" si="1"/>
        <v>0</v>
      </c>
      <c r="H58" s="8"/>
    </row>
    <row r="59" spans="1:8" ht="92.4" x14ac:dyDescent="0.3">
      <c r="A59" s="72" t="s">
        <v>90</v>
      </c>
      <c r="B59" s="84" t="s">
        <v>534</v>
      </c>
      <c r="C59" s="73" t="s">
        <v>94</v>
      </c>
      <c r="D59" s="76">
        <v>15</v>
      </c>
      <c r="E59" s="156"/>
      <c r="F59" s="74">
        <f t="shared" si="1"/>
        <v>0</v>
      </c>
      <c r="H59" s="8"/>
    </row>
    <row r="60" spans="1:8" ht="26.4" x14ac:dyDescent="0.3">
      <c r="A60" s="72" t="s">
        <v>512</v>
      </c>
      <c r="B60" s="84" t="s">
        <v>513</v>
      </c>
      <c r="C60" s="73" t="s">
        <v>68</v>
      </c>
      <c r="D60" s="76">
        <v>172</v>
      </c>
      <c r="E60" s="156"/>
      <c r="F60" s="74">
        <f t="shared" si="1"/>
        <v>0</v>
      </c>
      <c r="H60" s="8"/>
    </row>
    <row r="61" spans="1:8" x14ac:dyDescent="0.3">
      <c r="A61" s="72" t="s">
        <v>514</v>
      </c>
      <c r="B61" s="84" t="s">
        <v>520</v>
      </c>
      <c r="C61" s="73" t="s">
        <v>68</v>
      </c>
      <c r="D61" s="76">
        <v>2</v>
      </c>
      <c r="E61" s="156"/>
      <c r="F61" s="74">
        <f t="shared" si="1"/>
        <v>0</v>
      </c>
      <c r="H61" s="8"/>
    </row>
    <row r="62" spans="1:8" x14ac:dyDescent="0.3">
      <c r="A62" s="72" t="s">
        <v>515</v>
      </c>
      <c r="B62" s="84" t="s">
        <v>521</v>
      </c>
      <c r="C62" s="73" t="s">
        <v>68</v>
      </c>
      <c r="D62" s="76">
        <v>100</v>
      </c>
      <c r="E62" s="156"/>
      <c r="F62" s="74">
        <f t="shared" si="1"/>
        <v>0</v>
      </c>
      <c r="H62" s="8"/>
    </row>
    <row r="63" spans="1:8" ht="26.4" x14ac:dyDescent="0.3">
      <c r="A63" s="72" t="s">
        <v>516</v>
      </c>
      <c r="B63" s="84" t="s">
        <v>522</v>
      </c>
      <c r="C63" s="73" t="s">
        <v>68</v>
      </c>
      <c r="D63" s="76">
        <v>1</v>
      </c>
      <c r="E63" s="156"/>
      <c r="F63" s="74">
        <f t="shared" si="1"/>
        <v>0</v>
      </c>
      <c r="H63" s="8"/>
    </row>
    <row r="64" spans="1:8" x14ac:dyDescent="0.3">
      <c r="A64" s="72" t="s">
        <v>517</v>
      </c>
      <c r="B64" s="84" t="s">
        <v>523</v>
      </c>
      <c r="C64" s="73" t="s">
        <v>68</v>
      </c>
      <c r="D64" s="76">
        <v>1</v>
      </c>
      <c r="E64" s="156"/>
      <c r="F64" s="74">
        <f t="shared" si="1"/>
        <v>0</v>
      </c>
      <c r="H64" s="8"/>
    </row>
    <row r="65" spans="1:9" ht="39.6" x14ac:dyDescent="0.3">
      <c r="A65" s="72" t="s">
        <v>518</v>
      </c>
      <c r="B65" s="84" t="s">
        <v>524</v>
      </c>
      <c r="C65" s="73" t="s">
        <v>68</v>
      </c>
      <c r="D65" s="76">
        <v>2</v>
      </c>
      <c r="E65" s="156"/>
      <c r="F65" s="74">
        <f t="shared" si="1"/>
        <v>0</v>
      </c>
      <c r="H65" s="8"/>
    </row>
    <row r="66" spans="1:9" x14ac:dyDescent="0.3">
      <c r="A66" s="72" t="s">
        <v>519</v>
      </c>
      <c r="B66" s="84" t="s">
        <v>525</v>
      </c>
      <c r="C66" s="73" t="s">
        <v>68</v>
      </c>
      <c r="D66" s="76">
        <v>1</v>
      </c>
      <c r="E66" s="156"/>
      <c r="F66" s="74">
        <f t="shared" si="1"/>
        <v>0</v>
      </c>
      <c r="H66" s="8"/>
    </row>
    <row r="67" spans="1:9" x14ac:dyDescent="0.3">
      <c r="A67" s="77" t="s">
        <v>87</v>
      </c>
      <c r="B67" s="116" t="s">
        <v>511</v>
      </c>
      <c r="C67" s="116"/>
      <c r="D67" s="116"/>
      <c r="E67" s="116"/>
      <c r="F67" s="116"/>
      <c r="H67" s="8"/>
    </row>
    <row r="68" spans="1:9" x14ac:dyDescent="0.3">
      <c r="A68" s="34" t="s">
        <v>314</v>
      </c>
      <c r="B68" s="120" t="s">
        <v>545</v>
      </c>
      <c r="C68" s="121"/>
      <c r="D68" s="121"/>
      <c r="E68" s="122"/>
      <c r="F68" s="78">
        <f>SUM(F5:F30)</f>
        <v>0</v>
      </c>
      <c r="H68" s="8"/>
    </row>
    <row r="69" spans="1:9" x14ac:dyDescent="0.3">
      <c r="A69" s="34" t="s">
        <v>190</v>
      </c>
      <c r="B69" s="120" t="s">
        <v>448</v>
      </c>
      <c r="C69" s="121"/>
      <c r="D69" s="121"/>
      <c r="E69" s="122"/>
      <c r="F69" s="78">
        <f>SUM(F32:F66)</f>
        <v>0</v>
      </c>
      <c r="H69" s="8"/>
    </row>
    <row r="70" spans="1:9" x14ac:dyDescent="0.3">
      <c r="A70" s="118" t="s">
        <v>2</v>
      </c>
      <c r="B70" s="118"/>
      <c r="C70" s="118"/>
      <c r="D70" s="118"/>
      <c r="E70" s="118"/>
      <c r="F70" s="79">
        <f>F68+F69</f>
        <v>0</v>
      </c>
    </row>
    <row r="71" spans="1:9" x14ac:dyDescent="0.3">
      <c r="A71" s="118" t="s">
        <v>1</v>
      </c>
      <c r="B71" s="118"/>
      <c r="C71" s="118"/>
      <c r="D71" s="118"/>
      <c r="E71" s="118"/>
      <c r="F71" s="79">
        <f>F70*0.25</f>
        <v>0</v>
      </c>
    </row>
    <row r="72" spans="1:9" x14ac:dyDescent="0.3">
      <c r="A72" s="119" t="s">
        <v>0</v>
      </c>
      <c r="B72" s="119"/>
      <c r="C72" s="119"/>
      <c r="D72" s="119"/>
      <c r="E72" s="119"/>
      <c r="F72" s="79">
        <f>F70+F71</f>
        <v>0</v>
      </c>
    </row>
    <row r="73" spans="1:9" x14ac:dyDescent="0.3">
      <c r="A73" s="117"/>
      <c r="B73" s="117"/>
      <c r="C73" s="117"/>
      <c r="D73" s="117"/>
      <c r="E73" s="117"/>
      <c r="F73" s="117"/>
    </row>
    <row r="74" spans="1:9" x14ac:dyDescent="0.3">
      <c r="A74" s="117"/>
      <c r="B74" s="117"/>
      <c r="C74" s="117"/>
      <c r="D74" s="117"/>
      <c r="E74" s="117"/>
      <c r="F74" s="117"/>
      <c r="I74" s="9"/>
    </row>
    <row r="75" spans="1:9" x14ac:dyDescent="0.3">
      <c r="A75" s="117"/>
      <c r="B75" s="117"/>
      <c r="C75" s="117"/>
      <c r="D75" s="117"/>
      <c r="E75" s="117"/>
      <c r="F75" s="117"/>
    </row>
    <row r="78" spans="1:9" x14ac:dyDescent="0.3">
      <c r="H78" s="10"/>
      <c r="I78" s="10"/>
    </row>
  </sheetData>
  <sheetProtection algorithmName="SHA-512" hashValue="2J0BdY3VZlroEAxzRgTEyx8fUq0RpY8+ff3htIW6NzyhLndWRaiK9B99qPNNlZ2L2NpGSYTPrhZvAloL3fsuvg==" saltValue="AKExpHNMl7HuMd6vm2yFeg==" spinCount="100000" sheet="1" objects="1" scenarios="1"/>
  <mergeCells count="11">
    <mergeCell ref="A2:F2"/>
    <mergeCell ref="A4:F4"/>
    <mergeCell ref="A31:F31"/>
    <mergeCell ref="B67:F67"/>
    <mergeCell ref="A73:F75"/>
    <mergeCell ref="A70:E70"/>
    <mergeCell ref="A71:E71"/>
    <mergeCell ref="A72:E72"/>
    <mergeCell ref="B68:E68"/>
    <mergeCell ref="B69:E69"/>
    <mergeCell ref="A3:F3"/>
  </mergeCells>
  <phoneticPr fontId="15" type="noConversion"/>
  <conditionalFormatting sqref="F5:F30">
    <cfRule type="cellIs" dxfId="25" priority="2" operator="equal">
      <formula>0</formula>
    </cfRule>
  </conditionalFormatting>
  <conditionalFormatting sqref="F32:F66">
    <cfRule type="cellIs" dxfId="24" priority="1" operator="equal">
      <formula>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I93"/>
  <sheetViews>
    <sheetView showZeros="0" tabSelected="1" showWhiteSpace="0" view="pageBreakPreview" topLeftCell="A25" zoomScale="89" zoomScaleNormal="89" zoomScaleSheetLayoutView="89" workbookViewId="0">
      <selection activeCell="H17" sqref="H17"/>
    </sheetView>
  </sheetViews>
  <sheetFormatPr defaultColWidth="7.44140625" defaultRowHeight="13.2" x14ac:dyDescent="0.25"/>
  <cols>
    <col min="1" max="1" width="12.33203125" style="61" customWidth="1"/>
    <col min="2" max="2" width="44.109375" style="62" customWidth="1"/>
    <col min="3" max="3" width="11" style="63" customWidth="1"/>
    <col min="4" max="4" width="8.33203125" style="64" customWidth="1"/>
    <col min="5" max="5" width="11.6640625" style="63" customWidth="1"/>
    <col min="6" max="6" width="12.5546875" style="65" customWidth="1"/>
    <col min="7" max="7" width="7.44140625" style="30"/>
    <col min="8" max="16384" width="7.44140625" style="29"/>
  </cols>
  <sheetData>
    <row r="1" spans="1:7" ht="26.4" x14ac:dyDescent="0.3">
      <c r="A1" s="36" t="s">
        <v>322</v>
      </c>
      <c r="B1" s="37" t="s">
        <v>321</v>
      </c>
      <c r="C1" s="38" t="s">
        <v>320</v>
      </c>
      <c r="D1" s="39" t="s">
        <v>319</v>
      </c>
      <c r="E1" s="40" t="s">
        <v>318</v>
      </c>
      <c r="F1" s="41" t="s">
        <v>317</v>
      </c>
    </row>
    <row r="2" spans="1:7" x14ac:dyDescent="0.3">
      <c r="A2" s="126" t="s">
        <v>423</v>
      </c>
      <c r="B2" s="127"/>
      <c r="C2" s="127"/>
      <c r="D2" s="127"/>
      <c r="E2" s="127"/>
      <c r="F2" s="128"/>
    </row>
    <row r="3" spans="1:7" ht="135" customHeight="1" x14ac:dyDescent="0.3">
      <c r="A3" s="129" t="s">
        <v>526</v>
      </c>
      <c r="B3" s="130"/>
      <c r="C3" s="130"/>
      <c r="D3" s="130"/>
      <c r="E3" s="130"/>
      <c r="F3" s="131"/>
      <c r="G3" s="101"/>
    </row>
    <row r="4" spans="1:7" x14ac:dyDescent="0.25">
      <c r="A4" s="42" t="s">
        <v>314</v>
      </c>
      <c r="B4" s="43" t="s">
        <v>362</v>
      </c>
      <c r="C4" s="44"/>
      <c r="D4" s="45"/>
      <c r="E4" s="44"/>
      <c r="F4" s="46"/>
      <c r="G4" s="101"/>
    </row>
    <row r="5" spans="1:7" ht="124.95" customHeight="1" x14ac:dyDescent="0.25">
      <c r="A5" s="47" t="s">
        <v>312</v>
      </c>
      <c r="B5" s="83" t="s">
        <v>422</v>
      </c>
      <c r="C5" s="48" t="s">
        <v>56</v>
      </c>
      <c r="D5" s="49">
        <v>1</v>
      </c>
      <c r="E5" s="157"/>
      <c r="F5" s="51">
        <f>E5*D5</f>
        <v>0</v>
      </c>
      <c r="G5" s="101"/>
    </row>
    <row r="6" spans="1:7" ht="39.6" x14ac:dyDescent="0.25">
      <c r="A6" s="47" t="s">
        <v>421</v>
      </c>
      <c r="B6" s="83" t="s">
        <v>420</v>
      </c>
      <c r="C6" s="48"/>
      <c r="D6" s="49"/>
      <c r="E6" s="157"/>
      <c r="F6" s="51"/>
      <c r="G6" s="101"/>
    </row>
    <row r="7" spans="1:7" ht="52.8" x14ac:dyDescent="0.25">
      <c r="A7" s="47" t="s">
        <v>451</v>
      </c>
      <c r="B7" s="83" t="s">
        <v>419</v>
      </c>
      <c r="C7" s="48" t="s">
        <v>527</v>
      </c>
      <c r="D7" s="49">
        <v>600</v>
      </c>
      <c r="E7" s="157"/>
      <c r="F7" s="51">
        <f>E7*D7</f>
        <v>0</v>
      </c>
      <c r="G7" s="101"/>
    </row>
    <row r="8" spans="1:7" ht="26.4" x14ac:dyDescent="0.25">
      <c r="A8" s="47" t="s">
        <v>457</v>
      </c>
      <c r="B8" s="83" t="s">
        <v>418</v>
      </c>
      <c r="C8" s="48" t="s">
        <v>527</v>
      </c>
      <c r="D8" s="49">
        <v>180</v>
      </c>
      <c r="E8" s="157"/>
      <c r="F8" s="51">
        <f>E8*D8</f>
        <v>0</v>
      </c>
      <c r="G8" s="101"/>
    </row>
    <row r="9" spans="1:7" ht="52.8" x14ac:dyDescent="0.25">
      <c r="A9" s="47" t="s">
        <v>502</v>
      </c>
      <c r="B9" s="83" t="s">
        <v>417</v>
      </c>
      <c r="C9" s="48" t="s">
        <v>527</v>
      </c>
      <c r="D9" s="49">
        <v>600</v>
      </c>
      <c r="E9" s="157"/>
      <c r="F9" s="51">
        <f>E9*D9</f>
        <v>0</v>
      </c>
      <c r="G9" s="101"/>
    </row>
    <row r="10" spans="1:7" ht="52.8" x14ac:dyDescent="0.25">
      <c r="A10" s="47" t="s">
        <v>503</v>
      </c>
      <c r="B10" s="83" t="s">
        <v>416</v>
      </c>
      <c r="C10" s="48" t="s">
        <v>527</v>
      </c>
      <c r="D10" s="49">
        <v>300</v>
      </c>
      <c r="E10" s="157"/>
      <c r="F10" s="51">
        <f>E10*D10</f>
        <v>0</v>
      </c>
      <c r="G10" s="101"/>
    </row>
    <row r="11" spans="1:7" x14ac:dyDescent="0.3">
      <c r="A11" s="42" t="s">
        <v>190</v>
      </c>
      <c r="B11" s="144" t="s">
        <v>361</v>
      </c>
      <c r="C11" s="145"/>
      <c r="D11" s="145"/>
      <c r="E11" s="145"/>
      <c r="F11" s="146"/>
      <c r="G11" s="101"/>
    </row>
    <row r="12" spans="1:7" ht="66" x14ac:dyDescent="0.25">
      <c r="A12" s="47" t="s">
        <v>188</v>
      </c>
      <c r="B12" s="83" t="s">
        <v>556</v>
      </c>
      <c r="C12" s="48" t="s">
        <v>68</v>
      </c>
      <c r="D12" s="49">
        <v>2</v>
      </c>
      <c r="E12" s="157"/>
      <c r="F12" s="51">
        <f t="shared" ref="F12:F17" si="0">E12*D12</f>
        <v>0</v>
      </c>
      <c r="G12" s="101"/>
    </row>
    <row r="13" spans="1:7" ht="66" x14ac:dyDescent="0.25">
      <c r="A13" s="47" t="s">
        <v>180</v>
      </c>
      <c r="B13" s="83" t="s">
        <v>557</v>
      </c>
      <c r="C13" s="48" t="s">
        <v>68</v>
      </c>
      <c r="D13" s="49">
        <v>1</v>
      </c>
      <c r="E13" s="157"/>
      <c r="F13" s="51">
        <f t="shared" si="0"/>
        <v>0</v>
      </c>
      <c r="G13" s="101"/>
    </row>
    <row r="14" spans="1:7" ht="66" x14ac:dyDescent="0.25">
      <c r="A14" s="47" t="s">
        <v>175</v>
      </c>
      <c r="B14" s="83" t="s">
        <v>558</v>
      </c>
      <c r="C14" s="48" t="s">
        <v>68</v>
      </c>
      <c r="D14" s="49">
        <v>1</v>
      </c>
      <c r="E14" s="157"/>
      <c r="F14" s="51">
        <f t="shared" si="0"/>
        <v>0</v>
      </c>
      <c r="G14" s="101"/>
    </row>
    <row r="15" spans="1:7" ht="66" x14ac:dyDescent="0.25">
      <c r="A15" s="47" t="s">
        <v>171</v>
      </c>
      <c r="B15" s="83" t="s">
        <v>559</v>
      </c>
      <c r="C15" s="48" t="s">
        <v>527</v>
      </c>
      <c r="D15" s="49">
        <v>16</v>
      </c>
      <c r="E15" s="157"/>
      <c r="F15" s="51">
        <f t="shared" si="0"/>
        <v>0</v>
      </c>
      <c r="G15" s="101"/>
    </row>
    <row r="16" spans="1:7" ht="66" x14ac:dyDescent="0.25">
      <c r="A16" s="47" t="s">
        <v>166</v>
      </c>
      <c r="B16" s="83" t="s">
        <v>560</v>
      </c>
      <c r="C16" s="48" t="s">
        <v>528</v>
      </c>
      <c r="D16" s="52">
        <v>1.1000000000000001</v>
      </c>
      <c r="E16" s="157"/>
      <c r="F16" s="51">
        <f t="shared" si="0"/>
        <v>0</v>
      </c>
      <c r="G16" s="101"/>
    </row>
    <row r="17" spans="1:8" ht="79.2" x14ac:dyDescent="0.25">
      <c r="A17" s="47" t="s">
        <v>164</v>
      </c>
      <c r="B17" s="83" t="s">
        <v>415</v>
      </c>
      <c r="C17" s="48" t="s">
        <v>528</v>
      </c>
      <c r="D17" s="52">
        <v>9</v>
      </c>
      <c r="E17" s="157"/>
      <c r="F17" s="51">
        <f t="shared" si="0"/>
        <v>0</v>
      </c>
      <c r="G17" s="101"/>
    </row>
    <row r="18" spans="1:8" ht="158.4" x14ac:dyDescent="0.25">
      <c r="A18" s="47" t="s">
        <v>162</v>
      </c>
      <c r="B18" s="83" t="s">
        <v>529</v>
      </c>
      <c r="C18" s="48"/>
      <c r="D18" s="52"/>
      <c r="E18" s="157"/>
      <c r="F18" s="51"/>
      <c r="G18" s="101"/>
    </row>
    <row r="19" spans="1:8" ht="79.2" x14ac:dyDescent="0.25">
      <c r="A19" s="53"/>
      <c r="B19" s="83" t="s">
        <v>414</v>
      </c>
      <c r="C19" s="48" t="s">
        <v>527</v>
      </c>
      <c r="D19" s="49">
        <v>3700</v>
      </c>
      <c r="E19" s="157"/>
      <c r="F19" s="51">
        <f>E19*D19</f>
        <v>0</v>
      </c>
      <c r="G19" s="101"/>
      <c r="H19" s="32"/>
    </row>
    <row r="20" spans="1:8" ht="66" x14ac:dyDescent="0.25">
      <c r="A20" s="47" t="s">
        <v>156</v>
      </c>
      <c r="B20" s="83" t="s">
        <v>561</v>
      </c>
      <c r="C20" s="48" t="s">
        <v>412</v>
      </c>
      <c r="D20" s="49">
        <v>1</v>
      </c>
      <c r="E20" s="157"/>
      <c r="F20" s="51">
        <f>E20*D20</f>
        <v>0</v>
      </c>
      <c r="G20" s="101"/>
    </row>
    <row r="21" spans="1:8" ht="66" x14ac:dyDescent="0.25">
      <c r="A21" s="47" t="s">
        <v>152</v>
      </c>
      <c r="B21" s="83" t="s">
        <v>413</v>
      </c>
      <c r="C21" s="48" t="s">
        <v>412</v>
      </c>
      <c r="D21" s="49">
        <v>1</v>
      </c>
      <c r="E21" s="157"/>
      <c r="F21" s="51">
        <f>E21*D21</f>
        <v>0</v>
      </c>
      <c r="G21" s="101"/>
    </row>
    <row r="22" spans="1:8" ht="66" x14ac:dyDescent="0.25">
      <c r="A22" s="47" t="s">
        <v>149</v>
      </c>
      <c r="B22" s="83" t="s">
        <v>562</v>
      </c>
      <c r="C22" s="48" t="s">
        <v>412</v>
      </c>
      <c r="D22" s="49">
        <v>1</v>
      </c>
      <c r="E22" s="157"/>
      <c r="F22" s="51">
        <f>E22*D22</f>
        <v>0</v>
      </c>
      <c r="G22" s="101"/>
    </row>
    <row r="23" spans="1:8" x14ac:dyDescent="0.3">
      <c r="A23" s="42" t="s">
        <v>87</v>
      </c>
      <c r="B23" s="144" t="s">
        <v>360</v>
      </c>
      <c r="C23" s="145"/>
      <c r="D23" s="145"/>
      <c r="E23" s="145"/>
      <c r="F23" s="146"/>
      <c r="G23" s="101"/>
    </row>
    <row r="24" spans="1:8" ht="224.4" x14ac:dyDescent="0.25">
      <c r="A24" s="47"/>
      <c r="B24" s="83" t="s">
        <v>411</v>
      </c>
      <c r="C24" s="48"/>
      <c r="D24" s="49"/>
      <c r="E24" s="157"/>
      <c r="F24" s="51"/>
      <c r="G24" s="101"/>
    </row>
    <row r="25" spans="1:8" ht="204" customHeight="1" x14ac:dyDescent="0.25">
      <c r="A25" s="47" t="s">
        <v>85</v>
      </c>
      <c r="B25" s="83" t="s">
        <v>563</v>
      </c>
      <c r="C25" s="48" t="s">
        <v>528</v>
      </c>
      <c r="D25" s="52">
        <v>85</v>
      </c>
      <c r="E25" s="157"/>
      <c r="F25" s="51">
        <f>E25*D25</f>
        <v>0</v>
      </c>
      <c r="G25" s="101"/>
    </row>
    <row r="26" spans="1:8" ht="158.4" x14ac:dyDescent="0.25">
      <c r="A26" s="47" t="s">
        <v>83</v>
      </c>
      <c r="B26" s="83" t="s">
        <v>410</v>
      </c>
      <c r="C26" s="48"/>
      <c r="D26" s="52"/>
      <c r="E26" s="157"/>
      <c r="F26" s="51"/>
      <c r="G26" s="101"/>
      <c r="H26" s="32"/>
    </row>
    <row r="27" spans="1:8" ht="39.6" x14ac:dyDescent="0.25">
      <c r="A27" s="47"/>
      <c r="B27" s="83" t="s">
        <v>409</v>
      </c>
      <c r="C27" s="48" t="s">
        <v>527</v>
      </c>
      <c r="D27" s="52">
        <v>80</v>
      </c>
      <c r="E27" s="157"/>
      <c r="F27" s="51">
        <f>E27*D27</f>
        <v>0</v>
      </c>
      <c r="G27" s="101"/>
    </row>
    <row r="28" spans="1:8" ht="26.4" x14ac:dyDescent="0.25">
      <c r="A28" s="47"/>
      <c r="B28" s="83" t="s">
        <v>408</v>
      </c>
      <c r="C28" s="48" t="s">
        <v>527</v>
      </c>
      <c r="D28" s="52">
        <v>6</v>
      </c>
      <c r="E28" s="157"/>
      <c r="F28" s="51">
        <f>E28*D28</f>
        <v>0</v>
      </c>
      <c r="G28" s="101"/>
    </row>
    <row r="29" spans="1:8" ht="66" x14ac:dyDescent="0.25">
      <c r="A29" s="47" t="s">
        <v>81</v>
      </c>
      <c r="B29" s="83" t="s">
        <v>407</v>
      </c>
      <c r="C29" s="48"/>
      <c r="D29" s="52"/>
      <c r="E29" s="157"/>
      <c r="F29" s="51"/>
      <c r="G29" s="101"/>
    </row>
    <row r="30" spans="1:8" ht="39.6" x14ac:dyDescent="0.25">
      <c r="A30" s="47"/>
      <c r="B30" s="83" t="s">
        <v>406</v>
      </c>
      <c r="C30" s="48" t="s">
        <v>528</v>
      </c>
      <c r="D30" s="52">
        <v>24</v>
      </c>
      <c r="E30" s="157"/>
      <c r="F30" s="51">
        <f>E30*D30</f>
        <v>0</v>
      </c>
      <c r="G30" s="101"/>
    </row>
    <row r="31" spans="1:8" ht="26.4" x14ac:dyDescent="0.25">
      <c r="A31" s="47"/>
      <c r="B31" s="83" t="s">
        <v>405</v>
      </c>
      <c r="C31" s="48" t="s">
        <v>528</v>
      </c>
      <c r="D31" s="52">
        <v>1.8</v>
      </c>
      <c r="E31" s="157"/>
      <c r="F31" s="51">
        <f>E31*D31</f>
        <v>0</v>
      </c>
      <c r="G31" s="101"/>
    </row>
    <row r="32" spans="1:8" x14ac:dyDescent="0.3">
      <c r="A32" s="42" t="s">
        <v>65</v>
      </c>
      <c r="B32" s="144" t="s">
        <v>359</v>
      </c>
      <c r="C32" s="145"/>
      <c r="D32" s="145"/>
      <c r="E32" s="145"/>
      <c r="F32" s="146"/>
      <c r="G32" s="101"/>
    </row>
    <row r="33" spans="1:8" ht="145.19999999999999" x14ac:dyDescent="0.25">
      <c r="A33" s="47"/>
      <c r="B33" s="83" t="s">
        <v>404</v>
      </c>
      <c r="C33" s="48"/>
      <c r="D33" s="49"/>
      <c r="E33" s="157"/>
      <c r="F33" s="51"/>
      <c r="G33" s="101"/>
    </row>
    <row r="34" spans="1:8" ht="92.4" x14ac:dyDescent="0.25">
      <c r="A34" s="47" t="s">
        <v>63</v>
      </c>
      <c r="B34" s="83" t="s">
        <v>403</v>
      </c>
      <c r="C34" s="48" t="s">
        <v>528</v>
      </c>
      <c r="D34" s="52">
        <v>0.5</v>
      </c>
      <c r="E34" s="157"/>
      <c r="F34" s="51">
        <f>E34*D34</f>
        <v>0</v>
      </c>
      <c r="G34" s="101"/>
    </row>
    <row r="35" spans="1:8" ht="171.6" x14ac:dyDescent="0.25">
      <c r="A35" s="47" t="s">
        <v>58</v>
      </c>
      <c r="B35" s="83" t="s">
        <v>402</v>
      </c>
      <c r="C35" s="48"/>
      <c r="D35" s="52"/>
      <c r="E35" s="157"/>
      <c r="F35" s="51"/>
      <c r="G35" s="101"/>
    </row>
    <row r="36" spans="1:8" ht="15.6" x14ac:dyDescent="0.25">
      <c r="A36" s="47"/>
      <c r="B36" s="83" t="s">
        <v>400</v>
      </c>
      <c r="C36" s="48" t="s">
        <v>528</v>
      </c>
      <c r="D36" s="52">
        <v>3.5</v>
      </c>
      <c r="E36" s="157"/>
      <c r="F36" s="51">
        <f>E36*D36</f>
        <v>0</v>
      </c>
      <c r="G36" s="101"/>
    </row>
    <row r="37" spans="1:8" x14ac:dyDescent="0.25">
      <c r="A37" s="47"/>
      <c r="B37" s="83" t="s">
        <v>399</v>
      </c>
      <c r="C37" s="48" t="s">
        <v>91</v>
      </c>
      <c r="D37" s="52">
        <v>350</v>
      </c>
      <c r="E37" s="157"/>
      <c r="F37" s="51">
        <f>E37*D37</f>
        <v>0</v>
      </c>
      <c r="G37" s="101"/>
    </row>
    <row r="38" spans="1:8" ht="184.8" x14ac:dyDescent="0.25">
      <c r="A38" s="47" t="s">
        <v>55</v>
      </c>
      <c r="B38" s="83" t="s">
        <v>401</v>
      </c>
      <c r="C38" s="48"/>
      <c r="D38" s="52"/>
      <c r="E38" s="157"/>
      <c r="F38" s="51"/>
      <c r="G38" s="101"/>
    </row>
    <row r="39" spans="1:8" ht="15.6" x14ac:dyDescent="0.25">
      <c r="A39" s="47"/>
      <c r="B39" s="83" t="s">
        <v>400</v>
      </c>
      <c r="C39" s="48" t="s">
        <v>528</v>
      </c>
      <c r="D39" s="52">
        <v>30</v>
      </c>
      <c r="E39" s="157"/>
      <c r="F39" s="51">
        <f>E39*D39</f>
        <v>0</v>
      </c>
      <c r="G39" s="101"/>
    </row>
    <row r="40" spans="1:8" x14ac:dyDescent="0.25">
      <c r="A40" s="47"/>
      <c r="B40" s="83" t="s">
        <v>399</v>
      </c>
      <c r="C40" s="48" t="s">
        <v>91</v>
      </c>
      <c r="D40" s="52">
        <v>3600</v>
      </c>
      <c r="E40" s="157"/>
      <c r="F40" s="51">
        <f>E40*D40</f>
        <v>0</v>
      </c>
      <c r="G40" s="101"/>
    </row>
    <row r="41" spans="1:8" x14ac:dyDescent="0.3">
      <c r="A41" s="42" t="s">
        <v>43</v>
      </c>
      <c r="B41" s="144" t="s">
        <v>358</v>
      </c>
      <c r="C41" s="145"/>
      <c r="D41" s="145"/>
      <c r="E41" s="145"/>
      <c r="F41" s="146"/>
      <c r="G41" s="101"/>
    </row>
    <row r="42" spans="1:8" ht="145.19999999999999" x14ac:dyDescent="0.25">
      <c r="A42" s="47"/>
      <c r="B42" s="83" t="s">
        <v>569</v>
      </c>
      <c r="C42" s="48"/>
      <c r="D42" s="49"/>
      <c r="E42" s="157"/>
      <c r="F42" s="51"/>
      <c r="G42" s="101"/>
    </row>
    <row r="43" spans="1:8" ht="79.2" x14ac:dyDescent="0.25">
      <c r="A43" s="47" t="s">
        <v>41</v>
      </c>
      <c r="B43" s="83" t="s">
        <v>398</v>
      </c>
      <c r="C43" s="48" t="s">
        <v>528</v>
      </c>
      <c r="D43" s="52">
        <v>2.5</v>
      </c>
      <c r="E43" s="157"/>
      <c r="F43" s="51">
        <f>E43*D43</f>
        <v>0</v>
      </c>
      <c r="G43" s="101"/>
    </row>
    <row r="44" spans="1:8" ht="79.2" x14ac:dyDescent="0.25">
      <c r="A44" s="47" t="s">
        <v>6</v>
      </c>
      <c r="B44" s="83" t="s">
        <v>397</v>
      </c>
      <c r="C44" s="48" t="s">
        <v>528</v>
      </c>
      <c r="D44" s="52">
        <v>4.5</v>
      </c>
      <c r="E44" s="157"/>
      <c r="F44" s="51">
        <f>E44*D44</f>
        <v>0</v>
      </c>
      <c r="G44" s="101"/>
    </row>
    <row r="45" spans="1:8" ht="118.8" x14ac:dyDescent="0.25">
      <c r="A45" s="47" t="s">
        <v>396</v>
      </c>
      <c r="B45" s="83" t="s">
        <v>395</v>
      </c>
      <c r="C45" s="48" t="s">
        <v>527</v>
      </c>
      <c r="D45" s="52">
        <v>40</v>
      </c>
      <c r="E45" s="157"/>
      <c r="F45" s="51">
        <f>E45*D45</f>
        <v>0</v>
      </c>
      <c r="G45" s="101"/>
    </row>
    <row r="46" spans="1:8" ht="132" x14ac:dyDescent="0.25">
      <c r="A46" s="47" t="s">
        <v>394</v>
      </c>
      <c r="B46" s="83" t="s">
        <v>393</v>
      </c>
      <c r="C46" s="48" t="s">
        <v>527</v>
      </c>
      <c r="D46" s="52">
        <v>10</v>
      </c>
      <c r="E46" s="157"/>
      <c r="F46" s="51">
        <f>E46*D46</f>
        <v>0</v>
      </c>
      <c r="G46" s="101"/>
    </row>
    <row r="47" spans="1:8" x14ac:dyDescent="0.3">
      <c r="A47" s="42" t="s">
        <v>3</v>
      </c>
      <c r="B47" s="144" t="s">
        <v>357</v>
      </c>
      <c r="C47" s="145"/>
      <c r="D47" s="145"/>
      <c r="E47" s="145"/>
      <c r="F47" s="146"/>
      <c r="G47" s="101"/>
    </row>
    <row r="48" spans="1:8" ht="79.2" x14ac:dyDescent="0.25">
      <c r="A48" s="47" t="s">
        <v>392</v>
      </c>
      <c r="B48" s="83" t="s">
        <v>391</v>
      </c>
      <c r="C48" s="48" t="s">
        <v>527</v>
      </c>
      <c r="D48" s="52">
        <v>50</v>
      </c>
      <c r="E48" s="157"/>
      <c r="F48" s="51">
        <f>E48*D48</f>
        <v>0</v>
      </c>
      <c r="G48" s="101"/>
      <c r="H48" s="32"/>
    </row>
    <row r="49" spans="1:8" ht="79.2" x14ac:dyDescent="0.25">
      <c r="A49" s="47" t="s">
        <v>566</v>
      </c>
      <c r="B49" s="83" t="s">
        <v>391</v>
      </c>
      <c r="C49" s="48" t="s">
        <v>527</v>
      </c>
      <c r="D49" s="52">
        <v>50</v>
      </c>
      <c r="E49" s="157"/>
      <c r="F49" s="51">
        <f>E49*D49</f>
        <v>0</v>
      </c>
      <c r="G49" s="101"/>
      <c r="H49" s="32"/>
    </row>
    <row r="50" spans="1:8" ht="66" x14ac:dyDescent="0.25">
      <c r="A50" s="102" t="s">
        <v>567</v>
      </c>
      <c r="B50" s="83" t="s">
        <v>568</v>
      </c>
      <c r="C50" s="48" t="s">
        <v>68</v>
      </c>
      <c r="D50" s="52">
        <v>50</v>
      </c>
      <c r="E50" s="157"/>
      <c r="F50" s="51">
        <f>E50*D50</f>
        <v>0</v>
      </c>
      <c r="G50" s="101"/>
      <c r="H50" s="32"/>
    </row>
    <row r="51" spans="1:8" x14ac:dyDescent="0.3">
      <c r="A51" s="42" t="s">
        <v>356</v>
      </c>
      <c r="B51" s="144" t="s">
        <v>355</v>
      </c>
      <c r="C51" s="145"/>
      <c r="D51" s="145"/>
      <c r="E51" s="145"/>
      <c r="F51" s="146"/>
      <c r="G51" s="101"/>
    </row>
    <row r="52" spans="1:8" ht="158.4" x14ac:dyDescent="0.25">
      <c r="A52" s="47" t="s">
        <v>390</v>
      </c>
      <c r="B52" s="83" t="s">
        <v>389</v>
      </c>
      <c r="C52" s="48"/>
      <c r="D52" s="52"/>
      <c r="E52" s="157"/>
      <c r="F52" s="51"/>
      <c r="G52" s="101"/>
      <c r="H52" s="32"/>
    </row>
    <row r="53" spans="1:8" ht="15.6" x14ac:dyDescent="0.25">
      <c r="A53" s="47" t="s">
        <v>504</v>
      </c>
      <c r="B53" s="83" t="s">
        <v>388</v>
      </c>
      <c r="C53" s="48" t="s">
        <v>527</v>
      </c>
      <c r="D53" s="52">
        <v>6</v>
      </c>
      <c r="E53" s="157"/>
      <c r="F53" s="51">
        <f>E53*D53</f>
        <v>0</v>
      </c>
      <c r="G53" s="101"/>
    </row>
    <row r="54" spans="1:8" ht="15.6" x14ac:dyDescent="0.25">
      <c r="A54" s="47" t="s">
        <v>505</v>
      </c>
      <c r="B54" s="83" t="s">
        <v>387</v>
      </c>
      <c r="C54" s="48" t="s">
        <v>527</v>
      </c>
      <c r="D54" s="52">
        <v>11</v>
      </c>
      <c r="E54" s="157"/>
      <c r="F54" s="51">
        <f>E54*D54</f>
        <v>0</v>
      </c>
      <c r="G54" s="101"/>
    </row>
    <row r="55" spans="1:8" x14ac:dyDescent="0.3">
      <c r="A55" s="42" t="s">
        <v>354</v>
      </c>
      <c r="B55" s="144" t="s">
        <v>353</v>
      </c>
      <c r="C55" s="145"/>
      <c r="D55" s="145"/>
      <c r="E55" s="145"/>
      <c r="F55" s="146"/>
      <c r="G55" s="101"/>
    </row>
    <row r="56" spans="1:8" ht="132" x14ac:dyDescent="0.25">
      <c r="A56" s="47"/>
      <c r="B56" s="83" t="s">
        <v>580</v>
      </c>
      <c r="C56" s="48"/>
      <c r="D56" s="49"/>
      <c r="E56" s="157"/>
      <c r="F56" s="51"/>
      <c r="G56" s="101"/>
      <c r="H56" s="32"/>
    </row>
    <row r="57" spans="1:8" ht="79.2" x14ac:dyDescent="0.25">
      <c r="A57" s="47"/>
      <c r="B57" s="83" t="s">
        <v>386</v>
      </c>
      <c r="C57" s="48"/>
      <c r="D57" s="49"/>
      <c r="E57" s="157"/>
      <c r="F57" s="51"/>
      <c r="G57" s="101"/>
    </row>
    <row r="58" spans="1:8" ht="198" x14ac:dyDescent="0.25">
      <c r="A58" s="47" t="s">
        <v>385</v>
      </c>
      <c r="B58" s="83" t="s">
        <v>384</v>
      </c>
      <c r="C58" s="48"/>
      <c r="D58" s="52"/>
      <c r="E58" s="157"/>
      <c r="F58" s="51"/>
      <c r="G58" s="101"/>
      <c r="H58" s="32"/>
    </row>
    <row r="59" spans="1:8" x14ac:dyDescent="0.25">
      <c r="A59" s="47"/>
      <c r="B59" s="83" t="s">
        <v>383</v>
      </c>
      <c r="C59" s="48" t="s">
        <v>91</v>
      </c>
      <c r="D59" s="52">
        <v>1250</v>
      </c>
      <c r="E59" s="157"/>
      <c r="F59" s="51">
        <f>E59*D59</f>
        <v>0</v>
      </c>
      <c r="G59" s="101"/>
    </row>
    <row r="60" spans="1:8" ht="15.6" x14ac:dyDescent="0.25">
      <c r="A60" s="47"/>
      <c r="B60" s="83" t="s">
        <v>382</v>
      </c>
      <c r="C60" s="48" t="s">
        <v>527</v>
      </c>
      <c r="D60" s="52">
        <v>75</v>
      </c>
      <c r="E60" s="157"/>
      <c r="F60" s="51">
        <f>E60*D60</f>
        <v>0</v>
      </c>
      <c r="G60" s="101"/>
    </row>
    <row r="61" spans="1:8" x14ac:dyDescent="0.3">
      <c r="A61" s="42" t="s">
        <v>352</v>
      </c>
      <c r="B61" s="144" t="s">
        <v>351</v>
      </c>
      <c r="C61" s="145"/>
      <c r="D61" s="145"/>
      <c r="E61" s="145"/>
      <c r="F61" s="146"/>
      <c r="G61" s="101"/>
    </row>
    <row r="62" spans="1:8" ht="158.4" x14ac:dyDescent="0.25">
      <c r="A62" s="47"/>
      <c r="B62" s="83" t="s">
        <v>381</v>
      </c>
      <c r="C62" s="48"/>
      <c r="D62" s="49"/>
      <c r="E62" s="157"/>
      <c r="F62" s="51"/>
      <c r="G62" s="101"/>
      <c r="H62" s="32"/>
    </row>
    <row r="63" spans="1:8" ht="92.4" x14ac:dyDescent="0.25">
      <c r="A63" s="47"/>
      <c r="B63" s="83" t="s">
        <v>380</v>
      </c>
      <c r="C63" s="48"/>
      <c r="D63" s="49"/>
      <c r="E63" s="157"/>
      <c r="F63" s="51"/>
      <c r="G63" s="101"/>
      <c r="H63" s="32"/>
    </row>
    <row r="64" spans="1:8" ht="79.2" x14ac:dyDescent="0.25">
      <c r="A64" s="47"/>
      <c r="B64" s="83" t="s">
        <v>379</v>
      </c>
      <c r="C64" s="48"/>
      <c r="D64" s="52"/>
      <c r="E64" s="157"/>
      <c r="F64" s="51"/>
      <c r="G64" s="101"/>
    </row>
    <row r="65" spans="1:9" ht="145.19999999999999" x14ac:dyDescent="0.25">
      <c r="A65" s="47" t="s">
        <v>378</v>
      </c>
      <c r="B65" s="83" t="s">
        <v>377</v>
      </c>
      <c r="C65" s="48" t="s">
        <v>68</v>
      </c>
      <c r="D65" s="52">
        <v>1</v>
      </c>
      <c r="E65" s="157"/>
      <c r="F65" s="51">
        <f>E65*D65</f>
        <v>0</v>
      </c>
      <c r="G65" s="101"/>
      <c r="H65" s="32"/>
    </row>
    <row r="66" spans="1:9" ht="145.19999999999999" x14ac:dyDescent="0.25">
      <c r="A66" s="47" t="s">
        <v>376</v>
      </c>
      <c r="B66" s="83" t="s">
        <v>375</v>
      </c>
      <c r="C66" s="48" t="s">
        <v>68</v>
      </c>
      <c r="D66" s="52">
        <v>1</v>
      </c>
      <c r="E66" s="157"/>
      <c r="F66" s="51">
        <f>E66*D66</f>
        <v>0</v>
      </c>
      <c r="G66" s="101"/>
      <c r="H66" s="32"/>
    </row>
    <row r="67" spans="1:9" x14ac:dyDescent="0.3">
      <c r="A67" s="42" t="s">
        <v>350</v>
      </c>
      <c r="B67" s="144" t="s">
        <v>349</v>
      </c>
      <c r="C67" s="145"/>
      <c r="D67" s="145"/>
      <c r="E67" s="145"/>
      <c r="F67" s="146"/>
      <c r="G67" s="101"/>
    </row>
    <row r="68" spans="1:9" ht="380.25" customHeight="1" x14ac:dyDescent="0.25">
      <c r="A68" s="47" t="s">
        <v>374</v>
      </c>
      <c r="B68" s="83" t="s">
        <v>581</v>
      </c>
      <c r="C68" s="48"/>
      <c r="D68" s="49"/>
      <c r="E68" s="157"/>
      <c r="F68" s="51"/>
      <c r="G68" s="101"/>
      <c r="I68" s="33"/>
    </row>
    <row r="69" spans="1:9" ht="15.6" x14ac:dyDescent="0.25">
      <c r="A69" s="53"/>
      <c r="B69" s="83" t="s">
        <v>373</v>
      </c>
      <c r="C69" s="48" t="s">
        <v>527</v>
      </c>
      <c r="D69" s="49">
        <v>3700</v>
      </c>
      <c r="E69" s="157"/>
      <c r="F69" s="51">
        <f>E69*D69</f>
        <v>0</v>
      </c>
      <c r="G69" s="101"/>
    </row>
    <row r="70" spans="1:9" ht="39.6" x14ac:dyDescent="0.25">
      <c r="A70" s="54" t="s">
        <v>372</v>
      </c>
      <c r="B70" s="83" t="s">
        <v>371</v>
      </c>
      <c r="C70" s="55" t="s">
        <v>370</v>
      </c>
      <c r="D70" s="56">
        <v>443</v>
      </c>
      <c r="E70" s="158"/>
      <c r="F70" s="51">
        <f>E70*D70</f>
        <v>0</v>
      </c>
      <c r="G70" s="101"/>
    </row>
    <row r="71" spans="1:9" x14ac:dyDescent="0.3">
      <c r="A71" s="42" t="s">
        <v>348</v>
      </c>
      <c r="B71" s="144" t="s">
        <v>347</v>
      </c>
      <c r="C71" s="145"/>
      <c r="D71" s="145"/>
      <c r="E71" s="145"/>
      <c r="F71" s="146"/>
    </row>
    <row r="72" spans="1:9" x14ac:dyDescent="0.25">
      <c r="A72" s="47" t="s">
        <v>369</v>
      </c>
      <c r="B72" s="83" t="s">
        <v>62</v>
      </c>
      <c r="C72" s="48"/>
      <c r="D72" s="49"/>
      <c r="E72" s="50"/>
      <c r="F72" s="51"/>
    </row>
    <row r="73" spans="1:9" x14ac:dyDescent="0.25">
      <c r="A73" s="47"/>
      <c r="B73" s="83" t="s">
        <v>368</v>
      </c>
      <c r="C73" s="48"/>
      <c r="D73" s="49"/>
      <c r="E73" s="157"/>
      <c r="F73" s="51"/>
    </row>
    <row r="74" spans="1:9" ht="26.4" x14ac:dyDescent="0.25">
      <c r="A74" s="47"/>
      <c r="B74" s="83" t="s">
        <v>60</v>
      </c>
      <c r="C74" s="48"/>
      <c r="D74" s="49"/>
      <c r="E74" s="157"/>
      <c r="F74" s="51"/>
    </row>
    <row r="75" spans="1:9" x14ac:dyDescent="0.25">
      <c r="A75" s="47"/>
      <c r="B75" s="83" t="s">
        <v>59</v>
      </c>
      <c r="C75" s="48" t="s">
        <v>56</v>
      </c>
      <c r="D75" s="49">
        <v>1</v>
      </c>
      <c r="E75" s="157"/>
      <c r="F75" s="51">
        <f>E75*D75</f>
        <v>0</v>
      </c>
    </row>
    <row r="76" spans="1:9" x14ac:dyDescent="0.25">
      <c r="A76" s="47" t="s">
        <v>367</v>
      </c>
      <c r="B76" s="83" t="s">
        <v>564</v>
      </c>
      <c r="C76" s="57" t="s">
        <v>4</v>
      </c>
      <c r="D76" s="58">
        <v>1</v>
      </c>
      <c r="E76" s="157"/>
      <c r="F76" s="51">
        <f>E76*D76</f>
        <v>0</v>
      </c>
    </row>
    <row r="77" spans="1:9" x14ac:dyDescent="0.25">
      <c r="A77" s="47" t="s">
        <v>366</v>
      </c>
      <c r="B77" s="83" t="s">
        <v>365</v>
      </c>
      <c r="C77" s="57" t="s">
        <v>4</v>
      </c>
      <c r="D77" s="58">
        <v>1</v>
      </c>
      <c r="E77" s="157"/>
      <c r="F77" s="51">
        <f>E77*D77</f>
        <v>0</v>
      </c>
    </row>
    <row r="78" spans="1:9" ht="39.6" x14ac:dyDescent="0.25">
      <c r="A78" s="47" t="s">
        <v>364</v>
      </c>
      <c r="B78" s="83" t="s">
        <v>565</v>
      </c>
      <c r="C78" s="57" t="s">
        <v>4</v>
      </c>
      <c r="D78" s="58">
        <v>1</v>
      </c>
      <c r="E78" s="157"/>
      <c r="F78" s="51">
        <f>E78*D78</f>
        <v>0</v>
      </c>
    </row>
    <row r="79" spans="1:9" x14ac:dyDescent="0.3">
      <c r="A79" s="42" t="s">
        <v>363</v>
      </c>
      <c r="B79" s="144" t="s">
        <v>511</v>
      </c>
      <c r="C79" s="145"/>
      <c r="D79" s="145"/>
      <c r="E79" s="145"/>
      <c r="F79" s="146"/>
    </row>
    <row r="80" spans="1:9" x14ac:dyDescent="0.25">
      <c r="A80" s="59" t="s">
        <v>314</v>
      </c>
      <c r="B80" s="141" t="s">
        <v>362</v>
      </c>
      <c r="C80" s="142"/>
      <c r="D80" s="142"/>
      <c r="E80" s="143"/>
      <c r="F80" s="60">
        <f>SUM(F5:F10)</f>
        <v>0</v>
      </c>
    </row>
    <row r="81" spans="1:6" x14ac:dyDescent="0.25">
      <c r="A81" s="59" t="s">
        <v>190</v>
      </c>
      <c r="B81" s="141" t="s">
        <v>361</v>
      </c>
      <c r="C81" s="142"/>
      <c r="D81" s="142"/>
      <c r="E81" s="143"/>
      <c r="F81" s="60">
        <f>SUM(F12:F22)</f>
        <v>0</v>
      </c>
    </row>
    <row r="82" spans="1:6" x14ac:dyDescent="0.25">
      <c r="A82" s="59" t="s">
        <v>87</v>
      </c>
      <c r="B82" s="141" t="s">
        <v>360</v>
      </c>
      <c r="C82" s="142"/>
      <c r="D82" s="142"/>
      <c r="E82" s="143"/>
      <c r="F82" s="60">
        <f>SUM(F24:F31)</f>
        <v>0</v>
      </c>
    </row>
    <row r="83" spans="1:6" x14ac:dyDescent="0.25">
      <c r="A83" s="59" t="s">
        <v>65</v>
      </c>
      <c r="B83" s="141" t="s">
        <v>359</v>
      </c>
      <c r="C83" s="142"/>
      <c r="D83" s="142"/>
      <c r="E83" s="143"/>
      <c r="F83" s="60">
        <f>SUM(F33:F40)</f>
        <v>0</v>
      </c>
    </row>
    <row r="84" spans="1:6" x14ac:dyDescent="0.25">
      <c r="A84" s="59" t="s">
        <v>43</v>
      </c>
      <c r="B84" s="141" t="s">
        <v>358</v>
      </c>
      <c r="C84" s="142"/>
      <c r="D84" s="142"/>
      <c r="E84" s="143"/>
      <c r="F84" s="60">
        <f>SUM(F42:F46)</f>
        <v>0</v>
      </c>
    </row>
    <row r="85" spans="1:6" x14ac:dyDescent="0.25">
      <c r="A85" s="59" t="s">
        <v>3</v>
      </c>
      <c r="B85" s="141" t="s">
        <v>357</v>
      </c>
      <c r="C85" s="142"/>
      <c r="D85" s="142"/>
      <c r="E85" s="143"/>
      <c r="F85" s="60">
        <f>SUM(F48:F50)</f>
        <v>0</v>
      </c>
    </row>
    <row r="86" spans="1:6" x14ac:dyDescent="0.25">
      <c r="A86" s="59" t="s">
        <v>356</v>
      </c>
      <c r="B86" s="141" t="s">
        <v>355</v>
      </c>
      <c r="C86" s="142"/>
      <c r="D86" s="142"/>
      <c r="E86" s="143"/>
      <c r="F86" s="60">
        <f>SUM(F52:F54)</f>
        <v>0</v>
      </c>
    </row>
    <row r="87" spans="1:6" x14ac:dyDescent="0.25">
      <c r="A87" s="59" t="s">
        <v>354</v>
      </c>
      <c r="B87" s="141" t="s">
        <v>353</v>
      </c>
      <c r="C87" s="142"/>
      <c r="D87" s="142"/>
      <c r="E87" s="143"/>
      <c r="F87" s="60">
        <f>SUM(F56:F60)</f>
        <v>0</v>
      </c>
    </row>
    <row r="88" spans="1:6" ht="13.5" customHeight="1" x14ac:dyDescent="0.25">
      <c r="A88" s="59" t="s">
        <v>352</v>
      </c>
      <c r="B88" s="141" t="s">
        <v>351</v>
      </c>
      <c r="C88" s="142"/>
      <c r="D88" s="142"/>
      <c r="E88" s="143"/>
      <c r="F88" s="60">
        <f>SUM(F62:F66)</f>
        <v>0</v>
      </c>
    </row>
    <row r="89" spans="1:6" x14ac:dyDescent="0.25">
      <c r="A89" s="59" t="s">
        <v>350</v>
      </c>
      <c r="B89" s="141" t="s">
        <v>349</v>
      </c>
      <c r="C89" s="142"/>
      <c r="D89" s="142"/>
      <c r="E89" s="143"/>
      <c r="F89" s="60">
        <f>SUM(F68:F70)</f>
        <v>0</v>
      </c>
    </row>
    <row r="90" spans="1:6" x14ac:dyDescent="0.25">
      <c r="A90" s="59" t="s">
        <v>348</v>
      </c>
      <c r="B90" s="141" t="s">
        <v>347</v>
      </c>
      <c r="C90" s="142"/>
      <c r="D90" s="142"/>
      <c r="E90" s="143"/>
      <c r="F90" s="60">
        <f>SUM(F72:F78)</f>
        <v>0</v>
      </c>
    </row>
    <row r="91" spans="1:6" x14ac:dyDescent="0.25">
      <c r="A91" s="132" t="s">
        <v>2</v>
      </c>
      <c r="B91" s="133"/>
      <c r="C91" s="133"/>
      <c r="D91" s="133"/>
      <c r="E91" s="134"/>
      <c r="F91" s="92">
        <f>SUM(F80:F90)</f>
        <v>0</v>
      </c>
    </row>
    <row r="92" spans="1:6" x14ac:dyDescent="0.25">
      <c r="A92" s="135" t="s">
        <v>1</v>
      </c>
      <c r="B92" s="136"/>
      <c r="C92" s="136"/>
      <c r="D92" s="136"/>
      <c r="E92" s="137"/>
      <c r="F92" s="93">
        <f>F91*0.25</f>
        <v>0</v>
      </c>
    </row>
    <row r="93" spans="1:6" x14ac:dyDescent="0.25">
      <c r="A93" s="138" t="s">
        <v>0</v>
      </c>
      <c r="B93" s="139"/>
      <c r="C93" s="139"/>
      <c r="D93" s="139"/>
      <c r="E93" s="140"/>
      <c r="F93" s="92">
        <f>F91+F92</f>
        <v>0</v>
      </c>
    </row>
  </sheetData>
  <sheetProtection algorithmName="SHA-512" hashValue="FIfKfqZXfZA78EijB+jc0wMYojRuDTFevHXRF9FEdSHTy3bENnizsgYQ7qHz4KMbQ0dNu2dammfyciVeMCPXaA==" saltValue="Mr0e8+yJ1fmIM24iKD2f8Q==" spinCount="100000" sheet="1" formatCells="0" formatColumns="0" formatRows="0" insertColumns="0" insertRows="0" insertHyperlinks="0" deleteColumns="0" deleteRows="0" sort="0" autoFilter="0" pivotTables="0"/>
  <mergeCells count="27">
    <mergeCell ref="B79:F79"/>
    <mergeCell ref="B51:F51"/>
    <mergeCell ref="B55:F55"/>
    <mergeCell ref="B61:F61"/>
    <mergeCell ref="B67:F67"/>
    <mergeCell ref="B71:F71"/>
    <mergeCell ref="B11:F11"/>
    <mergeCell ref="B23:F23"/>
    <mergeCell ref="B32:F32"/>
    <mergeCell ref="B41:F41"/>
    <mergeCell ref="B47:F47"/>
    <mergeCell ref="A2:F2"/>
    <mergeCell ref="A3:F3"/>
    <mergeCell ref="A91:E91"/>
    <mergeCell ref="A92:E92"/>
    <mergeCell ref="A93:E93"/>
    <mergeCell ref="B80:E80"/>
    <mergeCell ref="B81:E81"/>
    <mergeCell ref="B82:E82"/>
    <mergeCell ref="B83:E83"/>
    <mergeCell ref="B84:E84"/>
    <mergeCell ref="B85:E85"/>
    <mergeCell ref="B86:E86"/>
    <mergeCell ref="B87:E87"/>
    <mergeCell ref="B88:E88"/>
    <mergeCell ref="B89:E89"/>
    <mergeCell ref="B90:E90"/>
  </mergeCells>
  <phoneticPr fontId="15" type="noConversion"/>
  <conditionalFormatting sqref="F5">
    <cfRule type="cellIs" dxfId="23" priority="26" operator="equal">
      <formula>0</formula>
    </cfRule>
  </conditionalFormatting>
  <conditionalFormatting sqref="F7:F10">
    <cfRule type="cellIs" dxfId="22" priority="25" operator="equal">
      <formula>0</formula>
    </cfRule>
  </conditionalFormatting>
  <conditionalFormatting sqref="F12:F17">
    <cfRule type="cellIs" dxfId="21" priority="24" operator="equal">
      <formula>0</formula>
    </cfRule>
  </conditionalFormatting>
  <conditionalFormatting sqref="F19:F22">
    <cfRule type="cellIs" dxfId="20" priority="23" operator="equal">
      <formula>0</formula>
    </cfRule>
  </conditionalFormatting>
  <conditionalFormatting sqref="F25">
    <cfRule type="cellIs" dxfId="19" priority="22" operator="equal">
      <formula>0</formula>
    </cfRule>
  </conditionalFormatting>
  <conditionalFormatting sqref="F27:F28">
    <cfRule type="cellIs" dxfId="18" priority="21" operator="equal">
      <formula>0</formula>
    </cfRule>
  </conditionalFormatting>
  <conditionalFormatting sqref="F30:F31">
    <cfRule type="cellIs" dxfId="17" priority="20" operator="equal">
      <formula>0</formula>
    </cfRule>
  </conditionalFormatting>
  <conditionalFormatting sqref="F34">
    <cfRule type="cellIs" dxfId="16" priority="19" operator="equal">
      <formula>0</formula>
    </cfRule>
  </conditionalFormatting>
  <conditionalFormatting sqref="F36:F37">
    <cfRule type="cellIs" dxfId="15" priority="18" operator="equal">
      <formula>0</formula>
    </cfRule>
  </conditionalFormatting>
  <conditionalFormatting sqref="F39:F40">
    <cfRule type="cellIs" dxfId="14" priority="17" operator="equal">
      <formula>0</formula>
    </cfRule>
  </conditionalFormatting>
  <conditionalFormatting sqref="F43:F45">
    <cfRule type="cellIs" dxfId="13" priority="16" operator="equal">
      <formula>0</formula>
    </cfRule>
  </conditionalFormatting>
  <conditionalFormatting sqref="F46">
    <cfRule type="cellIs" dxfId="12" priority="15" operator="equal">
      <formula>0</formula>
    </cfRule>
  </conditionalFormatting>
  <conditionalFormatting sqref="F48">
    <cfRule type="cellIs" dxfId="11" priority="14" operator="equal">
      <formula>0</formula>
    </cfRule>
  </conditionalFormatting>
  <conditionalFormatting sqref="F53:F54">
    <cfRule type="cellIs" dxfId="10" priority="13" operator="equal">
      <formula>0</formula>
    </cfRule>
  </conditionalFormatting>
  <conditionalFormatting sqref="F59:F60">
    <cfRule type="cellIs" dxfId="9" priority="12" operator="equal">
      <formula>0</formula>
    </cfRule>
  </conditionalFormatting>
  <conditionalFormatting sqref="F65:F66">
    <cfRule type="cellIs" dxfId="8" priority="11" operator="equal">
      <formula>0</formula>
    </cfRule>
  </conditionalFormatting>
  <conditionalFormatting sqref="F69">
    <cfRule type="cellIs" dxfId="7" priority="10" operator="equal">
      <formula>0</formula>
    </cfRule>
  </conditionalFormatting>
  <conditionalFormatting sqref="F75">
    <cfRule type="cellIs" dxfId="6" priority="8" operator="equal">
      <formula>0</formula>
    </cfRule>
  </conditionalFormatting>
  <conditionalFormatting sqref="F76">
    <cfRule type="cellIs" dxfId="5" priority="7" operator="equal">
      <formula>0</formula>
    </cfRule>
  </conditionalFormatting>
  <conditionalFormatting sqref="F77">
    <cfRule type="cellIs" dxfId="4" priority="6" operator="equal">
      <formula>0</formula>
    </cfRule>
  </conditionalFormatting>
  <conditionalFormatting sqref="F78">
    <cfRule type="cellIs" dxfId="3" priority="5" operator="equal">
      <formula>0</formula>
    </cfRule>
  </conditionalFormatting>
  <conditionalFormatting sqref="F70">
    <cfRule type="cellIs" dxfId="2" priority="3" operator="equal">
      <formula>0</formula>
    </cfRule>
  </conditionalFormatting>
  <conditionalFormatting sqref="F49">
    <cfRule type="cellIs" dxfId="1" priority="2" operator="equal">
      <formula>0</formula>
    </cfRule>
  </conditionalFormatting>
  <conditionalFormatting sqref="F50">
    <cfRule type="cellIs" dxfId="0" priority="1" operator="equal">
      <formula>0</formula>
    </cfRule>
  </conditionalFormatting>
  <printOptions horizontalCentered="1"/>
  <pageMargins left="0.55118110236220474" right="0.11811023622047245" top="0.82677165354330717" bottom="0.9055118110236221" header="0.31496062992125984" footer="0.39370078740157483"/>
  <pageSetup paperSize="9" scale="95" fitToHeight="26" orientation="portrait" r:id="rId1"/>
  <headerFooter>
    <oddHeader>&amp;LDOK-ING d.o.o.
&amp;C&amp;"Arial,Bold"TROŠKOVNIK STROJARSKE OPREME
&amp;RREKONSTRUKCIJA GRIJANJA 
I HLAĐENJA 
PROIZVODNOG POGONA</oddHeader>
    <oddFooter>&amp;CPage &amp;P of &amp;N</oddFooter>
  </headerFooter>
  <rowBreaks count="3" manualBreakCount="3">
    <brk id="50" max="5" man="1"/>
    <brk id="60" max="5" man="1"/>
    <brk id="66"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6"/>
  <sheetViews>
    <sheetView workbookViewId="0">
      <selection activeCell="D6" sqref="D6"/>
    </sheetView>
  </sheetViews>
  <sheetFormatPr defaultRowHeight="14.4" x14ac:dyDescent="0.3"/>
  <cols>
    <col min="1" max="1" width="5.109375" style="95" bestFit="1" customWidth="1"/>
    <col min="2" max="2" width="24.5546875" style="95" bestFit="1" customWidth="1"/>
    <col min="3" max="3" width="23.6640625" style="99" customWidth="1"/>
    <col min="4" max="4" width="16.5546875" style="99" customWidth="1"/>
    <col min="5" max="5" width="22" customWidth="1"/>
  </cols>
  <sheetData>
    <row r="1" spans="1:5" x14ac:dyDescent="0.3">
      <c r="A1" s="147" t="s">
        <v>542</v>
      </c>
      <c r="B1" s="147"/>
      <c r="C1" s="147"/>
      <c r="D1" s="147"/>
      <c r="E1" s="147"/>
    </row>
    <row r="2" spans="1:5" x14ac:dyDescent="0.3">
      <c r="A2" s="94" t="s">
        <v>540</v>
      </c>
      <c r="B2" s="94" t="s">
        <v>541</v>
      </c>
      <c r="C2" s="96" t="s">
        <v>538</v>
      </c>
      <c r="D2" s="96" t="s">
        <v>1</v>
      </c>
      <c r="E2" s="96" t="s">
        <v>539</v>
      </c>
    </row>
    <row r="3" spans="1:5" x14ac:dyDescent="0.3">
      <c r="A3" s="94">
        <v>1</v>
      </c>
      <c r="B3" s="94" t="s">
        <v>535</v>
      </c>
      <c r="C3" s="97">
        <f>'1.Strojarski troškovnik, dizalo'!F285</f>
        <v>0</v>
      </c>
      <c r="D3" s="98">
        <f>'1.Strojarski troškovnik, dizalo'!F286</f>
        <v>0</v>
      </c>
      <c r="E3" s="88">
        <f>'1.Strojarski troškovnik, dizalo'!F287</f>
        <v>0</v>
      </c>
    </row>
    <row r="4" spans="1:5" x14ac:dyDescent="0.3">
      <c r="A4" s="94">
        <v>2</v>
      </c>
      <c r="B4" s="94" t="s">
        <v>536</v>
      </c>
      <c r="C4" s="97">
        <f>'2.Elektrotehnički troškovnik'!F70</f>
        <v>0</v>
      </c>
      <c r="D4" s="98">
        <f>'2.Elektrotehnički troškovnik'!F71</f>
        <v>0</v>
      </c>
      <c r="E4" s="88">
        <f>'2.Elektrotehnički troškovnik'!F72</f>
        <v>0</v>
      </c>
    </row>
    <row r="5" spans="1:5" x14ac:dyDescent="0.3">
      <c r="A5" s="94">
        <v>3</v>
      </c>
      <c r="B5" s="94" t="s">
        <v>537</v>
      </c>
      <c r="C5" s="97">
        <f>'3.Građevinski troškovnik'!F91</f>
        <v>0</v>
      </c>
      <c r="D5" s="98">
        <f>'3.Građevinski troškovnik'!F92</f>
        <v>0</v>
      </c>
      <c r="E5" s="88">
        <f>'3.Građevinski troškovnik'!F93</f>
        <v>0</v>
      </c>
    </row>
    <row r="6" spans="1:5" x14ac:dyDescent="0.3">
      <c r="A6" s="148" t="s">
        <v>543</v>
      </c>
      <c r="B6" s="148"/>
      <c r="C6" s="97">
        <f>SUM(C3:C5)</f>
        <v>0</v>
      </c>
      <c r="D6" s="98">
        <f>SUM(D3:D5)</f>
        <v>0</v>
      </c>
      <c r="E6" s="89">
        <f>SUM(E3:E5)</f>
        <v>0</v>
      </c>
    </row>
  </sheetData>
  <sheetProtection algorithmName="SHA-512" hashValue="sI15SWy6f4awky/Jw01lbf+1IpSiE0KsG4XeUyKzs2ClooEcob27MNUbSExWXkxNGir62GbHLMWm6sR/B94Hdg==" saltValue="AH4R4wgJ9bQcPgW9SScxEw==" spinCount="100000" sheet="1" objects="1" scenarios="1"/>
  <mergeCells count="2">
    <mergeCell ref="A1:E1"/>
    <mergeCell ref="A6:B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4</vt:i4>
      </vt:variant>
      <vt:variant>
        <vt:lpstr>Imenovani rasponi</vt:lpstr>
      </vt:variant>
      <vt:variant>
        <vt:i4>5</vt:i4>
      </vt:variant>
    </vt:vector>
  </HeadingPairs>
  <TitlesOfParts>
    <vt:vector size="9" baseType="lpstr">
      <vt:lpstr>1.Strojarski troškovnik, dizalo</vt:lpstr>
      <vt:lpstr>2.Elektrotehnički troškovnik</vt:lpstr>
      <vt:lpstr>3.Građevinski troškovnik</vt:lpstr>
      <vt:lpstr>Rekapitulacija</vt:lpstr>
      <vt:lpstr>'1.Strojarski troškovnik, dizalo'!Ispis_naslova</vt:lpstr>
      <vt:lpstr>'3.Građevinski troškovnik'!Ispis_naslova</vt:lpstr>
      <vt:lpstr>'1.Strojarski troškovnik, dizalo'!Podrucje_ispisa</vt:lpstr>
      <vt:lpstr>'2.Elektrotehnički troškovnik'!Podrucje_ispisa</vt:lpstr>
      <vt:lpstr>'3.Građevinski troškovnik'!Podrucje_ispisa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Kragulj | ENERKON d.o.o.</dc:creator>
  <cp:lastModifiedBy>Leonarda</cp:lastModifiedBy>
  <dcterms:created xsi:type="dcterms:W3CDTF">2022-02-21T12:05:28Z</dcterms:created>
  <dcterms:modified xsi:type="dcterms:W3CDTF">2022-04-29T10:36:43Z</dcterms:modified>
</cp:coreProperties>
</file>