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codeName="ThisWorkbook"/>
  <mc:AlternateContent xmlns:mc="http://schemas.openxmlformats.org/markup-compatibility/2006">
    <mc:Choice Requires="x15">
      <x15ac:absPath xmlns:x15ac="http://schemas.microsoft.com/office/spreadsheetml/2010/11/ac" url="C:\Users\Leonarda\Desktop\Leota\04 Projekti\2021\02 Provedba\MURID\06 Nabava\06 Radovi\V2\"/>
    </mc:Choice>
  </mc:AlternateContent>
  <xr:revisionPtr revIDLastSave="0" documentId="13_ncr:1_{6370E6BD-E483-458C-ADF3-8775FD7CBC1E}" xr6:coauthVersionLast="47" xr6:coauthVersionMax="47" xr10:uidLastSave="{00000000-0000-0000-0000-000000000000}"/>
  <bookViews>
    <workbookView xWindow="-108" yWindow="-108" windowWidth="23256" windowHeight="12576" tabRatio="864" activeTab="4" xr2:uid="{00000000-000D-0000-FFFF-FFFF00000000}"/>
  </bookViews>
  <sheets>
    <sheet name="Naslovnica" sheetId="3" r:id="rId1"/>
    <sheet name="popis projektanti" sheetId="17" r:id="rId2"/>
    <sheet name="Rekapitulacija" sheetId="29" r:id="rId3"/>
    <sheet name="OPĆI UVJETI" sheetId="37" r:id="rId4"/>
    <sheet name="građevinsko obrtnički" sheetId="1" r:id="rId5"/>
    <sheet name="B) Vodovod i odvodnja" sheetId="41" r:id="rId6"/>
    <sheet name="C) vanjsko uređenje" sheetId="34" r:id="rId7"/>
    <sheet name="D) Strojarski radovi" sheetId="38" r:id="rId8"/>
    <sheet name="E) Elektrotehnički " sheetId="40" r:id="rId9"/>
    <sheet name="F) dizalo" sheetId="27" r:id="rId10"/>
  </sheets>
  <externalReferences>
    <externalReference r:id="rId11"/>
    <externalReference r:id="rId12"/>
  </externalReferences>
  <definedNames>
    <definedName name="__shared_1_0_0">NA()</definedName>
    <definedName name="__shared_1_1_0">NA()</definedName>
    <definedName name="__shared_1_2_0">NA()</definedName>
    <definedName name="__shared_1_3_0">NA()</definedName>
    <definedName name="__shared_1_4_0">NA()</definedName>
    <definedName name="__shared_1_5_0">NA()</definedName>
    <definedName name="__shared_1_6_0">NA()</definedName>
    <definedName name="__shared_1_7_0">NA()</definedName>
    <definedName name="__shared_1_8_0">NA()</definedName>
    <definedName name="__xlnm.Print_Area" localSheetId="5">'B) Vodovod i odvodnja'!$A$1:$F$1095</definedName>
    <definedName name="__xlnm.Print_Area_0" localSheetId="5">'B) Vodovod i odvodnja'!$A$1:$F$1095</definedName>
    <definedName name="__xlnm.Print_Area_0_0" localSheetId="5">'B) Vodovod i odvodnja'!$A$1:$F$1095</definedName>
    <definedName name="__xlnm.Print_Area_0_0_0" localSheetId="5">'B) Vodovod i odvodnja'!$A$1:$F$1095</definedName>
    <definedName name="__xlnm.Print_Titles" localSheetId="5">'B) Vodovod i odvodnja'!$47:$47</definedName>
    <definedName name="__xlnm.Print_Titles_0" localSheetId="5">'B) Vodovod i odvodnja'!$47:$47</definedName>
    <definedName name="__xlnm.Print_Titles_0_0" localSheetId="5">'B) Vodovod i odvodnja'!$47:$47</definedName>
    <definedName name="__xlnm.Print_Titles_0_0_0" localSheetId="5">'B) Vodovod i odvodnja'!$47:$47</definedName>
    <definedName name="_xlnm._FilterDatabase" localSheetId="6" hidden="1">'C) vanjsko uređenje'!$A$24:$F$184</definedName>
    <definedName name="_Hlk44662079" localSheetId="0">Naslovnica!$B$8</definedName>
    <definedName name="_Hlk7437759" localSheetId="0">Naslovnica!$A$93</definedName>
    <definedName name="_Toc322533491" localSheetId="7">'D) Strojarski radovi'!#REF!</definedName>
    <definedName name="Excel_BuiltIn__FilterDatabase" localSheetId="6">NA()</definedName>
    <definedName name="Excel_BuiltIn_Print_Area" localSheetId="5">'B) Vodovod i odvodnja'!$A$1:$F$985</definedName>
    <definedName name="Excel_BuiltIn_Print_Area" localSheetId="6">NA()</definedName>
    <definedName name="Excel_BuiltIn_Print_Titles" localSheetId="6">NA()</definedName>
    <definedName name="_xlnm.Print_Titles" localSheetId="5">'B) Vodovod i odvodnja'!$47:$47</definedName>
    <definedName name="_xlnm.Print_Titles" localSheetId="6">'C) vanjsko uređenje'!$24:$24</definedName>
    <definedName name="_xlnm.Print_Titles" localSheetId="7">'D) Strojarski radovi'!$23:$23</definedName>
    <definedName name="_xlnm.Print_Titles" localSheetId="8">'E) Elektrotehnički '!$22:$22</definedName>
    <definedName name="_xlnm.Print_Titles" localSheetId="9">'F) dizalo'!$8:$8</definedName>
    <definedName name="_xlnm.Print_Titles" localSheetId="4">'građevinsko obrtnički'!$39:$39</definedName>
    <definedName name="kk_1" localSheetId="5">[1]POMOĆNI!$B$76</definedName>
    <definedName name="kk_1">[2]POMOĆNI!$B$76</definedName>
    <definedName name="kk1i" localSheetId="5">[1]POMOĆNI!$B$64</definedName>
    <definedName name="kk1i">[2]POMOĆNI!$B$64</definedName>
    <definedName name="kk1p" localSheetId="5">[1]POMOĆNI!$B$58</definedName>
    <definedName name="kk1p">[2]POMOĆNI!$B$58</definedName>
    <definedName name="kk1v" localSheetId="5">[1]POMOĆNI!$L$57</definedName>
    <definedName name="kk1v">[2]POMOĆNI!$L$57</definedName>
    <definedName name="kk2i" localSheetId="5">[1]POMOĆNI!$B$65</definedName>
    <definedName name="kk2i">[2]POMOĆNI!$B$65</definedName>
    <definedName name="kk2p" localSheetId="5">[1]POMOĆNI!$B$59</definedName>
    <definedName name="kk2p">[2]POMOĆNI!$B$59</definedName>
    <definedName name="kk2v" localSheetId="5">[1]POMOĆNI!$L$58</definedName>
    <definedName name="kk2v">[2]POMOĆNI!$L$58</definedName>
    <definedName name="kk3i" localSheetId="5">[1]POMOĆNI!$B$66</definedName>
    <definedName name="kk3i">[2]POMOĆNI!$B$66</definedName>
    <definedName name="kk3p" localSheetId="5">[1]POMOĆNI!$B$60</definedName>
    <definedName name="kk3p">[2]POMOĆNI!$B$60</definedName>
    <definedName name="kk3v" localSheetId="5">[1]POMOĆNI!$L$59</definedName>
    <definedName name="kk3v">[2]POMOĆNI!$L$59</definedName>
    <definedName name="kk4i" localSheetId="5">[1]POMOĆNI!$B$67</definedName>
    <definedName name="kk4i">[2]POMOĆNI!$B$67</definedName>
    <definedName name="kk4p" localSheetId="5">[1]POMOĆNI!$B$61</definedName>
    <definedName name="kk4p">[2]POMOĆNI!$B$61</definedName>
    <definedName name="kk4v" localSheetId="5">[1]POMOĆNI!$L$60</definedName>
    <definedName name="kk4v">[2]POMOĆNI!$L$60</definedName>
    <definedName name="kk5i" localSheetId="5">[1]POMOĆNI!$B$68</definedName>
    <definedName name="kk5i">[2]POMOĆNI!$B$68</definedName>
    <definedName name="kk5p" localSheetId="5">[1]POMOĆNI!$B$62</definedName>
    <definedName name="kk5p">[2]POMOĆNI!$B$62</definedName>
    <definedName name="kk5v" localSheetId="5">[1]POMOĆNI!$L$61</definedName>
    <definedName name="kk5v">[2]POMOĆNI!$L$61</definedName>
    <definedName name="kk6i" localSheetId="5">[1]POMOĆNI!$B$69</definedName>
    <definedName name="kk6i">[2]POMOĆNI!$B$69</definedName>
    <definedName name="kk6p" localSheetId="5">[1]POMOĆNI!$B$63</definedName>
    <definedName name="kk6p">[2]POMOĆNI!$B$63</definedName>
    <definedName name="kk6v" localSheetId="5">[1]POMOĆNI!$L$62</definedName>
    <definedName name="kk6v">[2]POMOĆNI!$L$62</definedName>
    <definedName name="krov" localSheetId="5">[1]POMOĆNI!$B$56:$B$69</definedName>
    <definedName name="krov">[2]POMOĆNI!$B$56:$B$69</definedName>
    <definedName name="krov_1" localSheetId="5">[1]POMOĆNI!$L$56:$L$62</definedName>
    <definedName name="krov_1">[2]POMOĆNI!$L$56:$L$62</definedName>
    <definedName name="krov_2" localSheetId="5">[1]POMOĆNI!$B$76:$B$77</definedName>
    <definedName name="krov_2">[2]POMOĆNI!$B$76:$B$77</definedName>
    <definedName name="_xlnm.Print_Area" localSheetId="5">'B) Vodovod i odvodnja'!$A$1:$F$1095</definedName>
    <definedName name="_xlnm.Print_Area" localSheetId="6">'C) vanjsko uređenje'!$A$1:$F$206</definedName>
    <definedName name="_xlnm.Print_Area" localSheetId="7">'D) Strojarski radovi'!$A$1:$F$879</definedName>
    <definedName name="_xlnm.Print_Area" localSheetId="8">'E) Elektrotehnički '!$A$1:$F$476</definedName>
    <definedName name="_xlnm.Print_Area" localSheetId="9">'F) dizalo'!$A$1:$F$27</definedName>
    <definedName name="_xlnm.Print_Area" localSheetId="4">'građevinsko obrtnički'!$A$1:$F$1435</definedName>
    <definedName name="_xlnm.Print_Area" localSheetId="0">Naslovnica!$A$1:$B$91</definedName>
    <definedName name="_xlnm.Print_Area" localSheetId="3">'OPĆI UVJETI'!$A$1:$B$599</definedName>
    <definedName name="_xlnm.Print_Area" localSheetId="1">'popis projektanti'!$A$1:$B$47</definedName>
    <definedName name="_xlnm.Print_Area" localSheetId="2">Rekapitulacija!$A$1:$C$22</definedName>
    <definedName name="Print_Area_0" localSheetId="5">'B) Vodovod i odvodnja'!$A$1:$F$1095</definedName>
    <definedName name="Print_Area_0_0" localSheetId="5">'B) Vodovod i odvodnja'!$A$1:$F$1095</definedName>
    <definedName name="Print_Area_0_0_0" localSheetId="5">'B) Vodovod i odvodnja'!$A$1:$F$1086</definedName>
    <definedName name="Print_Area_0_0_0_0" localSheetId="5">'B) Vodovod i odvodnja'!$A$1:$F$1095</definedName>
    <definedName name="Print_Area_0_0_0_0_0" localSheetId="5">'B) Vodovod i odvodnja'!$A$1:$F$1086</definedName>
    <definedName name="Print_Area_0_0_0_0_0_0" localSheetId="5">'B) Vodovod i odvodnja'!$A$1:$F$1086</definedName>
    <definedName name="Print_Area_0_0_0_0_0_0_0" localSheetId="5">'B) Vodovod i odvodnja'!$A$1:$F$1086</definedName>
    <definedName name="Print_Area_0_0_0_0_0_0_0_0" localSheetId="5">'B) Vodovod i odvodnja'!$A$1:$F$1086</definedName>
    <definedName name="Print_Area_0_0_0_0_0_0_0_0_0" localSheetId="5">'B) Vodovod i odvodnja'!$A$1:$F$1086</definedName>
    <definedName name="Print_Area_0_0_0_0_0_0_0_0_0_0" localSheetId="5">'B) Vodovod i odvodnja'!$A$1:$F$1086</definedName>
    <definedName name="Print_Area_0_0_0_0_0_0_0_0_0_0_0" localSheetId="5">'B) Vodovod i odvodnja'!$A$1:$F$1086</definedName>
    <definedName name="Print_Area_0_0_0_0_0_0_0_0_0_0_0_0" localSheetId="5">'B) Vodovod i odvodnja'!$A$1:$F$1086</definedName>
    <definedName name="Print_Area_0_0_0_0_0_0_0_0_0_0_0_0_0" localSheetId="5">'B) Vodovod i odvodnja'!$A$1:$F$1086</definedName>
    <definedName name="Print_Area_0_0_0_0_0_0_0_0_0_0_0_0_0_0" localSheetId="5">'B) Vodovod i odvodnja'!$A$1:$F$1086</definedName>
    <definedName name="Print_Titles_0" localSheetId="5">'B) Vodovod i odvodnja'!$47:$47</definedName>
    <definedName name="Print_Titles_0_0" localSheetId="5">'B) Vodovod i odvodnja'!$47:$47</definedName>
    <definedName name="Print_Titles_0_0_0" localSheetId="5">'B) Vodovod i odvodnja'!$47:$47</definedName>
    <definedName name="Print_Titles_0_0_0_0" localSheetId="5">'B) Vodovod i odvodnja'!$47:$47</definedName>
    <definedName name="Print_Titles_0_0_0_0_0" localSheetId="5">'B) Vodovod i odvodnja'!$47:$47</definedName>
    <definedName name="Print_Titles_0_0_0_0_0_0" localSheetId="5">'B) Vodovod i odvodnja'!$47:$47</definedName>
    <definedName name="Print_Titles_0_0_0_0_0_0_0" localSheetId="5">'B) Vodovod i odvodnja'!$47:$47</definedName>
    <definedName name="Print_Titles_0_0_0_0_0_0_0_0" localSheetId="5">'B) Vodovod i odvodnja'!$47:$47</definedName>
    <definedName name="Print_Titles_0_0_0_0_0_0_0_0_0" localSheetId="5">'B) Vodovod i odvodnja'!$47:$47</definedName>
    <definedName name="Print_Titles_0_0_0_0_0_0_0_0_0_0" localSheetId="5">'B) Vodovod i odvodnja'!$47:$47</definedName>
    <definedName name="Print_Titles_0_0_0_0_0_0_0_0_0_0_0" localSheetId="5">'B) Vodovod i odvodnja'!$47:$47</definedName>
    <definedName name="Print_Titles_0_0_0_0_0_0_0_0_0_0_0_0" localSheetId="5">'B) Vodovod i odvodnja'!$47:$47</definedName>
    <definedName name="Print_Titles_0_0_0_0_0_0_0_0_0_0_0_0_0" localSheetId="5">'B) Vodovod i odvodnja'!$47:$47</definedName>
    <definedName name="Print_Titles_0_0_0_0_0_0_0_0_0_0_0_0_0_0" localSheetId="5">'B) Vodovod i odvodnja'!$47:$47</definedName>
    <definedName name="rk_1" localSheetId="5">[1]POMOĆNI!$B$77</definedName>
    <definedName name="rk_1">[2]POMOĆNI!$B$77</definedName>
    <definedName name="rk1v" localSheetId="5">[1]POMOĆNI!$L$56</definedName>
    <definedName name="rk1v">[2]POMOĆNI!$L$56</definedName>
    <definedName name="rkh" localSheetId="5">[1]POMOĆNI!$B$56</definedName>
    <definedName name="rkh">[2]POMOĆNI!$B$56</definedName>
    <definedName name="rkv" localSheetId="5">[1]POMOĆNI!$B$57</definedName>
    <definedName name="rkv">[2]POMOĆNI!$B$57</definedName>
    <definedName name="SHARED_FORMULA_10_103_10_103_2">NA()</definedName>
    <definedName name="SHARED_FORMULA_10_39_10_39_2">NA()</definedName>
    <definedName name="SHARED_FORMULA_11_103_11_103_2">NA()</definedName>
    <definedName name="SHARED_FORMULA_11_39_11_39_2">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1387" i="1" l="1"/>
  <c r="F1386" i="1"/>
  <c r="F373" i="41"/>
  <c r="F1093" i="41"/>
  <c r="F1095" i="41" s="1"/>
  <c r="F34" i="41" s="1"/>
  <c r="F1084" i="41"/>
  <c r="F1081" i="41"/>
  <c r="F1080" i="41"/>
  <c r="F1079" i="41"/>
  <c r="F1078" i="41"/>
  <c r="F1075" i="41"/>
  <c r="F1073" i="41"/>
  <c r="F1059" i="41"/>
  <c r="F1056" i="41"/>
  <c r="F1055" i="41"/>
  <c r="F1054" i="41"/>
  <c r="F1053" i="41"/>
  <c r="F1050" i="41"/>
  <c r="F1047" i="41"/>
  <c r="F1032" i="41"/>
  <c r="F1029" i="41"/>
  <c r="F1028" i="41"/>
  <c r="F1027" i="41"/>
  <c r="F1026" i="41"/>
  <c r="F1025" i="41"/>
  <c r="F1024" i="41"/>
  <c r="F1021" i="41"/>
  <c r="F1017" i="41"/>
  <c r="F1015" i="41"/>
  <c r="F1001" i="41"/>
  <c r="F985" i="41"/>
  <c r="F982" i="41"/>
  <c r="F978" i="41"/>
  <c r="F975" i="41"/>
  <c r="F974" i="41"/>
  <c r="F973" i="41"/>
  <c r="F972" i="41"/>
  <c r="F971" i="41"/>
  <c r="F970" i="41"/>
  <c r="F969" i="41"/>
  <c r="F968" i="41"/>
  <c r="F965" i="41"/>
  <c r="F958" i="41"/>
  <c r="F956" i="41"/>
  <c r="F943" i="41"/>
  <c r="F926" i="41"/>
  <c r="F923" i="41"/>
  <c r="F922" i="41"/>
  <c r="F921" i="41"/>
  <c r="F920" i="41"/>
  <c r="F919" i="41"/>
  <c r="F916" i="41"/>
  <c r="F898" i="41"/>
  <c r="F884" i="41"/>
  <c r="F866" i="41"/>
  <c r="F863" i="41"/>
  <c r="F862" i="41"/>
  <c r="F861" i="41"/>
  <c r="F860" i="41"/>
  <c r="F857" i="41"/>
  <c r="F855" i="41"/>
  <c r="F842" i="41"/>
  <c r="F1086" i="41" s="1"/>
  <c r="F32" i="41" s="1"/>
  <c r="F830" i="41"/>
  <c r="F827" i="41"/>
  <c r="F826" i="41"/>
  <c r="F825" i="41"/>
  <c r="F822" i="41"/>
  <c r="F821" i="41"/>
  <c r="F818" i="41"/>
  <c r="F817" i="41"/>
  <c r="F816" i="41"/>
  <c r="F815" i="41"/>
  <c r="F812" i="41"/>
  <c r="F808" i="41"/>
  <c r="F807" i="41"/>
  <c r="F804" i="41"/>
  <c r="F801" i="41"/>
  <c r="F798" i="41"/>
  <c r="F795" i="41"/>
  <c r="F792" i="41"/>
  <c r="F789" i="41"/>
  <c r="F786" i="41"/>
  <c r="F785" i="41"/>
  <c r="F784" i="41"/>
  <c r="F781" i="41"/>
  <c r="F779" i="41"/>
  <c r="F778" i="41"/>
  <c r="F776" i="41"/>
  <c r="F775" i="41"/>
  <c r="F774" i="41"/>
  <c r="F773" i="41"/>
  <c r="F772" i="41"/>
  <c r="F770" i="41"/>
  <c r="F769" i="41"/>
  <c r="F768" i="41"/>
  <c r="F766" i="41"/>
  <c r="F765" i="41"/>
  <c r="F764" i="41"/>
  <c r="F762" i="41"/>
  <c r="F761" i="41"/>
  <c r="F760" i="41"/>
  <c r="F755" i="41"/>
  <c r="F754" i="41"/>
  <c r="F752" i="41"/>
  <c r="F751" i="41"/>
  <c r="F749" i="41"/>
  <c r="F748" i="41"/>
  <c r="F746" i="41"/>
  <c r="F745" i="41"/>
  <c r="F743" i="41"/>
  <c r="F742" i="41"/>
  <c r="F738" i="41"/>
  <c r="F737" i="41"/>
  <c r="F736" i="41"/>
  <c r="F733" i="41"/>
  <c r="F731" i="41"/>
  <c r="F730" i="41"/>
  <c r="F729" i="41"/>
  <c r="F727" i="41"/>
  <c r="F726" i="41"/>
  <c r="F725" i="41"/>
  <c r="F723" i="41"/>
  <c r="F722" i="41"/>
  <c r="F721" i="41"/>
  <c r="F719" i="41"/>
  <c r="F718" i="41"/>
  <c r="F717" i="41"/>
  <c r="F713" i="41"/>
  <c r="F712" i="41"/>
  <c r="F711" i="41"/>
  <c r="F708" i="41"/>
  <c r="F707" i="41"/>
  <c r="F705" i="41"/>
  <c r="F703" i="41"/>
  <c r="F701" i="41"/>
  <c r="F700" i="41"/>
  <c r="F699" i="41"/>
  <c r="F698" i="41"/>
  <c r="F696" i="41"/>
  <c r="F695" i="41"/>
  <c r="F693" i="41"/>
  <c r="F692" i="41"/>
  <c r="F690" i="41"/>
  <c r="F689" i="41"/>
  <c r="F688" i="41"/>
  <c r="F684" i="41"/>
  <c r="F683" i="41"/>
  <c r="F682" i="41"/>
  <c r="F681" i="41"/>
  <c r="F680" i="41"/>
  <c r="F678" i="41"/>
  <c r="F677" i="41"/>
  <c r="F676" i="41"/>
  <c r="F675" i="41"/>
  <c r="F674" i="41"/>
  <c r="F672" i="41"/>
  <c r="F671" i="41"/>
  <c r="F670" i="41"/>
  <c r="F669" i="41"/>
  <c r="F667" i="41"/>
  <c r="F666" i="41"/>
  <c r="F665" i="41"/>
  <c r="F664" i="41"/>
  <c r="F662" i="41"/>
  <c r="F661" i="41"/>
  <c r="F660" i="41"/>
  <c r="F659" i="41"/>
  <c r="F832" i="41" s="1"/>
  <c r="F31" i="41" s="1"/>
  <c r="F648" i="41"/>
  <c r="F645" i="41"/>
  <c r="F642" i="41"/>
  <c r="F639" i="41"/>
  <c r="F636" i="41"/>
  <c r="F633" i="41"/>
  <c r="F632" i="41"/>
  <c r="F629" i="41"/>
  <c r="F628" i="41"/>
  <c r="F627" i="41"/>
  <c r="F624" i="41"/>
  <c r="F623" i="41"/>
  <c r="F622" i="41"/>
  <c r="F621" i="41"/>
  <c r="F618" i="41"/>
  <c r="F615" i="41"/>
  <c r="F614" i="41"/>
  <c r="F611" i="41"/>
  <c r="F610" i="41"/>
  <c r="F607" i="41"/>
  <c r="F606" i="41"/>
  <c r="F605" i="41"/>
  <c r="F602" i="41"/>
  <c r="F601" i="41"/>
  <c r="F600" i="41"/>
  <c r="F599" i="41"/>
  <c r="F598" i="41"/>
  <c r="F594" i="41"/>
  <c r="F593" i="41"/>
  <c r="F592" i="41"/>
  <c r="F591" i="41"/>
  <c r="F590" i="41"/>
  <c r="F586" i="41"/>
  <c r="F585" i="41"/>
  <c r="F584" i="41"/>
  <c r="F583" i="41"/>
  <c r="F582" i="41"/>
  <c r="F579" i="41"/>
  <c r="F578" i="41"/>
  <c r="F577" i="41"/>
  <c r="F576" i="41"/>
  <c r="F575" i="41"/>
  <c r="F566" i="41"/>
  <c r="F565" i="41"/>
  <c r="F564" i="41"/>
  <c r="F563" i="41"/>
  <c r="F560" i="41"/>
  <c r="F557" i="41"/>
  <c r="F554" i="41"/>
  <c r="F553" i="41"/>
  <c r="F550" i="41"/>
  <c r="F547" i="41"/>
  <c r="F544" i="41"/>
  <c r="F543" i="41"/>
  <c r="F540" i="41"/>
  <c r="F537" i="41"/>
  <c r="F536" i="41"/>
  <c r="F650" i="41" s="1"/>
  <c r="F30" i="41" s="1"/>
  <c r="F526" i="41"/>
  <c r="F525" i="41"/>
  <c r="F524" i="41"/>
  <c r="F523" i="41"/>
  <c r="F519" i="41"/>
  <c r="F518" i="41"/>
  <c r="F517" i="41"/>
  <c r="F516" i="41"/>
  <c r="F515" i="41"/>
  <c r="F512" i="41"/>
  <c r="F511" i="41"/>
  <c r="F508" i="41"/>
  <c r="F507" i="41"/>
  <c r="F504" i="41"/>
  <c r="F503" i="41"/>
  <c r="F500" i="41"/>
  <c r="F499" i="41"/>
  <c r="F496" i="41"/>
  <c r="F495" i="41"/>
  <c r="F492" i="41"/>
  <c r="F491" i="41"/>
  <c r="F490" i="41"/>
  <c r="F489" i="41"/>
  <c r="F479" i="41"/>
  <c r="F476" i="41"/>
  <c r="F473" i="41"/>
  <c r="F472" i="41"/>
  <c r="F481" i="41" s="1"/>
  <c r="F24" i="41" s="1"/>
  <c r="F464" i="41"/>
  <c r="F461" i="41"/>
  <c r="F460" i="41"/>
  <c r="F459" i="41"/>
  <c r="F458" i="41"/>
  <c r="F457" i="41"/>
  <c r="F456" i="41"/>
  <c r="F455" i="41"/>
  <c r="F454" i="41"/>
  <c r="F453" i="41"/>
  <c r="F452" i="41"/>
  <c r="F451" i="41"/>
  <c r="F447" i="41"/>
  <c r="F446" i="41"/>
  <c r="F445" i="41"/>
  <c r="F444" i="41"/>
  <c r="F443" i="41"/>
  <c r="F442" i="41"/>
  <c r="F441" i="41"/>
  <c r="F438" i="41"/>
  <c r="F437" i="41"/>
  <c r="F436" i="41"/>
  <c r="F435" i="41"/>
  <c r="F434" i="41"/>
  <c r="F433" i="41"/>
  <c r="F432" i="41"/>
  <c r="F431" i="41"/>
  <c r="F430" i="41"/>
  <c r="F429" i="41"/>
  <c r="F428" i="41"/>
  <c r="F421" i="41"/>
  <c r="F420" i="41"/>
  <c r="F419" i="41"/>
  <c r="F416" i="41"/>
  <c r="F415" i="41"/>
  <c r="F414" i="41"/>
  <c r="F411" i="41"/>
  <c r="F408" i="41"/>
  <c r="F407" i="41"/>
  <c r="F406" i="41"/>
  <c r="F403" i="41"/>
  <c r="F402" i="41"/>
  <c r="F401" i="41"/>
  <c r="F398" i="41"/>
  <c r="F397" i="41"/>
  <c r="F394" i="41"/>
  <c r="F393" i="41"/>
  <c r="F392" i="41"/>
  <c r="F391" i="41"/>
  <c r="F390" i="41"/>
  <c r="F389" i="41"/>
  <c r="F423" i="41" s="1"/>
  <c r="F22" i="41" s="1"/>
  <c r="F381" i="41"/>
  <c r="F383" i="41" s="1"/>
  <c r="F21" i="41" s="1"/>
  <c r="F371" i="41"/>
  <c r="F368" i="41"/>
  <c r="F365" i="41"/>
  <c r="F362" i="41"/>
  <c r="F331" i="41"/>
  <c r="F330" i="41"/>
  <c r="F329" i="41"/>
  <c r="F328" i="41"/>
  <c r="F325" i="41"/>
  <c r="F322" i="41"/>
  <c r="F319" i="41"/>
  <c r="F318" i="41"/>
  <c r="F317" i="41"/>
  <c r="F316" i="41"/>
  <c r="F313" i="41"/>
  <c r="F310" i="41"/>
  <c r="F309" i="41"/>
  <c r="F308" i="41"/>
  <c r="F305" i="41"/>
  <c r="F302" i="41"/>
  <c r="F299" i="41"/>
  <c r="F296" i="41"/>
  <c r="F295" i="41"/>
  <c r="F294" i="41"/>
  <c r="F291" i="41"/>
  <c r="F290" i="41"/>
  <c r="F289" i="41"/>
  <c r="F286" i="41"/>
  <c r="F285" i="41"/>
  <c r="F284" i="41"/>
  <c r="F283" i="41"/>
  <c r="F282" i="41"/>
  <c r="F281" i="41"/>
  <c r="F280" i="41"/>
  <c r="F279" i="41"/>
  <c r="F278" i="41"/>
  <c r="F277" i="41"/>
  <c r="F274" i="41"/>
  <c r="F273" i="41"/>
  <c r="F272" i="41"/>
  <c r="F271" i="41"/>
  <c r="F270" i="41"/>
  <c r="F269" i="41"/>
  <c r="F268" i="41"/>
  <c r="F267" i="41"/>
  <c r="F263" i="41"/>
  <c r="F262" i="41"/>
  <c r="F261" i="41"/>
  <c r="F260" i="41"/>
  <c r="F257" i="41"/>
  <c r="F256" i="41"/>
  <c r="F255" i="41"/>
  <c r="F254" i="41"/>
  <c r="F253" i="41"/>
  <c r="F252" i="41"/>
  <c r="F16" i="41" s="1"/>
  <c r="F244" i="41"/>
  <c r="F243" i="41"/>
  <c r="F242" i="41"/>
  <c r="F241" i="41"/>
  <c r="F240" i="41"/>
  <c r="F239" i="41"/>
  <c r="F238" i="41"/>
  <c r="F237" i="41"/>
  <c r="F236" i="41"/>
  <c r="F235" i="41"/>
  <c r="F231" i="41"/>
  <c r="F230" i="41"/>
  <c r="F229" i="41"/>
  <c r="F228" i="41"/>
  <c r="F227" i="41"/>
  <c r="F226" i="41"/>
  <c r="F225" i="41"/>
  <c r="F224" i="41"/>
  <c r="F223" i="41"/>
  <c r="F222" i="41"/>
  <c r="F221" i="41"/>
  <c r="F220" i="41"/>
  <c r="F219" i="41"/>
  <c r="F218" i="41"/>
  <c r="F217" i="41"/>
  <c r="F216" i="41"/>
  <c r="F215" i="41"/>
  <c r="F211" i="41"/>
  <c r="F210" i="41"/>
  <c r="F209" i="41"/>
  <c r="F208" i="41"/>
  <c r="F207" i="41"/>
  <c r="F206" i="41"/>
  <c r="F205" i="41"/>
  <c r="F204" i="41"/>
  <c r="F203" i="41"/>
  <c r="F202" i="41"/>
  <c r="F201" i="41"/>
  <c r="F200" i="41"/>
  <c r="F199" i="41"/>
  <c r="F198" i="41"/>
  <c r="F194" i="41"/>
  <c r="F191" i="41"/>
  <c r="F190" i="41"/>
  <c r="F187" i="41"/>
  <c r="F184" i="41"/>
  <c r="F181" i="41"/>
  <c r="F178" i="41"/>
  <c r="F175" i="41"/>
  <c r="F172" i="41"/>
  <c r="F171" i="41"/>
  <c r="F246" i="41" s="1"/>
  <c r="F15" i="41" s="1"/>
  <c r="F163" i="41"/>
  <c r="F162" i="41"/>
  <c r="F165" i="41" s="1"/>
  <c r="F14" i="41" s="1"/>
  <c r="F152" i="41"/>
  <c r="F149" i="41"/>
  <c r="F146" i="41"/>
  <c r="F143" i="41"/>
  <c r="F140" i="41"/>
  <c r="F137" i="41"/>
  <c r="F134" i="41"/>
  <c r="F131" i="41"/>
  <c r="F130" i="41"/>
  <c r="F129" i="41"/>
  <c r="F128" i="41"/>
  <c r="F127" i="41"/>
  <c r="F126" i="41"/>
  <c r="F125" i="41"/>
  <c r="F122" i="41"/>
  <c r="F121" i="41"/>
  <c r="F154" i="41" s="1"/>
  <c r="F9" i="41" s="1"/>
  <c r="F120" i="41"/>
  <c r="F117" i="41"/>
  <c r="F109" i="41"/>
  <c r="F108" i="41"/>
  <c r="F107" i="41"/>
  <c r="F106" i="41"/>
  <c r="F105" i="41"/>
  <c r="F104" i="41"/>
  <c r="F103" i="41"/>
  <c r="F102" i="41"/>
  <c r="F101" i="41"/>
  <c r="F100" i="41"/>
  <c r="F99" i="41"/>
  <c r="F98" i="41"/>
  <c r="F97" i="41"/>
  <c r="F96" i="41"/>
  <c r="F91" i="41"/>
  <c r="F90" i="41"/>
  <c r="F87" i="41"/>
  <c r="F84" i="41"/>
  <c r="F81" i="41"/>
  <c r="F78" i="41"/>
  <c r="F76" i="41"/>
  <c r="F73" i="41"/>
  <c r="F70" i="41"/>
  <c r="F67" i="41"/>
  <c r="F66" i="41"/>
  <c r="F111" i="41" s="1"/>
  <c r="F8" i="41" s="1"/>
  <c r="F58" i="41"/>
  <c r="F57" i="41"/>
  <c r="F54" i="41"/>
  <c r="F60" i="41" s="1"/>
  <c r="F465" i="40"/>
  <c r="F461" i="40"/>
  <c r="F457" i="40"/>
  <c r="F454" i="40"/>
  <c r="F453" i="40"/>
  <c r="F448" i="40"/>
  <c r="F447" i="40"/>
  <c r="F446" i="40"/>
  <c r="F445" i="40"/>
  <c r="F444" i="40"/>
  <c r="F440" i="40"/>
  <c r="F437" i="40"/>
  <c r="F434" i="40"/>
  <c r="F432" i="40"/>
  <c r="F467" i="40" s="1"/>
  <c r="F473" i="40" s="1"/>
  <c r="F475" i="40" s="1"/>
  <c r="F11" i="40" s="1"/>
  <c r="F400" i="40"/>
  <c r="F399" i="40"/>
  <c r="F398" i="40"/>
  <c r="F397" i="40"/>
  <c r="F396" i="40"/>
  <c r="F395" i="40"/>
  <c r="F394" i="40"/>
  <c r="F393" i="40"/>
  <c r="F402" i="40" s="1"/>
  <c r="F416" i="40" s="1"/>
  <c r="F392" i="40"/>
  <c r="F383" i="40"/>
  <c r="F382" i="40"/>
  <c r="F379" i="40"/>
  <c r="F376" i="40"/>
  <c r="F373" i="40"/>
  <c r="F370" i="40"/>
  <c r="F368" i="40"/>
  <c r="F358" i="40"/>
  <c r="F386" i="40" s="1"/>
  <c r="F415" i="40" s="1"/>
  <c r="F341" i="40"/>
  <c r="F338" i="40"/>
  <c r="F335" i="40"/>
  <c r="F332" i="40"/>
  <c r="F329" i="40"/>
  <c r="F327" i="40"/>
  <c r="F325" i="40"/>
  <c r="F323" i="40"/>
  <c r="F321" i="40"/>
  <c r="F344" i="40" s="1"/>
  <c r="F414" i="40" s="1"/>
  <c r="F312" i="40"/>
  <c r="F310" i="40"/>
  <c r="F308" i="40"/>
  <c r="F306" i="40"/>
  <c r="F304" i="40"/>
  <c r="F302" i="40"/>
  <c r="F300" i="40"/>
  <c r="F315" i="40" s="1"/>
  <c r="F413" i="40" s="1"/>
  <c r="F291" i="40"/>
  <c r="F289" i="40"/>
  <c r="F287" i="40"/>
  <c r="F286" i="40"/>
  <c r="F285" i="40"/>
  <c r="F282" i="40"/>
  <c r="F281" i="40"/>
  <c r="F278" i="40"/>
  <c r="F276" i="40"/>
  <c r="F274" i="40"/>
  <c r="F294" i="40" s="1"/>
  <c r="F412" i="40" s="1"/>
  <c r="F265" i="40"/>
  <c r="F264" i="40"/>
  <c r="F263" i="40"/>
  <c r="F262" i="40"/>
  <c r="F261" i="40"/>
  <c r="F260" i="40"/>
  <c r="F259" i="40"/>
  <c r="F258" i="40"/>
  <c r="F257" i="40"/>
  <c r="F256" i="40"/>
  <c r="F255" i="40"/>
  <c r="F254" i="40"/>
  <c r="F253" i="40"/>
  <c r="F250" i="40"/>
  <c r="F248" i="40"/>
  <c r="F246" i="40"/>
  <c r="F245" i="40"/>
  <c r="F242" i="40"/>
  <c r="F241" i="40"/>
  <c r="F240" i="40"/>
  <c r="F239" i="40"/>
  <c r="F236" i="40"/>
  <c r="F235" i="40"/>
  <c r="F234" i="40"/>
  <c r="F233" i="40"/>
  <c r="F232" i="40"/>
  <c r="F231" i="40"/>
  <c r="F230" i="40"/>
  <c r="F229" i="40"/>
  <c r="F228" i="40"/>
  <c r="F227" i="40"/>
  <c r="F226" i="40"/>
  <c r="F225" i="40"/>
  <c r="F224" i="40"/>
  <c r="F223" i="40"/>
  <c r="F222" i="40"/>
  <c r="F221" i="40"/>
  <c r="F220" i="40"/>
  <c r="F219" i="40"/>
  <c r="F218" i="40"/>
  <c r="F217" i="40"/>
  <c r="F216" i="40"/>
  <c r="F215" i="40"/>
  <c r="F214" i="40"/>
  <c r="F213" i="40"/>
  <c r="F212" i="40"/>
  <c r="F211" i="40"/>
  <c r="F210" i="40"/>
  <c r="F268" i="40" s="1"/>
  <c r="F411" i="40" s="1"/>
  <c r="F209" i="40"/>
  <c r="F208" i="40"/>
  <c r="F207" i="40"/>
  <c r="F197" i="40"/>
  <c r="F194" i="40"/>
  <c r="F191" i="40"/>
  <c r="F187" i="40"/>
  <c r="F186" i="40"/>
  <c r="F185" i="40"/>
  <c r="F182" i="40"/>
  <c r="F180" i="40"/>
  <c r="F178" i="40"/>
  <c r="F176" i="40"/>
  <c r="F174" i="40"/>
  <c r="F172" i="40"/>
  <c r="F170" i="40"/>
  <c r="F168" i="40"/>
  <c r="F166" i="40"/>
  <c r="F164" i="40"/>
  <c r="F162" i="40"/>
  <c r="F160" i="40"/>
  <c r="F158" i="40"/>
  <c r="F156" i="40"/>
  <c r="F154" i="40"/>
  <c r="F152" i="40"/>
  <c r="F150" i="40"/>
  <c r="F148" i="40"/>
  <c r="F146" i="40"/>
  <c r="F144" i="40"/>
  <c r="F142" i="40"/>
  <c r="F140" i="40"/>
  <c r="F138" i="40"/>
  <c r="F136" i="40"/>
  <c r="F134" i="40"/>
  <c r="F132" i="40"/>
  <c r="F200" i="40" s="1"/>
  <c r="F410" i="40" s="1"/>
  <c r="F130" i="40"/>
  <c r="F120" i="40"/>
  <c r="F109" i="40"/>
  <c r="F98" i="40"/>
  <c r="F86" i="40"/>
  <c r="F74" i="40"/>
  <c r="F62" i="40"/>
  <c r="F48" i="40"/>
  <c r="F46" i="40"/>
  <c r="F45" i="40"/>
  <c r="F42" i="40"/>
  <c r="F40" i="40"/>
  <c r="F38" i="40"/>
  <c r="F36" i="40"/>
  <c r="F33" i="40"/>
  <c r="F31" i="40"/>
  <c r="F29" i="40"/>
  <c r="F466" i="41" l="1"/>
  <c r="F23" i="41" s="1"/>
  <c r="F122" i="40"/>
  <c r="F409" i="40" s="1"/>
  <c r="F418" i="40" s="1"/>
  <c r="F10" i="40" s="1"/>
  <c r="F13" i="40" s="1"/>
  <c r="C12" i="29" s="1"/>
  <c r="F528" i="41"/>
  <c r="F29" i="41" s="1"/>
  <c r="F7" i="41"/>
  <c r="F15" i="40" l="1"/>
  <c r="F17" i="40" s="1"/>
  <c r="F37" i="41"/>
  <c r="C6" i="29" s="1"/>
  <c r="F39" i="41" l="1"/>
  <c r="F41" i="41" s="1"/>
  <c r="F874" i="38"/>
  <c r="F871" i="38"/>
  <c r="F861" i="38"/>
  <c r="F858" i="38"/>
  <c r="F854" i="38"/>
  <c r="F851" i="38"/>
  <c r="F848" i="38"/>
  <c r="F845" i="38"/>
  <c r="F844" i="38"/>
  <c r="F843" i="38"/>
  <c r="F840" i="38"/>
  <c r="F839" i="38"/>
  <c r="F838" i="38"/>
  <c r="F837" i="38"/>
  <c r="F834" i="38"/>
  <c r="F831" i="38"/>
  <c r="F828" i="38"/>
  <c r="F827" i="38"/>
  <c r="F826" i="38"/>
  <c r="F825" i="38"/>
  <c r="F824" i="38"/>
  <c r="F823" i="38"/>
  <c r="F820" i="38"/>
  <c r="F817" i="38"/>
  <c r="F814" i="38"/>
  <c r="F811" i="38"/>
  <c r="F810" i="38"/>
  <c r="F809" i="38"/>
  <c r="F808" i="38"/>
  <c r="F807" i="38"/>
  <c r="F806" i="38"/>
  <c r="F803" i="38"/>
  <c r="F802" i="38"/>
  <c r="F801" i="38"/>
  <c r="F798" i="38"/>
  <c r="F797" i="38"/>
  <c r="F796" i="38"/>
  <c r="F795" i="38"/>
  <c r="F792" i="38"/>
  <c r="F788" i="38"/>
  <c r="F787" i="38"/>
  <c r="F786" i="38"/>
  <c r="F785" i="38"/>
  <c r="F784" i="38"/>
  <c r="F772" i="38"/>
  <c r="F769" i="38"/>
  <c r="F766" i="38"/>
  <c r="F763" i="38"/>
  <c r="F759" i="38"/>
  <c r="F755" i="38"/>
  <c r="F751" i="38"/>
  <c r="F747" i="38"/>
  <c r="F746" i="38"/>
  <c r="F745" i="38"/>
  <c r="F742" i="38"/>
  <c r="F741" i="38"/>
  <c r="F738" i="38"/>
  <c r="F737" i="38"/>
  <c r="F736" i="38"/>
  <c r="F733" i="38"/>
  <c r="F729" i="38"/>
  <c r="F719" i="38"/>
  <c r="F716" i="38"/>
  <c r="F713" i="38"/>
  <c r="F710" i="38"/>
  <c r="F709" i="38"/>
  <c r="F706" i="38"/>
  <c r="F705" i="38"/>
  <c r="F704" i="38"/>
  <c r="F703" i="38"/>
  <c r="F702" i="38"/>
  <c r="F701" i="38"/>
  <c r="F700" i="38"/>
  <c r="F697" i="38"/>
  <c r="F694" i="38"/>
  <c r="F691" i="38"/>
  <c r="F688" i="38"/>
  <c r="F685" i="38"/>
  <c r="F684" i="38"/>
  <c r="F683" i="38"/>
  <c r="F682" i="38"/>
  <c r="F681" i="38"/>
  <c r="F680" i="38"/>
  <c r="F679" i="38"/>
  <c r="F676" i="38"/>
  <c r="F673" i="38"/>
  <c r="F670" i="38"/>
  <c r="F667" i="38"/>
  <c r="F666" i="38"/>
  <c r="F665" i="38"/>
  <c r="F664" i="38"/>
  <c r="F663" i="38"/>
  <c r="F660" i="38"/>
  <c r="F659" i="38"/>
  <c r="F655" i="38"/>
  <c r="F654" i="38"/>
  <c r="F653" i="38"/>
  <c r="F650" i="38"/>
  <c r="F649" i="38"/>
  <c r="F648" i="38"/>
  <c r="F644" i="38"/>
  <c r="F643" i="38"/>
  <c r="F642" i="38"/>
  <c r="F630" i="38"/>
  <c r="F627" i="38"/>
  <c r="F624" i="38"/>
  <c r="F621" i="38"/>
  <c r="F620" i="38"/>
  <c r="F617" i="38"/>
  <c r="F614" i="38"/>
  <c r="F611" i="38"/>
  <c r="F610" i="38"/>
  <c r="F609" i="38"/>
  <c r="F608" i="38"/>
  <c r="F607" i="38"/>
  <c r="F606" i="38"/>
  <c r="F605" i="38"/>
  <c r="F604" i="38"/>
  <c r="F601" i="38"/>
  <c r="F598" i="38"/>
  <c r="F595" i="38"/>
  <c r="F592" i="38"/>
  <c r="F591" i="38"/>
  <c r="F590" i="38"/>
  <c r="F589" i="38"/>
  <c r="F586" i="38"/>
  <c r="F585" i="38"/>
  <c r="F584" i="38"/>
  <c r="F583" i="38"/>
  <c r="F580" i="38"/>
  <c r="F577" i="38"/>
  <c r="F576" i="38"/>
  <c r="F575" i="38"/>
  <c r="F574" i="38"/>
  <c r="F573" i="38"/>
  <c r="F570" i="38"/>
  <c r="F569" i="38"/>
  <c r="F568" i="38"/>
  <c r="F567" i="38"/>
  <c r="F566" i="38"/>
  <c r="F563" i="38"/>
  <c r="F562" i="38"/>
  <c r="F553" i="38"/>
  <c r="F550" i="38"/>
  <c r="F547" i="38"/>
  <c r="F544" i="38"/>
  <c r="F543" i="38"/>
  <c r="F542" i="38"/>
  <c r="F539" i="38"/>
  <c r="F536" i="38"/>
  <c r="F533" i="38"/>
  <c r="F532" i="38"/>
  <c r="F531" i="38"/>
  <c r="F530" i="38"/>
  <c r="F529" i="38"/>
  <c r="F528" i="38"/>
  <c r="F527" i="38"/>
  <c r="F524" i="38"/>
  <c r="F523" i="38"/>
  <c r="F522" i="38"/>
  <c r="F521" i="38"/>
  <c r="F518" i="38"/>
  <c r="F517" i="38"/>
  <c r="F516" i="38"/>
  <c r="F512" i="38"/>
  <c r="F509" i="38"/>
  <c r="F508" i="38"/>
  <c r="F507" i="38"/>
  <c r="F504" i="38"/>
  <c r="F503" i="38"/>
  <c r="F502" i="38"/>
  <c r="F499" i="38"/>
  <c r="F498" i="38"/>
  <c r="F497" i="38"/>
  <c r="F494" i="38"/>
  <c r="F491" i="38"/>
  <c r="F485" i="38"/>
  <c r="F481" i="38"/>
  <c r="F471" i="38"/>
  <c r="F462" i="38"/>
  <c r="F453" i="38"/>
  <c r="F433" i="38"/>
  <c r="F430" i="38"/>
  <c r="F427" i="38"/>
  <c r="F424" i="38"/>
  <c r="F421" i="38"/>
  <c r="F418" i="38"/>
  <c r="F417" i="38"/>
  <c r="F416" i="38"/>
  <c r="F413" i="38"/>
  <c r="F412" i="38"/>
  <c r="F411" i="38"/>
  <c r="F408" i="38"/>
  <c r="F405" i="38"/>
  <c r="F402" i="38"/>
  <c r="F399" i="38"/>
  <c r="F398" i="38"/>
  <c r="F395" i="38"/>
  <c r="F391" i="38"/>
  <c r="F390" i="38"/>
  <c r="F389" i="38"/>
  <c r="F388" i="38"/>
  <c r="F385" i="38"/>
  <c r="F382" i="38"/>
  <c r="F381" i="38"/>
  <c r="F380" i="38"/>
  <c r="F379" i="38"/>
  <c r="F378" i="38"/>
  <c r="F374" i="38"/>
  <c r="F369" i="38"/>
  <c r="F365" i="38"/>
  <c r="F361" i="38"/>
  <c r="F356" i="38"/>
  <c r="F351" i="38"/>
  <c r="F348" i="38"/>
  <c r="F347" i="38"/>
  <c r="F342" i="38"/>
  <c r="F341" i="38"/>
  <c r="F336" i="38"/>
  <c r="F335" i="38"/>
  <c r="F334" i="38"/>
  <c r="F331" i="38"/>
  <c r="F330" i="38"/>
  <c r="F327" i="38"/>
  <c r="F326" i="38"/>
  <c r="F323" i="38"/>
  <c r="F322" i="38"/>
  <c r="F321" i="38"/>
  <c r="F318" i="38"/>
  <c r="F317" i="38"/>
  <c r="F314" i="38"/>
  <c r="F309" i="38"/>
  <c r="F308" i="38"/>
  <c r="F302" i="38"/>
  <c r="F301" i="38"/>
  <c r="F300" i="38"/>
  <c r="F295" i="38"/>
  <c r="F294" i="38"/>
  <c r="F293" i="38"/>
  <c r="F292" i="38"/>
  <c r="F291" i="38"/>
  <c r="F290" i="38"/>
  <c r="F286" i="38"/>
  <c r="F282" i="38"/>
  <c r="F274" i="38"/>
  <c r="F268" i="38"/>
  <c r="F262" i="38"/>
  <c r="F256" i="38"/>
  <c r="F250" i="38"/>
  <c r="F247" i="38"/>
  <c r="F244" i="38"/>
  <c r="F239" i="38"/>
  <c r="F234" i="38"/>
  <c r="F229" i="38"/>
  <c r="F187" i="38"/>
  <c r="F184" i="38"/>
  <c r="F178" i="38"/>
  <c r="F172" i="38"/>
  <c r="F166" i="38"/>
  <c r="F160" i="38"/>
  <c r="F154" i="38"/>
  <c r="F134" i="38"/>
  <c r="F118" i="38"/>
  <c r="F115" i="38"/>
  <c r="F112" i="38"/>
  <c r="F109" i="38"/>
  <c r="F106" i="38"/>
  <c r="F103" i="38"/>
  <c r="F122" i="38" s="1"/>
  <c r="F8" i="38" s="1"/>
  <c r="F92" i="38"/>
  <c r="F89" i="38"/>
  <c r="F86" i="38"/>
  <c r="F83" i="38"/>
  <c r="F80" i="38"/>
  <c r="F74" i="38"/>
  <c r="F66" i="38"/>
  <c r="F63" i="38"/>
  <c r="F60" i="38"/>
  <c r="F57" i="38"/>
  <c r="F54" i="38"/>
  <c r="F51" i="38"/>
  <c r="F50" i="38"/>
  <c r="F49" i="38"/>
  <c r="F46" i="38"/>
  <c r="F43" i="38"/>
  <c r="F40" i="38"/>
  <c r="F37" i="38"/>
  <c r="F34" i="38"/>
  <c r="F31" i="38"/>
  <c r="F28" i="38"/>
  <c r="B15" i="38"/>
  <c r="B14" i="38"/>
  <c r="B13" i="38"/>
  <c r="B12" i="38"/>
  <c r="B11" i="38"/>
  <c r="B10" i="38"/>
  <c r="B9" i="38"/>
  <c r="B8" i="38"/>
  <c r="B7" i="38"/>
  <c r="B205" i="34"/>
  <c r="F168" i="34"/>
  <c r="F169" i="34"/>
  <c r="F230" i="1"/>
  <c r="F634" i="38" l="1"/>
  <c r="F11" i="38" s="1"/>
  <c r="F721" i="38"/>
  <c r="F12" i="38" s="1"/>
  <c r="F556" i="38"/>
  <c r="F10" i="38" s="1"/>
  <c r="F865" i="38"/>
  <c r="F14" i="38" s="1"/>
  <c r="F17" i="38" s="1"/>
  <c r="F877" i="38"/>
  <c r="F15" i="38" s="1"/>
  <c r="F95" i="38"/>
  <c r="F7" i="38" s="1"/>
  <c r="F435" i="38"/>
  <c r="F9" i="38" s="1"/>
  <c r="F775" i="38"/>
  <c r="F13" i="38" s="1"/>
  <c r="A1171" i="1"/>
  <c r="A1179" i="1" s="1"/>
  <c r="A1186" i="1" s="1"/>
  <c r="F1208" i="1"/>
  <c r="F1194" i="1"/>
  <c r="F19" i="38" l="1"/>
  <c r="F20" i="38" s="1"/>
  <c r="C10" i="29"/>
  <c r="F507" i="1"/>
  <c r="F503" i="1"/>
  <c r="F339" i="1"/>
  <c r="F298" i="1"/>
  <c r="F21" i="27"/>
  <c r="F25" i="27" s="1"/>
  <c r="F23" i="27" l="1"/>
  <c r="F27" i="27" s="1"/>
  <c r="F177" i="34" l="1"/>
  <c r="F200" i="34" l="1"/>
  <c r="F197" i="34"/>
  <c r="F196" i="34"/>
  <c r="F193" i="34"/>
  <c r="F190" i="34"/>
  <c r="F187" i="34"/>
  <c r="F178" i="34"/>
  <c r="F150" i="34"/>
  <c r="F112" i="34"/>
  <c r="F104" i="34"/>
  <c r="F98" i="34"/>
  <c r="F95" i="34"/>
  <c r="F92" i="34"/>
  <c r="F89" i="34"/>
  <c r="F86" i="34"/>
  <c r="F74" i="34"/>
  <c r="F68" i="34"/>
  <c r="F65" i="34"/>
  <c r="F59" i="34"/>
  <c r="F57" i="34"/>
  <c r="F53" i="34"/>
  <c r="F1430" i="1"/>
  <c r="F1376" i="1"/>
  <c r="F1365" i="1"/>
  <c r="F1361" i="1"/>
  <c r="F1350" i="1"/>
  <c r="F1349" i="1"/>
  <c r="F1328" i="1"/>
  <c r="F1327" i="1"/>
  <c r="F1326" i="1"/>
  <c r="F1289" i="1"/>
  <c r="F1273" i="1"/>
  <c r="F1247" i="1"/>
  <c r="F1239" i="1"/>
  <c r="F1235" i="1"/>
  <c r="F1230" i="1"/>
  <c r="F1220" i="1"/>
  <c r="F1211" i="1"/>
  <c r="F1189" i="1"/>
  <c r="F1126" i="1"/>
  <c r="F735" i="1"/>
  <c r="F717" i="1"/>
  <c r="F578" i="1"/>
  <c r="F100" i="1"/>
  <c r="F90" i="1"/>
  <c r="F82" i="1"/>
  <c r="F78" i="1"/>
  <c r="F73" i="1"/>
  <c r="D68" i="1"/>
  <c r="F68" i="1" s="1"/>
  <c r="A1389" i="1"/>
  <c r="F1331" i="1" l="1"/>
  <c r="F23" i="1" s="1"/>
  <c r="F262" i="1"/>
  <c r="F202" i="34"/>
  <c r="F201" i="34"/>
  <c r="F174" i="34"/>
  <c r="F173" i="34"/>
  <c r="F147" i="34"/>
  <c r="F146" i="34"/>
  <c r="F145" i="34"/>
  <c r="F144" i="34"/>
  <c r="F141" i="34"/>
  <c r="F140" i="34"/>
  <c r="F139" i="34"/>
  <c r="F138" i="34"/>
  <c r="F130" i="34"/>
  <c r="F127" i="34"/>
  <c r="F126" i="34"/>
  <c r="F125" i="34"/>
  <c r="F122" i="34"/>
  <c r="F121" i="34"/>
  <c r="F120" i="34"/>
  <c r="F119" i="34"/>
  <c r="F118" i="34"/>
  <c r="F117" i="34"/>
  <c r="F116" i="34"/>
  <c r="F115" i="34"/>
  <c r="F101" i="34"/>
  <c r="F83" i="34"/>
  <c r="F75" i="34"/>
  <c r="F71" i="34"/>
  <c r="F62" i="34"/>
  <c r="F45" i="34"/>
  <c r="F42" i="34"/>
  <c r="F39" i="34"/>
  <c r="F38" i="34"/>
  <c r="F35" i="34"/>
  <c r="F32" i="34"/>
  <c r="F132" i="34" l="1"/>
  <c r="F181" i="34"/>
  <c r="F14" i="34" s="1"/>
  <c r="F77" i="34"/>
  <c r="F11" i="34" s="1"/>
  <c r="F205" i="34"/>
  <c r="F15" i="34" s="1"/>
  <c r="F47" i="34"/>
  <c r="F10" i="34" s="1"/>
  <c r="F106" i="34"/>
  <c r="F12" i="34" s="1"/>
  <c r="F13" i="34"/>
  <c r="F17" i="34" l="1"/>
  <c r="F19" i="34" l="1"/>
  <c r="F20" i="34" s="1"/>
  <c r="C8" i="29"/>
  <c r="F1400" i="1" l="1"/>
  <c r="F1401" i="1"/>
  <c r="F1402" i="1"/>
  <c r="F1403" i="1"/>
  <c r="F1404" i="1"/>
  <c r="F1405" i="1"/>
  <c r="F1406" i="1"/>
  <c r="F1407" i="1"/>
  <c r="F1408" i="1"/>
  <c r="F1399" i="1"/>
  <c r="A1341" i="1" l="1"/>
  <c r="A407" i="1"/>
  <c r="A415" i="1" s="1"/>
  <c r="A425" i="1" s="1"/>
  <c r="A257" i="1"/>
  <c r="A261" i="1" s="1"/>
  <c r="A264" i="1" s="1"/>
  <c r="F1301" i="1"/>
  <c r="F1302" i="1"/>
  <c r="F1300" i="1"/>
  <c r="F1177" i="1"/>
  <c r="F1201" i="1"/>
  <c r="F1184" i="1"/>
  <c r="D158" i="1" l="1"/>
  <c r="D244" i="1" s="1"/>
  <c r="F244" i="1" s="1"/>
  <c r="F159" i="1"/>
  <c r="F158" i="1" l="1"/>
  <c r="D1339" i="1"/>
  <c r="F1339" i="1" s="1"/>
  <c r="C14" i="29"/>
  <c r="D1243" i="1" l="1"/>
  <c r="F1243" i="1" s="1"/>
  <c r="F1152" i="1"/>
  <c r="F1140" i="1"/>
  <c r="F1117" i="1"/>
  <c r="F1103" i="1"/>
  <c r="F1091" i="1"/>
  <c r="F1083" i="1"/>
  <c r="F1068" i="1"/>
  <c r="F1060" i="1"/>
  <c r="F1043" i="1"/>
  <c r="F1032" i="1"/>
  <c r="F1022" i="1"/>
  <c r="F1012" i="1"/>
  <c r="F1011" i="1"/>
  <c r="F999" i="1"/>
  <c r="F988" i="1"/>
  <c r="F987" i="1"/>
  <c r="F976" i="1"/>
  <c r="F975" i="1"/>
  <c r="F965" i="1"/>
  <c r="F964" i="1"/>
  <c r="F952" i="1"/>
  <c r="F951" i="1"/>
  <c r="F931" i="1"/>
  <c r="F916" i="1"/>
  <c r="F899" i="1"/>
  <c r="F886" i="1"/>
  <c r="F872" i="1"/>
  <c r="F858" i="1"/>
  <c r="F844" i="1"/>
  <c r="F826" i="1"/>
  <c r="F813" i="1"/>
  <c r="F799" i="1"/>
  <c r="F785" i="1"/>
  <c r="F769" i="1"/>
  <c r="F753" i="1"/>
  <c r="F752" i="1"/>
  <c r="F718" i="1"/>
  <c r="A954" i="1"/>
  <c r="A967" i="1" s="1"/>
  <c r="A978" i="1" s="1"/>
  <c r="A990" i="1" s="1"/>
  <c r="A1001" i="1" s="1"/>
  <c r="A1014" i="1" s="1"/>
  <c r="A1024" i="1" s="1"/>
  <c r="A1034" i="1" s="1"/>
  <c r="A1047" i="1" s="1"/>
  <c r="A1062" i="1" s="1"/>
  <c r="A1070" i="1" s="1"/>
  <c r="A1085" i="1" s="1"/>
  <c r="A1093" i="1" s="1"/>
  <c r="A1105" i="1" s="1"/>
  <c r="A1119" i="1" s="1"/>
  <c r="A1130" i="1" s="1"/>
  <c r="A1142" i="1" s="1"/>
  <c r="A720" i="1"/>
  <c r="A737" i="1" s="1"/>
  <c r="A755" i="1" s="1"/>
  <c r="A771" i="1" s="1"/>
  <c r="A787" i="1" s="1"/>
  <c r="A801" i="1" s="1"/>
  <c r="A815" i="1" s="1"/>
  <c r="A831" i="1" s="1"/>
  <c r="A845" i="1" s="1"/>
  <c r="A860" i="1" s="1"/>
  <c r="A874" i="1" s="1"/>
  <c r="A890" i="1" s="1"/>
  <c r="A903" i="1" s="1"/>
  <c r="A918" i="1" s="1"/>
  <c r="A698" i="1"/>
  <c r="F1154" i="1" l="1"/>
  <c r="F19" i="1" s="1"/>
  <c r="F933" i="1"/>
  <c r="F18" i="1" s="1"/>
  <c r="F617" i="1"/>
  <c r="F616" i="1"/>
  <c r="F615" i="1"/>
  <c r="D630" i="1"/>
  <c r="D600" i="1"/>
  <c r="D1362" i="1" s="1"/>
  <c r="F1362" i="1" s="1"/>
  <c r="D480" i="1"/>
  <c r="F1379" i="1" l="1"/>
  <c r="F24" i="1" s="1"/>
  <c r="F431" i="1"/>
  <c r="F458" i="1"/>
  <c r="F457" i="1"/>
  <c r="A70" i="1" l="1"/>
  <c r="A75" i="1" s="1"/>
  <c r="A80" i="1" s="1"/>
  <c r="A86" i="1" s="1"/>
  <c r="A90" i="1" s="1"/>
  <c r="F376" i="1" l="1"/>
  <c r="F328" i="1" l="1"/>
  <c r="F318" i="1" l="1"/>
  <c r="F183" i="1"/>
  <c r="F182" i="1"/>
  <c r="F1421" i="1"/>
  <c r="F1236" i="1"/>
  <c r="F1250" i="1" s="1"/>
  <c r="F21" i="1" l="1"/>
  <c r="F602" i="1"/>
  <c r="F601" i="1"/>
  <c r="F600" i="1"/>
  <c r="F308" i="1"/>
  <c r="F288" i="1"/>
  <c r="F276" i="1"/>
  <c r="F266" i="1"/>
  <c r="F1291" i="1" l="1"/>
  <c r="F1290" i="1"/>
  <c r="F1261" i="1"/>
  <c r="F1416" i="1"/>
  <c r="F1412" i="1"/>
  <c r="A1232" i="1" l="1"/>
  <c r="A1238" i="1" s="1"/>
  <c r="A1241" i="1" s="1"/>
  <c r="A1245" i="1" s="1"/>
  <c r="F632" i="1"/>
  <c r="F149" i="1" l="1"/>
  <c r="F148" i="1"/>
  <c r="A1392" i="1"/>
  <c r="A1264" i="1"/>
  <c r="A1275" i="1" s="1"/>
  <c r="A1293" i="1" s="1"/>
  <c r="A1394" i="1" l="1"/>
  <c r="A1410" i="1" s="1"/>
  <c r="A1414" i="1" s="1"/>
  <c r="A1418" i="1" s="1"/>
  <c r="A1423" i="1" s="1"/>
  <c r="F647" i="1"/>
  <c r="F646" i="1"/>
  <c r="F645" i="1"/>
  <c r="F534" i="1"/>
  <c r="F506" i="1"/>
  <c r="F505" i="1"/>
  <c r="F504" i="1"/>
  <c r="F502" i="1"/>
  <c r="F501" i="1"/>
  <c r="F500" i="1"/>
  <c r="F467" i="1" l="1"/>
  <c r="F473" i="1"/>
  <c r="F444" i="1" l="1"/>
  <c r="F439" i="1" l="1"/>
  <c r="F405" i="1"/>
  <c r="F375" i="1"/>
  <c r="F259" i="1"/>
  <c r="F238" i="1"/>
  <c r="F234" i="1"/>
  <c r="F84" i="1" l="1"/>
  <c r="A99" i="1" l="1"/>
  <c r="A536" i="1"/>
  <c r="A595" i="1"/>
  <c r="A604" i="1" s="1"/>
  <c r="A1352" i="1"/>
  <c r="A102" i="1" l="1"/>
  <c r="A107" i="1" s="1"/>
  <c r="A112" i="1" s="1"/>
  <c r="A117" i="1" s="1"/>
  <c r="A124" i="1" s="1"/>
  <c r="A130" i="1" s="1"/>
  <c r="A619" i="1"/>
  <c r="A634" i="1" s="1"/>
  <c r="A649" i="1" s="1"/>
  <c r="A1364" i="1"/>
  <c r="A1367" i="1" s="1"/>
  <c r="A429" i="1"/>
  <c r="A434" i="1" s="1"/>
  <c r="F1392" i="1"/>
  <c r="F1390" i="1"/>
  <c r="F1434" i="1" l="1"/>
  <c r="F25" i="1" s="1"/>
  <c r="A659" i="1"/>
  <c r="A268" i="1"/>
  <c r="A141" i="1"/>
  <c r="A151" i="1" s="1"/>
  <c r="A161" i="1" s="1"/>
  <c r="A671" i="1" l="1"/>
  <c r="A682" i="1" s="1"/>
  <c r="A687" i="1" s="1"/>
  <c r="A279" i="1"/>
  <c r="A290" i="1" s="1"/>
  <c r="A300" i="1" s="1"/>
  <c r="A310" i="1" s="1"/>
  <c r="A167" i="1"/>
  <c r="A173" i="1" s="1"/>
  <c r="A179" i="1" s="1"/>
  <c r="A441" i="1"/>
  <c r="A320" i="1" l="1"/>
  <c r="A330" i="1" s="1"/>
  <c r="A342" i="1" s="1"/>
  <c r="A351" i="1" s="1"/>
  <c r="A361" i="1" s="1"/>
  <c r="A368" i="1" s="1"/>
  <c r="A373" i="1" s="1"/>
  <c r="A446" i="1"/>
  <c r="A460" i="1" s="1"/>
  <c r="A469" i="1" s="1"/>
  <c r="A185" i="1" l="1"/>
  <c r="A191" i="1" s="1"/>
  <c r="A197" i="1" s="1"/>
  <c r="A204" i="1" s="1"/>
  <c r="A475" i="1"/>
  <c r="A378" i="1"/>
  <c r="A383" i="1" s="1"/>
  <c r="F1262" i="1"/>
  <c r="F1169" i="1"/>
  <c r="F1223" i="1" s="1"/>
  <c r="F20" i="1" s="1"/>
  <c r="F694" i="1"/>
  <c r="F685" i="1"/>
  <c r="F680" i="1"/>
  <c r="F668" i="1"/>
  <c r="F657" i="1"/>
  <c r="F631" i="1"/>
  <c r="F630" i="1"/>
  <c r="F593" i="1"/>
  <c r="F592" i="1"/>
  <c r="F591" i="1"/>
  <c r="F545" i="1"/>
  <c r="F533" i="1"/>
  <c r="F532" i="1"/>
  <c r="F486" i="1"/>
  <c r="F480" i="1"/>
  <c r="F427" i="1"/>
  <c r="F423" i="1"/>
  <c r="F413" i="1"/>
  <c r="F387" i="1"/>
  <c r="F381" i="1"/>
  <c r="F371" i="1"/>
  <c r="F366" i="1"/>
  <c r="F359" i="1"/>
  <c r="F349" i="1"/>
  <c r="F255" i="1"/>
  <c r="F510" i="1" l="1"/>
  <c r="F15" i="1" s="1"/>
  <c r="F696" i="1"/>
  <c r="F17" i="1" s="1"/>
  <c r="F581" i="1"/>
  <c r="F1304" i="1"/>
  <c r="F22" i="1" s="1"/>
  <c r="F389" i="1"/>
  <c r="F8" i="1" s="1"/>
  <c r="A482" i="1"/>
  <c r="A488" i="1" s="1"/>
  <c r="A210" i="1"/>
  <c r="A217" i="1" s="1"/>
  <c r="A223" i="1" s="1"/>
  <c r="A229" i="1" l="1"/>
  <c r="A232" i="1" l="1"/>
  <c r="A236" i="1" s="1"/>
  <c r="A240" i="1" s="1"/>
  <c r="F227" i="1" l="1"/>
  <c r="F226" i="1"/>
  <c r="F221" i="1"/>
  <c r="F220" i="1"/>
  <c r="F215" i="1"/>
  <c r="F214" i="1"/>
  <c r="F208" i="1"/>
  <c r="F207" i="1"/>
  <c r="F202" i="1"/>
  <c r="F201" i="1"/>
  <c r="F195" i="1"/>
  <c r="F194" i="1"/>
  <c r="F189" i="1"/>
  <c r="F188" i="1"/>
  <c r="F177" i="1"/>
  <c r="F176" i="1"/>
  <c r="F171" i="1"/>
  <c r="F170" i="1"/>
  <c r="F165" i="1"/>
  <c r="F164" i="1"/>
  <c r="F139" i="1"/>
  <c r="F138" i="1"/>
  <c r="F128" i="1"/>
  <c r="F127" i="1"/>
  <c r="F122" i="1"/>
  <c r="F121" i="1"/>
  <c r="F120" i="1"/>
  <c r="F115" i="1"/>
  <c r="F114" i="1"/>
  <c r="F110" i="1"/>
  <c r="F109" i="1"/>
  <c r="F105" i="1"/>
  <c r="F104" i="1"/>
  <c r="F88" i="1"/>
  <c r="F83" i="1"/>
  <c r="F53" i="1"/>
  <c r="F55" i="1" s="1"/>
  <c r="F5" i="1" s="1"/>
  <c r="F92" i="1" l="1"/>
  <c r="F6" i="1" s="1"/>
  <c r="F246" i="1"/>
  <c r="F7" i="1" s="1"/>
  <c r="F16" i="1"/>
  <c r="F27" i="1" s="1"/>
  <c r="F10" i="1" l="1"/>
  <c r="F29" i="1" s="1"/>
  <c r="C4" i="29" l="1"/>
  <c r="C18" i="29" s="1"/>
  <c r="C20" i="29" s="1"/>
  <c r="F31" i="1"/>
  <c r="F33" i="1" s="1"/>
  <c r="C22" i="29" l="1"/>
  <c r="A1191" i="1"/>
  <c r="A1196" i="1" s="1"/>
  <c r="A1203" i="1" s="1"/>
  <c r="A1210" i="1" s="1"/>
  <c r="A1213" i="1" s="1"/>
</calcChain>
</file>

<file path=xl/sharedStrings.xml><?xml version="1.0" encoding="utf-8"?>
<sst xmlns="http://schemas.openxmlformats.org/spreadsheetml/2006/main" count="6246" uniqueCount="3461">
  <si>
    <t>Naručitelj:</t>
  </si>
  <si>
    <t>Naziv projektantskog ureda:</t>
  </si>
  <si>
    <t xml:space="preserve">NORD-ING d.o.o. </t>
  </si>
  <si>
    <t>Putjane 15</t>
  </si>
  <si>
    <t>40000 Čakovec</t>
  </si>
  <si>
    <t>Naziv građevine:</t>
  </si>
  <si>
    <t>Lokacija</t>
  </si>
  <si>
    <t>Zajednička oznaka projekta:</t>
  </si>
  <si>
    <t>Glavni projektant:</t>
  </si>
  <si>
    <t>Eleonora Bedeković, dipl.ing.arh.</t>
  </si>
  <si>
    <t>VRSTA PROJEKTA:</t>
  </si>
  <si>
    <t>Mjesto i datum:</t>
  </si>
  <si>
    <t>Direktor:</t>
  </si>
  <si>
    <t>Božica Magdalenić, ing.građ.</t>
  </si>
  <si>
    <t>A.</t>
  </si>
  <si>
    <t>GRAĐEVINSKO-OBRTNIČKI RADOVI:</t>
  </si>
  <si>
    <t>B.</t>
  </si>
  <si>
    <t>VODOVOD I ODVODNJA:</t>
  </si>
  <si>
    <t>C.</t>
  </si>
  <si>
    <t>VANJSKO UREĐENJE:</t>
  </si>
  <si>
    <t>D.</t>
  </si>
  <si>
    <t>STROJARSKE INSTALACIJE</t>
  </si>
  <si>
    <t>E.</t>
  </si>
  <si>
    <t>ELEKTROINSTALACIJE</t>
  </si>
  <si>
    <t>F.</t>
  </si>
  <si>
    <t>DIZALO</t>
  </si>
  <si>
    <t>UKUPNO bez PDV-a:</t>
  </si>
  <si>
    <t>Sve stavke podrazumijevaju izvođenje svih detalja sa svim konstruktivnim dijelovima, besprijekorno prema nacrtima, tehničkom opisu i ovom troškovniku.</t>
  </si>
  <si>
    <t xml:space="preserve">Sva oštećenja koje izvođač prouzroči izvršenjem predmetne stavke, na objektu, instalacijama i uređajima dužan je pravovremeno otkloniti o vlastitom trošku. </t>
  </si>
  <si>
    <t>GRAĐEVINSKI RADOVI</t>
  </si>
  <si>
    <t>Radove treba uskladiti s izvedbom radova na izolaciji ispod i između elemenata konstrukcije.</t>
  </si>
  <si>
    <t>skele</t>
  </si>
  <si>
    <t>Sve skele moraju u potpunosti biti izvedene u skladu s pravilima zaštite na radu, sa radnim podovima i ogradama, pravilno riješenim pristupima i ukrućenjima u oba smjera. Skele moraju biti izvedene na osnovu nacrta i dimenzionirane po statičkom proračunu, s spojnim sredstvima koja su proračunski predviđena.</t>
  </si>
  <si>
    <t>Skele treba redovito pregledavati i kontrolirati, a naročito nakon vremenskih nepogoda (kiša, vjetar i sl.), te po potrebi popravljati.</t>
  </si>
  <si>
    <t>Normu utroška sati za vršenje radova treba obvezno računati sa svim potrebnim dodatnim koeficijentima za otežanje radova, u svemu po građevinskim normama (GN) za odgovarajuću vrstu radova. U koeficijentima treba posebnu pažnju obratiti na režim rada (položaj gradilišta u gradu), pristupe kroz stambenu zonu i održavanje čistoće na pristupima, ishođenje svih potrebnih suglasnosti i dozvola, troškove komunalija kao i drugo što pripada u faktor gradilišta, a nije posebno specificirano.</t>
  </si>
  <si>
    <t>ZEMLJANI RADOVI</t>
  </si>
  <si>
    <t>Sve radove treba izvesti točno po projektu, u skladu sa geomehaničkim izvještajem i statičkim proračunom.</t>
  </si>
  <si>
    <t>Izvođač se obvezuje u cijeni ponuđenih radova osigurati svu potrebnu opremu i izvesti sve potrebne radove u uklanjanju podzemne vode ukoliko se ista pojavi tijekom izvođenja ugovorenih radova. Svi troškovi koji se pojave uslijed te pojave i njenim uklanjanjem smatraju se obuhvaćenim u ugovornoj cijeni. Zbog pojave podzemnih voda neće se tražiti niti odobriti dodatni troškovi kao niti odobriti produljenje roka građenja.</t>
  </si>
  <si>
    <t>Ukoliko se prilikom iskopa naiđe na vodove instalacija i sl., radove treba obustaviti i odmah pozvati vlasnike instalacija za odgovarajuću vrstu instalacija kao i nadzornog inženjera. Samo ovlašteni stručni radnik može ustanoviti vrstu instalacije, stanje nađene instalacije i demontirati ili preseliti instalaciju uz upis u građevinski dnevnik ili uz predočenje zapisnika o preselenju insatalacije . Pripomoć kod navedenih radova obračunati će se posebno, a otežanja zbog pažnje pri radovima treba uračunati u jediničnu cijenu.</t>
  </si>
  <si>
    <t>Obaveze izvođača (uključene u cijeni):</t>
  </si>
  <si>
    <t>- postava ograde gradilišta, izvedba privremenih priključaka instalacije, pristupne ceste, sanitarnog čvora te regulacije prometa tokom izvođenja radova te održavanje čistoće na pristupnim prometnicama</t>
  </si>
  <si>
    <t>- angažiranje nadležnog geomehaničara.</t>
  </si>
  <si>
    <t>Kod zatrpavanja pojedinih iskopa, materijal treba polijevati zbog boljeg zbijanja. Nasip izvoditi u slojevima od po 30 cm, s nabijanjem i vlaženjem vodom, do potrebne zbijenosti po statičkom proračunu.</t>
  </si>
  <si>
    <t>Kod materijala koji će se ponovno uporabiti (npr. za zatrpavanje oko temelja), isti treba prevesti na gradilišnu deponiju, uskladištiti te poslije uporabiti. Sve prijenose do i sa gradilišne deponije treba uključiti u jediničnu cijenu iskopa.</t>
  </si>
  <si>
    <t>Jedinična cijena pojedine stavke mora sadržavati još i:</t>
  </si>
  <si>
    <t>-sav rad na iskopu;</t>
  </si>
  <si>
    <t>-crpljenje podzemne vode</t>
  </si>
  <si>
    <t>-sva nalaganja temelja i nanosne skele;</t>
  </si>
  <si>
    <t>-razupiranja (ako je potrebno);</t>
  </si>
  <si>
    <t>-sva potrebna planiranja (ako nema posebne stavke);</t>
  </si>
  <si>
    <t>-sve vertikalne i horizontalne transporte i prijenose;</t>
  </si>
  <si>
    <t>-sva deponiranja i prebacivanja materijala;</t>
  </si>
  <si>
    <t>-održavanje deponija;</t>
  </si>
  <si>
    <t>-sve skele i prometne površine, ograde, zaštite prolaza i građevinskih jama u svezi pravila zaštite na radu;</t>
  </si>
  <si>
    <t>-sva moguća otežanja rada;</t>
  </si>
  <si>
    <t>-održavanje čistoće na vanjskim putevima kroz koje prolazi transport sa i na gradilište;</t>
  </si>
  <si>
    <t>-sva osiguranja gradilišta i građevine;</t>
  </si>
  <si>
    <t>-sve mjere zaštite na radu.</t>
  </si>
  <si>
    <t>U cijenama svih stavki radova treba uračunati i odgovarajuće koeficijente zbijenosti ili rastresitosti, jer isti nisu uključeni u količine.</t>
  </si>
  <si>
    <t>Normu utroška sati za vršenje radova treba obvezno računati sa svim potrebnim dodatnim koeficijentima za otežanje radova, u svemu po građevinskim normama (GN) za odgovarajuću vrstu radova. U koeficijentima treba posebnu pažnju obratiti na režim rada (položaj gradilišta u gradu), pristupe kroz stambenu zonu i održavanje čistoće na pristupima, ishođenje svih potrebnih suglasnosti i dozvola, troškove komunalija kao i drugo što pripada u faktor gradilišta a nije posebno specificirano.</t>
  </si>
  <si>
    <t>BETONSKI I ARMIRANOBETONSKI RADOVI</t>
  </si>
  <si>
    <t>Betonske i armirano betonske konstrukcije obuhvaćene ovim troškovnikom moraju zadovoljiti odredbe propisa, u smislu ispunjenja bitnih zahtjeva za građevinu, što uključuje projektiranje, izvođenje radova, uporabljivost, održavanje i druge zahtjeve za betonske konstrukcije, te tehnička svojstva i druge zahtijeve za građevne proizvode namijenjene ugradnji u betonsku konstrukciju.</t>
  </si>
  <si>
    <t>S obzirom na način armiranja, betonske konstrukcije obuhvaćene ovim troškovnikom mogu biti od: nearmiranog betona, armiranog betona i čelika.</t>
  </si>
  <si>
    <t>S obzirom na težinu betona, betonske konstrukcije obuhvaćene ovim troškovnikom mogu biti: s laganim betonom; s običnim betonom; ili s teškim betonom.</t>
  </si>
  <si>
    <t>Elementi betonskih konstrukcija uključeni ovim troškovnikom su: cement, agregat, dodaci betonu, dodaci mortu za injektiranje natega, voda, beton, čelik za armiranje, armatura, gotovi betonski elementi, proizvodi za zaštitu i popravak betonskih konstrukcija, kao i drugi građevni proizvodi koji se ugrađuju u sklopu betonskih konstrukcija.</t>
  </si>
  <si>
    <t>Prije početka rada izvođač treba izraditi tehnološki projekt betona koji obuhvaća sve uvjete ugradnje betona (taktovi betoniranje, radne reške radi skupljanja betona, redoslijed betoniranja...) te redovito pratiti kvalitetu betonske konstrukcije sukladno elementima iz projekta betona, što je uključeno u cijenu.</t>
  </si>
  <si>
    <t>Tehnološki projekt betona predgotovljenih ili djelomice predgotovljenih konstrukcija mora sadržavati i rješenje načina proizvodnje, ugradbe, prijenosa i prevoza, rasporeda oslonaca, potrebnih podupora i drugih mjera za osiguravanje stabilnosti tijekom ugradbe i spajanja elemenata.</t>
  </si>
  <si>
    <t>Prilikom izvođenja betonske konstrukcije izvođač je dužan pridržavati se projekta betonske konstrukcije i tehničkih uputa za ugradnju i uporabu građevinskih proizvoda, te opisa iz ovog troškovnika.</t>
  </si>
  <si>
    <t>Prilikom izvođenja betonske konstrukcije izvođač je dužan pridržavati se tehnološkog projekta betona i tehničkih uputa za ugradnju i uporabu građevinskih proizvoda, te opisa iz ovog troškovnika.</t>
  </si>
  <si>
    <t>Propisana svojstva i uporabljivost građevinskog proizvoda izrađenog na gradilištu utvrđuje se na način određena glavnim projektom, tehničkim propisom i ovim troškovnikom.</t>
  </si>
  <si>
    <t>Izvođenje betonske konstrukcije mora biti takvo da navedena konstrukcija ima tehnička svojstva i ispunjava zahtijeve određene projektom, tehničkim propisom i ovim troškovnikom.</t>
  </si>
  <si>
    <t>Uvjeti za izvođenje betonske konstrukcije definirani su programom kontrole osiguranja kvalitete koji je sastavni dio glavnog projekta betonske konstrukcije.</t>
  </si>
  <si>
    <t>Održavanje betonskih konstrukcija mora biti takvo, da se tijekom trajanja građevine očuvaju njena tehnička svojstva i ispunjavaju zahtijevi određeni projetkom građevine i tehničkim propisom.</t>
  </si>
  <si>
    <t>Prije početka radova izvođač je dužan uskladiti kvalitetu i rješenja betona s ostalim radovima (podovi, instalacije, obloge..) Suglasnost izvođača drugih povezanih radova za izvedene betonske i AB radove jedan je od uvjeta njihovog prihvaćanja od strane nadzornog inženjera.</t>
  </si>
  <si>
    <t>Svojstva očvrslog betona moraju biti specificirana projektom betonske konstrukcije ovisno o uvjetima uporabe.</t>
  </si>
  <si>
    <t>beton</t>
  </si>
  <si>
    <t>Svojstva svježeg betona specificira izvođač betonskih radova.</t>
  </si>
  <si>
    <t>Gdje je to navedeno projektom konstrukcije i arhitekture potrebno je izvesti vodonepropopusni beton. Na spoju zidova s temeljnim pločama i trakama izvodi se sloj hidroizolacijskog premaza na bazi cementa kako bi se osigurao prekid prolaska kapilarne vlage u slučaju oštećenja temeljne hidroizoacije. Sve radnje vezane na ovu napomenu ponuđač treba obuhvatiti u svojoj jediničnoj cijeni betonskih radova.</t>
  </si>
  <si>
    <t>Sva ugradba betona u ab konstrukcije je obavezno strojna.</t>
  </si>
  <si>
    <t>Jedinična cijena betonskih i ab radova uključuje slijedeće:</t>
  </si>
  <si>
    <t>- dobavna cijena gotovog betona uključujući sve transporte i manipulacije;</t>
  </si>
  <si>
    <t>- sav potreban rad na ugradbi i njezi betona;</t>
  </si>
  <si>
    <t>- sve unutarnje pretovare, transporte i manipulacije;</t>
  </si>
  <si>
    <t>- poduzimanje mjera zaštite na radu i drugih mjera;</t>
  </si>
  <si>
    <t>- zaštita betonskih i ab konstrukcija od djelovanja atmosferilija i temperaturnih utjecaja;</t>
  </si>
  <si>
    <t>- ugradba svih potrebnih posebno nespecificiranih elemenata (sidra, ankeri i sl.);</t>
  </si>
  <si>
    <t>- čišćenje nakon završenih radova.</t>
  </si>
  <si>
    <t>armatura</t>
  </si>
  <si>
    <t>Tehnička svojstva armature moraju ispunjavati opće i posebne zahtijeve bitne za krajnju namjenu i ovisno o vrsti čelika moraju biti specificirane prema normama nizova</t>
  </si>
  <si>
    <t>Jedinična cijena armiračkih radova uključuje slijedeće:</t>
  </si>
  <si>
    <t>- dobavna cijena gotove armature uključujući sve transporte i manipulacije;</t>
  </si>
  <si>
    <t>- sav potreban rad i alat na ugradbi armature;</t>
  </si>
  <si>
    <t>- postavljanje armature i vezanje, sa podmetačima (plastičnim ili betonskim, cca 4 kom/m2 oplate) i privremenim učvršćivanjem za oplatu;</t>
  </si>
  <si>
    <t>- čišćenje armature od hrđe, masnoća i ostalih nečistoća;</t>
  </si>
  <si>
    <t>- primjena mjera zaštite na radu i drugih važećih propisa.</t>
  </si>
  <si>
    <t>oplata</t>
  </si>
  <si>
    <t>Oplate izvesti prema opisu u troškovniku, planu oplate i detaljima, prema te u skladu sa važećim standardima za izvedbu i materijale.</t>
  </si>
  <si>
    <t>Oplatu treba postaviti tako da se nakon betoniranja ne pojavi ni najmanja deformacija konstrukcije. Skidanje oplate izvesti požljivo da ne dođe do oštećenja konstrukcije, naročito rubova, zubaca ili utora.</t>
  </si>
  <si>
    <t>Podupiranje za sve oplate je u cijeni, visine kako je stavkom troškovnika određeno.</t>
  </si>
  <si>
    <t>Jedinična cijena oplate sadrži:</t>
  </si>
  <si>
    <t>- dobavu svog potrebnog materijala za izvedbu oplate uključujući sve transporte i manipulacije;</t>
  </si>
  <si>
    <t>- sav potreban rad na krojenju i ugradbi oplate;</t>
  </si>
  <si>
    <t>- označavanje, uzimanje mjera na građevini;</t>
  </si>
  <si>
    <t>- močenje ili mazanje oplate (ili limenih kalupa) prije betoniranja;</t>
  </si>
  <si>
    <t>- demontaža oplate, čišćenje, vađenje čavala, sortiranje;</t>
  </si>
  <si>
    <t>- izradu radne skele;</t>
  </si>
  <si>
    <t>- izvedba manjih prodora, utora i udubljenja umetanjem u oplatu blokova od ekspandiranog polistirena ili kutija od drvene oplate, te njihova demontaža;</t>
  </si>
  <si>
    <t>- primjena mjera zaštite na radu i drugih važećih propisa;</t>
  </si>
  <si>
    <t>- čišćenje nakon završetka radova</t>
  </si>
  <si>
    <t>U cijeni stavke uključeno krpanje, brušenje i dodatna obrada ploha od betona nakon skidanja oplate.</t>
  </si>
  <si>
    <t>Uključivo ručno i strojno brušenje neravnina i curaka betona na spoju oplate, te zapunjavanje pukotina i rupa cem. mortom 1:1. Procjena obrade cca 20% ploha vidljivog betona. Radna skela u cijeni.</t>
  </si>
  <si>
    <t>Normu utroška sati za vršenje radova treba obvezno računati sa svim potrebnim dodatnim koeficijentima za otežanje radova, u svemu po GN za odgovarajuću vrstu radova. U koeficijentima treba posebnu pažnju obratiti na režim rada (položaj gradilišta u gradu), pristupe kroz stambenu zonu i održavanje čistoće na pristupima, ishođenje svih potrebnih suglasnosti i dozvola, troškove komunalija kao i drugo što pripada u faktor gradilišta a nije posebno specificirano.</t>
  </si>
  <si>
    <t>ZIDARSKI RADOVI</t>
  </si>
  <si>
    <t>Sve vertikalne i horizontalne plohe moraju biti izvedene ravne i očišćene po završetku radova.</t>
  </si>
  <si>
    <t>Glede zaštite susjednih postojećih ili već izvedenih radova i ploha, horizontalnih ili vertikalnih, potrebno je iste na odgovarajući način zaštititi, plastičnim (PVC ili PE) folijama, ljepenkom, daskama i sl., tako da ne dođe do oštećenja radova ili ploha. Sve navedeno treba uračunati u jediničnu cijenu radova.</t>
  </si>
  <si>
    <t>Razne pomoćne konstrukcije i skele potrebne tijekom radova treba obvezno uračunati u jediničnu cijenu, osim gdje je to posebno predviđeno troškovnikom.</t>
  </si>
  <si>
    <t>Izvoditelj je dužan pratiti kvalitetu svih materijala koji se ugrađuju, također i pomoćnih materijala koji se neće ugraditi ali se koriste u tijekom radova, te u svezi sa odgovarajućom normom dokazati da uporabljeni materijali odgovarajuću normu zadovoljavaju. Isto vrijedi i za dokazivanje stručnosti radnika, gdje se to normom traži. Sve troškove oko dobivanja certifikata (atesta), uključivo i utrošak svih potrebnih materijala za uzorke, treba izvoditelj uračunati u jediničnoj cijeni. Radove oko certificiranja treba povjeriti za to ovlaštenom poduzeću.</t>
  </si>
  <si>
    <t>Jediničnom cijenom treba također obuhvatiti i sve horizontalne i vertikalne transporte i prijenose osnovnog i pomoćnog materijala, do i na gradilištu, sve utovare, istovare i pretovare, te sva uskladištenja, sve do konačne ugradbe.</t>
  </si>
  <si>
    <t>Čišćenje podova za vrijeme gradnje i nakon završetka kompletnih obrtničkih i građevinskih radova je obaveza izvođača (uključivo odvoz šute i smeća na gradilišnu deponiju).</t>
  </si>
  <si>
    <t>Zidati treba u potpuno horizontalnim redovima, a ležajne i sudarne reške moraju biti širine 10-15 mm. Pri zidanju ih treba dobro zapuniti odgovarajućom vrstom morta, a kod ploha koje će se ožbukati treba ostaviti prazninu u reškama do dubine od cca 2 cm od plohe zida, da bi se žbuka bolje uhvatila, ako troškovnikom nije drugačije određeno.</t>
  </si>
  <si>
    <t>Zidovi od opeke moraju imati slojeve potpuno horizontalne, s vertikalnim reškama koje se međusobno poklapaju.</t>
  </si>
  <si>
    <t>Mort naveden kao produžni, ustvari je produžni vapneni mort, a opeke i blok opeke izvedene su od pečene gline.</t>
  </si>
  <si>
    <t>Pri izvedbi radova treba se strogo pridržavati važećih normativa, teh. uvjeta i pravilnika za izvedbu zidarskih radova, a u kvaliteti po nacrtima, detaljima i opisu iz odgovarajuće stavke troškovnika.</t>
  </si>
  <si>
    <t>Jedinična cijena zidarskih radova sadrži:</t>
  </si>
  <si>
    <t>- sav rad, uključivo pomoćni;</t>
  </si>
  <si>
    <t>- sav materijal, osnovni i pomoćni;</t>
  </si>
  <si>
    <t>- sva manja potrebna štemanja, šlicanja i prilagođenja ploha;</t>
  </si>
  <si>
    <t>- sva manja potrebna zatvaranja i zapune šliceva i prodora te izravnanje neravnina;</t>
  </si>
  <si>
    <t>- zaštitu zidova od utjecaja vrućine, hladnoće i atmosferskih nepogoda;</t>
  </si>
  <si>
    <t>- sve potrebne pomoćne konstrukcije i skele;</t>
  </si>
  <si>
    <t>- čišćenje prostorija i zidnih površina po završetku zidanja, te uklanjanje otpadaka.</t>
  </si>
  <si>
    <t>OBRTNIČKI RADOVI</t>
  </si>
  <si>
    <t>IZOLATERSKI RADOVI</t>
  </si>
  <si>
    <t>Izolaciju treba izvoditi na suhu, čistu, odmašćenu i ravnu podlogu, a radove treba uskladiti s radovima na limariji, gdje se lim i dilatacioni detalji izvode u sklopu slojeva izolacije. Ako se posebno ne navodi, lim u sklopu slojeva bitumenske izolacije treba dobro zaliti vrućom bitumenskom masom ili po detalju izvedbe.</t>
  </si>
  <si>
    <t>Nakon izvedbe svakog sloja izolacije (parna brana, toplinska izolacija, hidroizolacija i drugo) treba isti pregledati nadzorni inženjer i tek se nakon pozitivnog mišljenja i upisa u građevinski dnevnik može izvoditelj nastaviti s daljnjim radom. Nepravilno ili nekvalitetno izvedene slojeve mora izvoditelj na svoj trošak ukloniti i izvesti pravilno.</t>
  </si>
  <si>
    <t>U sklopu stavke treba slojeve izolacije (osim toplinske, gdje to nije drugačije navedeno troškovnikom) izvesti povijene uz bočne vertikalne ili kose plohe visine do 15 cm bez posebne naplate, u cijeni m2 tlocrtne izolacije.</t>
  </si>
  <si>
    <t>Gdje je potrebno, treba izvoditelj izvesti i holkere visine 15-30 cm i obračunati ih u m2 razvijene površine izolacije, ako troškovnikom nije drugačije određeno. Veća visina slojeva izolacije (od 30 cm) obračunava se u posebnim stavkama.</t>
  </si>
  <si>
    <t>Ukoliko nije predviđen poseban detalj, holkere treba izvesti od traka ekspandiranog polistirena ili sl. rezanim pod 45°, kaširanih bit. ljepenkom (iste kvalitete bitumena kao u slojevima izolacije) tako da se dobije kutni element trokutastog presjeka, visine 5-7 cm ili po detalju. Tako izveden holker se onda prevlači slojevima izolacije. Gore navedeno treba obračunati u jediničnoj cijeni m2 izolacije ako isto nije posebno navedeno u stavci troškovnika.</t>
  </si>
  <si>
    <t>Sve spojeve plastičnih (PE ili PVC) folija treba variti vrućim zrakom ili spajati samoljepivom trakom širine minimalno 4 cm, odnosno izvesti po detalju izolacije, sve bez posebne naplate.</t>
  </si>
  <si>
    <t>Cijenom izvedbe radova treba obvezno uključiti sve materijale koji se ugrađuju i koriste (osnovne i pomoćne materijale), sav potreban rad na izvedbi radova do potpune gotovosti i funkcionalnosti istih, sve transporte i prijenose do i na gradilištu sve do mjesta ugradbe, sva potrebna uskladištenja i zaštite, sve potrebne zaštitne konstrukcije i skele, kao i sve drugo predviđeno mjerama zaštite na radu i pravilima struke.</t>
  </si>
  <si>
    <t>U cijeni treba također uključiti izvedbu i obradu slojeva izolacije po detaljima kod prelaza, lomova i sudara ploha, završetaka slojeva izolacija, oko raznih šahtova, kanala i prodora kroz slojeve izolacija, ugradbu raznih rubnih traka, putz lajsni i slično, sve do potpune gotovosti i funcionalnosti.</t>
  </si>
  <si>
    <t>GIPSKARTONSKI RADOVI</t>
  </si>
  <si>
    <t>pregradne stijene</t>
  </si>
  <si>
    <t>Izvoditelj je obvezan dobaviti: uputu za izvođenje radova, ugradbu i/ili montažu i/ili postavljanje; uvjete pripreme i stanja podloge; uputu za uporabu i rad; način održavanja u uporabi.</t>
  </si>
  <si>
    <t>Potkonstrukcija stijena mora biti izvedena isključivo od nerđajućih materijala (za što izvoditelj treba osigurati certifikat), pravilno dimenzionirana i izvedena.</t>
  </si>
  <si>
    <t>Jediničnom cijenom izvedbe treba obuhvatiti dobavu i ugradbu elemenata stijene, slaganje elemenata u cjelinu, kompletnu nosivu konstrukciju, sve pripadne sidrene elemente i detalje, brtvljenja i kitanja rubova i spojeva, izvedbu rubnih detalja uz bočne vertikalne i horizontalne plohe, kao i obradu oko eventualno ugrađenih elemenata instalacija. Sve navedeno treba izvesti isključivo u skladu s tehnologijom proizvoditelja stijene, rabeći samo materijale i alate koji su tehnologijom predviđeni.</t>
  </si>
  <si>
    <t>Cijenom izvedbe radova treba obvezno uključiti sve materijale koji se ugrađuju i koriste (osnovne i pomoćne materijale), sav potrebna rad (osnovni i pomoćni) na izvedbi radova do potpune gotovosti i funkcionalnosti istih, sve transporte i prijenose do i na gradilištu sve do mjesta ugradbe, sva potrebna uskladištenja i zaštite, sve potrebne zaštitne konstrukcije i skele, kao i sve drugo predviđeno mjerama zaštite na radu i pravilima struke.</t>
  </si>
  <si>
    <t>U području spojeva pregradnih zidova sa bočnim građevnim elementima na profile treba nanijeti brtveni kit (u 2 reda) ili PE brtvenu traku.</t>
  </si>
  <si>
    <t>Obrada spojeva i površina klase kvalitete Q2 - standardna kvaliteta (uključuje obradu spojeva gips ploča, umetanje bandažne trake, zaglađivanje vidljivih dijelova pričvrsnih sredstava te dodatno zaglađivanje kojim se izrađuje prelazak iz područja spoja na površinu ploče).</t>
  </si>
  <si>
    <t>ovješeni stropovi</t>
  </si>
  <si>
    <t>Sve radove u svezi izvedbe horizontalnih i vertikalnih oblaganja i detalja sa njima povezanim koji se izvode po odabranom specifičnom proizvođaču, treba obvezno izvesti po detaljima i tehnološkim rješenjima istog. To se odnosi kako na korištenje materijala tako i na uporabu odgovarajućeg alata. Glede specifičnosti gore navedenih radova, izvoditelj je dužan prije davanja ponude obvezno se upoznati s načinom i detaljima izvođenja izolacija koji su opisani ovim troškovnikom, te s tehnologijom i specifičnostima izvođenja radova odabranog proizvođača.</t>
  </si>
  <si>
    <t>Izvoditelj stropa mora biti u toku izrade radioničke dokumentacije kao i montažer kod montaže u uskom kontaktu s isporučiteljima i izvoditeljima elektroinstalacija jake i slabe struje, instalacije klime i ostalih sistema koji se ugrađuju iznad i u sklopu stropa, jer svi ti elementi čine sastavni dio čija rješenja koordinira i kontrolira montažer stropa, a što je sve uključeno u jediničnu cijenu izvedbe stropa.</t>
  </si>
  <si>
    <t>Kod ugradbe u potresno aktivnim područjima treba konstrukciju ovješenog stropa prilagoditi odgovarajućim propisima.</t>
  </si>
  <si>
    <t>Jediničnom cijenom izvedbe treba obuhvatiti dobavu i ugradbu elemenata stropa (sa završnom obradom ploha), slaganje elemenata u cjelinu, nultu montažu, kompletnu nosivu konstrukciju i sve pripadne sidrene elemente i detalje, izvedbu rubnih detalja uz zidove, stupove, pregrade ili prodore kroz plohu stropa, kao i obradu stropa oko ugrađenih elemenata instalacija. Sve navedeno treba izvesti isključivo u skladu s tehnologijom proizvoditelja stropa, rabeći samo materijale i alate koji su tehnologijom predviđeni.</t>
  </si>
  <si>
    <t>Cijenom treba također obuhvatiti sve osnovne i pomoćne materijale za izvedbu i ugradbu, sve osnovne i pomoćne radnje, sve transporte, uskladištenja i pretovare do i na gradilištu, potrebne radne skele.</t>
  </si>
  <si>
    <t>Izvedeni strop se obračunava po m2 tlorisne projekcije izvedenog stropa.</t>
  </si>
  <si>
    <t>FASADERSKI RADOVI</t>
  </si>
  <si>
    <t>Bez obzira na vrstu obloga, izvoditelj je obvezan dobaviti: uputu za postavljanje; uvjete pripreme i stanja podloge; uputu za uporabu i rad; način održavanja obloge u uporabi.</t>
  </si>
  <si>
    <t>Izvedenu potkonstrukciju i izolaciju u sklopu obloge treba obvezno pregledati nadzorni inženjer, i tek po njegovom odobrenju mogu se radovi nastaviti na izvedbi završnog sloja obloge. Isto treba konstatirati upisom u građevinski dnevnik.</t>
  </si>
  <si>
    <t>Cijenom pojedine stavke treba obuhvatiti sve što je potrebnu za izvedbu funkcionalne i kvalitetne zidne i stropne obloge, uključivo sve posebice nespecificirane elemente, materijale i detalje koji su tehnologijom i detaljima proizvođača nužni za punu funkcionalnost i traženu kvalitetu, iako to stavkom troškovnika nije posebno navedeno.</t>
  </si>
  <si>
    <t>Za sve stavke oblaganja treba predvidjeti i odgovarajuću nosivu konstrukciju ili potkonstrukciju, kako u sklopu oblaganja, a kod većih raspona i dodatnu potkonstrukciju. Dimenzije elemenata i razmak konstrukcije (potkonstrukcije) ovisi o odabranom proizvođaču i nosivosti odabranih elemenata. Konstrukcija se izvodi od obavezno nerđajućih materijala, kako osnovni profili i limovi tako i spojna sredstva. Projektiranje i izvedbu konstrukcije (potkonstrukcije) treba uključiti u cijeni izvedbe m2.</t>
  </si>
  <si>
    <t>Bez obzira na vrstu lima, izvoditelj je obvezan dobaviti: uputu za postavljanje; uvjete pripreme i stanja podloge; uputu za uporabu i rad; način održavanja u uporabi.</t>
  </si>
  <si>
    <t>U cijeni treba također uključiti izvedbu i obradu raznih detalja limarije kod spojeva, prijelaza, lomova i sudara ploha, završetaka limarije i drugo, sve obvezno usklađeno sa drugim različitim materijalima i radovima uz limariju, do potpune gotovosti i funkcionalnosti.</t>
  </si>
  <si>
    <t>Na spoju lima i podloge (beton, žbuka, drvo i dr.) treba obvezno postaviti sloj krovne ljepenke po cijeloj površini spoja, i uračunati u jediničnu cijenu. Sve vidljive spojeve lima i betonskih ili ožbukanih fasadnih ploha treba obvezno brtviti po cijeloj dužini spoja trajno elastičnim (plastičnim) bezbojnim kitom, i uračunati u jediničnu cijenu. Sve spojeve lima treba obvezno izvesti nepropusno. Plohe izvedene limom moraju biti izvedene pravilno i u ravnini, po nagibima odvodnje i kosinama definiranim u projektu.</t>
  </si>
  <si>
    <t>Sve spojeve lima ili nosača lima od plosnog željeza i fasadnih ploha treba izvesti vrlo pažljivo da se ne ošteti fasadna ploha. Ukoliko do toga ipak dođe oštećenje treba popraviti izvoditelj na svoj trošak.</t>
  </si>
  <si>
    <t>U cijeni izvedbe treba obavezno uzeti i sva manja potrebna štemanja šliceva nužna za ugradbu i savijanje lima i izvedbu detalja, kao i sva sitnija štemanja ploha te potrebne popravke i zapunjavanja nastalih međuprostora i pukotina cem. mortom. Sve potrebne radne skele u cijeni.</t>
  </si>
  <si>
    <t>Stavke uključuju i metalne slijepe dovratnike, doprozornike, te čelične pričvrsne elemente prema detalju proizvođača. Sve stavke sidre se preko čeličnih profila ili prema detalju koji su uključeni u cijenu.</t>
  </si>
  <si>
    <t>Uključiti i vanjsku klupčicu u boji kao prozor. </t>
  </si>
  <si>
    <t>OPĆI OPIS</t>
  </si>
  <si>
    <t>(obvezni, sastavni dio svake stavke):</t>
  </si>
  <si>
    <t>* Tip stolarije :</t>
  </si>
  <si>
    <t>stijene i prozore valja nuditi prema razrađenim sustavima specijaliziranih proizvođača poštujući u svemu pozitivne tehničke propise, uputstva proizvođača, zahtjeve ovog opisa i opise stavaka troškovnika.</t>
  </si>
  <si>
    <t>Sav ugrađeni materijal mora odgovarati zahtjevima ove tehničke dokumentacije i mora biti pravovaljano atestiran.</t>
  </si>
  <si>
    <t>Opisi stavaka daju  minimalnu razinu zahtjevane kvalitete.</t>
  </si>
  <si>
    <t>U ponudu obvezno uključiti što dulju garanciju na izvedene radove i ugrađeni materijal.</t>
  </si>
  <si>
    <t>* Opis stavaka:</t>
  </si>
  <si>
    <t>Stavke se ugrađuju u ožbukane zidane i betonske stijene, kao i lake termoizolirane stijene pročelja, prema opisu u pojedinoj stavki. Potrebno je da se usuglase izvođači obloga pročelja i izvođači stavki u spojnim detaljima i potkonstrukciji. </t>
  </si>
  <si>
    <t>Stavke se ugrađuju naknadno u priređene otvore.</t>
  </si>
  <si>
    <t>Kvake, poluolive i ručice za žaluzine postaviti na dohvatnu visinu da bude primjerena i za osobe s invaliditetom, tj. 95 cm za kvake na vratima, a 120 cm za prozore.</t>
  </si>
  <si>
    <t>Prozore sa zaokretno – otklopnim krilima snabdjeti okovom, kojim se upravlja "jednoručno" tj. jednim zaokretom, prema načinu otvaranja i zatvaranja.</t>
  </si>
  <si>
    <t>* Ostakljenje:</t>
  </si>
  <si>
    <t>Staklo može biti prozirno, satinirano ili reflektirajuće, prema opisu u pojedinoj stavki.</t>
  </si>
  <si>
    <t>Staklo je kaljeno ili lamistal na vanjskoj strani prozora, ili prema opisu u pojedinoj stavki.</t>
  </si>
  <si>
    <t>* Prozorske klupčice:</t>
  </si>
  <si>
    <t>Tamo gdje nema unutarnjih klupčica izvodi se samo opšav kutnim letvicama i kitanje na spoju sa zidom.</t>
  </si>
  <si>
    <t>Unutarnja zaštita od sunca rolo zavjesa s vodilicama za potpuno zamračenje.</t>
  </si>
  <si>
    <t>* Cijena ukupne stavke uključuje :</t>
  </si>
  <si>
    <t>~ dobavu, izradu i ugradnju kompletne stavke, uključivo vanjsku klupčicu</t>
  </si>
  <si>
    <t>~ sva ostakljenja</t>
  </si>
  <si>
    <t>~ sav osnovni, pomoćni, spojni, brtveni, izolacijski i pričvrsni materijal </t>
  </si>
  <si>
    <t>~ svi opšavi i pokrovne limene letvice</t>
  </si>
  <si>
    <t>~ sve potrebne pokretne skele i platforme</t>
  </si>
  <si>
    <t>~ sav transport</t>
  </si>
  <si>
    <t>~ automatiku</t>
  </si>
  <si>
    <t>* Općenito :</t>
  </si>
  <si>
    <t>Prije izrade stavaka, kao i ostakljenja, obvezno provjeriti sve mjere i količine u naravi</t>
  </si>
  <si>
    <t>žaluzine</t>
  </si>
  <si>
    <t xml:space="preserve">Sve radove po odabranom specifičnom proizvođaču, treba obvezno izvesti po detaljima i tehnološkim rješenjima istog. To se odnosi kako na korištenje materijala tako i na uporabu odgovarajućeg alata. Glede specifičnosti gore navedenih radova, izvoditelj je dužan prije davanja ponude obvezno se upoznati s načinom i detaljima izvođenja izolacija koji su opisani ovim troškovnikom, te s tehnologijom i specifičnostima izvođenja radova odabranog proizvođača. </t>
  </si>
  <si>
    <t>Izvoditelj treba kvalitetu ugrađenih materijala i stručnost radnika dokazati odgovarajućim certifikatima izdanim od strane za to ovlaštene institucije. Za materijale koji nisu standardni treba izvoditelj osigurati uzorke i dati ih na ispitivanje.</t>
  </si>
  <si>
    <t>Za svaku navedenu normu navedenu pod dotičnom  normizacijskom sustavu dozvoljeno je nuditi jednakovrijednu normu, tehničko odobrenje odnosno uputu iz odgovarajuće hrvatske, europske ili međunarodne nomenklature.</t>
  </si>
  <si>
    <t>Jediničnom cijenom izvedbe treba obuhvatiti dobavu i ugradbu elemenata, slaganje elemenata u cjelinu, sve pripadne sidrene elemente i detalje, brtvljenja i kitanja rubova i spojeva, izvedbu rubnih detalja uz bočne vertikalne i horizontalne plohe, kao i obradu oko eventualno ugrađenih elemenata instalacija. Sve navedeno treba izvesti isključivo u skladu s tehnologijom proizvoditelja, rabeći samo materijale i alate koji su tehnologijom predviđeni.</t>
  </si>
  <si>
    <t>UNUTARNJA STOLARIJA</t>
  </si>
  <si>
    <t>Prije izvedbe mjere svih stavki treba obvezno kontrolirati na licu mjesta.</t>
  </si>
  <si>
    <t>unutarnja stolarija</t>
  </si>
  <si>
    <t>Sva unutarnja stolarija ugrađuje se u suhoj ugradbi. Izrada, doprema i ugradba dovratnika za suhu ugradbu mora biti uključena u jediničnu cijenu stavke. U cijeni treba uključiti i dobavu i montažu te okivanje i pripasivanje finalnih dovratnika i krila, kao i pripasivanje kutnih i pokrovnih letvica, uključivo spajanje elemenata stijena u cjelinu i pokrivanje spojeva odgovarajućim letvicama ili profilima, gdje su potrebne bez obzira ako nisu navedeni opisom stavke troškovnika.</t>
  </si>
  <si>
    <t>Glave upuštenih vijaka treba pokriti odgovarajućim drvenim čepovima.</t>
  </si>
  <si>
    <t>Dobava i ugradba podnih odbojnika uključena je u cijeni stavke.</t>
  </si>
  <si>
    <t>Vrata za koje je tako određeno izvedena su sa dovratnikom furniranim prvoklasnim furnirom, te završno ličeni bezbojnim lazurnim lak naličem za unutarnju stolariju vrlo dobre kvalitete. Ličenje izvesti u tri premaza, sa dodatkom laka u završni sloj, uključivo sve potrebne prethodne radnje i pripreme podloge za ličenje.</t>
  </si>
  <si>
    <t>Drveni dijelovi vratnih krila su:</t>
  </si>
  <si>
    <t>- furnirani prvoklasnim furnirom, te završno ličeni bezbojnim lazurnim lak naličem za unutarnju stolariju vrlo dobre kvalitete. Ličenje izvesti u tri premaza, sa dodatkom laka u završni sloj, uključivo sve potrebne prethodne radnje i pripreme podloge za ličenje.</t>
  </si>
  <si>
    <t>Po cijelom opsegu dovratnika na koji dosjeda vratno krilo treba ugraditi odgovarajući gumeni brtveni profil.</t>
  </si>
  <si>
    <t>Okov je druge klase. Brava je cilindar ili prema opisu u troškovniku (ovisno o vrsti prostorije).</t>
  </si>
  <si>
    <t>Izvoditelj je obvezan dobaviti: uputu za postavljanje; uvjete pripreme i stanja podloge; uputu za uporabu; način održavanja u uporabi.</t>
  </si>
  <si>
    <t>Cijenom izvedbe radova treba obvezno uključiti sve materijale koji se ugrađuju i koriste (osnovne i pomoćne materijale); sav potreban rad (osnovni i pomoćni) na izvedbi radova do potpune gotovosti i funkcionalnosti istih; sve transporte i prijenose do i na gradilištu sve do mjesta ugradbe; sva potrebna uskladištenja i zaštite; sva osiguranja radova i materijala; sva eventualna otežanja rada, kao i sve ostalo posebno specificirano u opisu stavke troškovnika; sve potrebne zaštitne konstrukcije, kao i sve drugo predviđeno mjerama zaštite na radu i pravilima struke.</t>
  </si>
  <si>
    <t>KERAMIČARSKI RADOVI</t>
  </si>
  <si>
    <t>Bez obzira na vrstu podnih i zidnih obloga, izvoditelj je obvezan dobaviti: uputu za postavljanje; uvjete pripreme i stanja podloge; uputu za uporabu i rad; način održavanja poda u uporabi.</t>
  </si>
  <si>
    <t>Oblaganje zidnih površina mora se vršiti tako da se dobiju ravne i vertikalne plohe, bez valova, izbočenja i udubljenja, s jednoličnim i dovoljno širokim fugama. Horizontalne fuge su neprekinute po cijelom opsegu svih zidova u istoj prostoriji, a vertikalne se moraju izvesti pod visak, neovisno da li se oblaganje vrši naizmjeničnim fugama ili fugom na fugu. Oblaganje se vrši odozdo ka gore.</t>
  </si>
  <si>
    <t>Oblaganje podnih površina mora se izvesti tako da se dobiju plohe bez valova, izbočenja i udubljenja, kao ravne plohe ili plohe u potrebnom nagibu, s jednoličnim i dovoljno širokim fugama.</t>
  </si>
  <si>
    <t>Gornji rub sokla i zidnog opločenja koje ne ide do stropa treba obavezno izvesti polukružno zaobljenom užljebinom od nepropusne smjese, po cijeloj dužini ruba opločenja. Isto treba uračunati u jediničnu cijenu izvedbe iako to nije posebno navedeno opisom stavke.</t>
  </si>
  <si>
    <t>Kod pločica koje se polažu ljepljenjem treba koristiti odgovarajuće ljepilo (glede kvalitete pločica i uvjeta oblaganja) a rad treba izvesti točno po uputi proizvođača ljepila.</t>
  </si>
  <si>
    <t>Po završetku radova potrebno je na 3 dana zabraniti promet i kretanje ljudi plohama. Do trenutka uporabe pod treba zaštititi piljevinom.</t>
  </si>
  <si>
    <t>Kod opločenja ploha korita bazena, treba paziti da se svi radovi izvode točno po uputama odabranog proizvođača oblaganja. Za izvedeno oblaganje treba proivođač dati uputstva za punjenje/pražnjenje bazena i drugu uporabu te definirati uvjete garancije.</t>
  </si>
  <si>
    <t>PODOPOLAGAČKI RADOVI</t>
  </si>
  <si>
    <t>razni podovi</t>
  </si>
  <si>
    <t>Bez obzira na vrstu podnih obloga, izvoditelj je obvezan dobaviti: uputu za postavljanje; uvjete pripreme i stanja podloge; uputu za uporabu i rad; način održavanja poda u uporabi.</t>
  </si>
  <si>
    <t>Normu utroška sati za vršenje radova treba obvezno računati sa svim potrebnim dodatnim koeficijentima za otežanje radova. U koeficijentima treba posebnu pažnju obratiti na režim rada (položaj gradilišta u gradu), pristupe kroz pješačku zonu i održavanje čistoće na pristupima, ishođenje svih potrebnih suglasnosti i dozvola, troškove komunalija kao i drugo što pripada u faktor gradilišta a nije posebno specificirano.</t>
  </si>
  <si>
    <t>Cijenom izvedbe radova treba obvezno uključiti sve materijale koji se ugrađuju i koriste (osnovne i pomoćne materijale), sav potreban rad (osnovni i pomoćni) na izvedbi radova do potpune gotovosti i funkcionalnosti istih, sve transporte i prijenose do i na gradilištu sve do mjesta ugradbe, sva potrebna uskladištenja i zaštite, sve potrebne zaštitne konstrukcije i skele, kao i sve drugo predviđeno mjerama zaštite na radu i pravilima struke.</t>
  </si>
  <si>
    <t>Izvoditelj je obvezan dobaviti: uputu za rad; uvjete pripreme i stanja podloge; način održavanja u uporabi.</t>
  </si>
  <si>
    <t>Sva bojanja i ličenja treba izvesti samo na suhim, čistim, ravnim ili ravnomjerno zakrivljenim (po projektu) i odmašćenim plohama. Podlogu treba prije početka radova pregledati i kod većih oštećenja ili zaprljanja i zamašćenja na isto upozoriti nadzornog inženjera i radove prekinuti dok se podloga odgovarajuće ne pripremi. Kod manjih oštećenja treba izvoditelj podlogu dovesti u potrebno stanje za kvalitetan rad brušenjem manjih neravnina, kitanjem i zapunjavanjem pukotina i manjih udubina kitom za zapunjavanje i izravnanje. Nakon toga treba obavezno izvesti gletanje odgovarajućom glet masom za određeni tip podloge do potrebne glatkoće, ako nije u stavci troškovnika drugačije navedeno. Sve gore navedeno treba uračunati u jediničnu cijenu.</t>
  </si>
  <si>
    <t>Pri radu treba se striktno pridržavati pravila zaštite na radu, uz primjenu odgovarajućih zaštitnih sredstava. Sve prostorije po završetku radova treba dobro prozračiti ili ventilirati.</t>
  </si>
  <si>
    <t>Prilikom izvođenja radova izvoditelj treba zaštititi sve susjedne plohe i dijelove konstrukcije na takav način da ne dođe do njihovog prljanja i oštećenja i isto uračunati u cijeni. Ukoliko do prljanja i oštećenja ipak dođe isto će izvoditelj očistiti i popraviti na svoj trošak.</t>
  </si>
  <si>
    <t>Sav prostor koji je izvoditelj koristio treba nakon završetka radova dovesti u prijašnje stanje i počistiti sav prostor od svojeg smeća, šute i otpada.</t>
  </si>
  <si>
    <t>Svi ličilački radovi vezani uz stolariju i bravariju uključeni su u jediničnoj cijeni izvedbe odgovarajuće stavke stolarskih i bravarskih radova.</t>
  </si>
  <si>
    <t>BRAVARSKI RADOVI</t>
  </si>
  <si>
    <t>vatrootporna bravarija</t>
  </si>
  <si>
    <t xml:space="preserve">Protupožarne stavke izvesti u sistemu čeličnih profila. </t>
  </si>
  <si>
    <t>Vrata sa zahtjevom protudimnosti moraju ograničiti stupanj prolaznosti dima kroz vrata u slijedećim iznosima:</t>
  </si>
  <si>
    <t>- jednokrilna vrata: ≤ 20m3/h</t>
  </si>
  <si>
    <t>- dvokrilna vrata: ≤ 30m3/h</t>
  </si>
  <si>
    <t>Neprolaznost plamena i izolativnost mora biti osigurana u trajanju min. 30/60/90 min., ovisno o zahtjevu.</t>
  </si>
  <si>
    <t>nosive čelične konstrukcije</t>
  </si>
  <si>
    <t>Za čelične konstrukcije vrijedi da u jediničnoj cijeni treba obuhvatiti:</t>
  </si>
  <si>
    <t>- projektiranje;</t>
  </si>
  <si>
    <t>- sve materijale koji se ugrađuju i koriste (osnovne i pomoćne materijale);</t>
  </si>
  <si>
    <t>- sve transporte i prijenose do i na gradilištu sve do mjesta ugradbe;</t>
  </si>
  <si>
    <t>- sve potrebne radne skele za podupiranje i montažu;</t>
  </si>
  <si>
    <t>- sva potrebna uskladištenja i zaštite, sve potrebne zaštitne konstrukcije i skele, kao i sve drugo predviđeno mjerama zaštite na radu i pravilima struke;</t>
  </si>
  <si>
    <t>- ugradbu i montažu;</t>
  </si>
  <si>
    <t>- završnu obradu vidljivih ploha po opisu iz troškovnika;</t>
  </si>
  <si>
    <t>- sva spojna i vezna sredstva i profili;</t>
  </si>
  <si>
    <t>- sve ležajne i sidrene detalje;</t>
  </si>
  <si>
    <t>- sve potrebne manje radnje oko podešavanja, prilagođenja i priprema ležaja, kao štemanje i bušenje rupa u zidovima od opeke ili betona, izravnanje podloga, zapuni rupa i neravnina, podlijevanje ležaja;</t>
  </si>
  <si>
    <t>Svi vidljivi dijelovi bravarije moraju biti završno bojani alkidnim naličem za bolju obradu, što uključuje: čišćenje od rđe, po potrebi; ličenje očišćenih mjesta antikorozivnim naličem u 2 premaza; kitanje pukotina i rupica odgovarajućim kitom; ličenje alkidnom bojom u 2 premaza; ličenje alkidnom lak bojom.</t>
  </si>
  <si>
    <t>Normu utroška sati za vršenje radova treba obvezno računati sa svim potrebnim dodatnim koeficijentima za otežanje radov. U koeficijentima treba posebnu pažnju obratiti na režim rada (položaj gradilišta u gradu), pristupe kroz pješačku zonu i održavanje čistoće na pristupima, ishođenje svih potrebnih suglasnosti i dozvola, troškove komunalija kao i drugo što pripada u faktor gradilišta a nije posebno specificirano.</t>
  </si>
  <si>
    <t>TROŠKOVNIK GRAĐEVINSKO - OBRTNIČKIH RADOVA</t>
  </si>
  <si>
    <t>Re.br.</t>
  </si>
  <si>
    <t>Tehnički opis</t>
  </si>
  <si>
    <t>jedinična cijena</t>
  </si>
  <si>
    <t>Ukupno</t>
  </si>
  <si>
    <t>GRAĐEVINSKO - OBRTNIČKI RADOVI</t>
  </si>
  <si>
    <t>A1.</t>
  </si>
  <si>
    <t>m'</t>
  </si>
  <si>
    <t>kom</t>
  </si>
  <si>
    <t>dim. 0,60x0,60x1,00 m</t>
  </si>
  <si>
    <t>dim. 0,60x1,00x1,00 m</t>
  </si>
  <si>
    <t>1.00</t>
  </si>
  <si>
    <t>GEODETSKI RADOVI</t>
  </si>
  <si>
    <t>1.01.</t>
  </si>
  <si>
    <t>U cijeni je obavezno uključena geodetska snimka izvedenog stanja za objekt, te izrada elaborata za potrebe upisa objekta u katastar.</t>
  </si>
  <si>
    <t>GEODETSKI RADOVI UKUPNO:</t>
  </si>
  <si>
    <t>2.00</t>
  </si>
  <si>
    <t>Strojni iskop humusa</t>
  </si>
  <si>
    <t>Količina iskopanog materijala za odvoz obračunata je u sraslom stanju tla.</t>
  </si>
  <si>
    <t>Stranice iskopa moraju biti ravne i okomite, a dno ravno i nosivo. Iskop vršiti strojno i ručno, pažljivo.</t>
  </si>
  <si>
    <t>Šljunčani materijal ispod podne ploče</t>
  </si>
  <si>
    <t>Nasipavanje – zatrpavanje materijalom iskopa, s vanjske strane građevine do visine kote uređenog terena zemljanim materijalom C kategorije iz iskopa, uz kvašenje i nabijanje materijala sve do potpune zbijenosti.</t>
  </si>
  <si>
    <t xml:space="preserve">Zatrpavati postupno u slojevima debljine do 30 cm, nabijanje do modula stišljivosti Ms = 20 MN/m². </t>
  </si>
  <si>
    <t>m³</t>
  </si>
  <si>
    <t>batuda</t>
  </si>
  <si>
    <t>ZEMLJANI RADOVI UKUPNO:</t>
  </si>
  <si>
    <t>3.00</t>
  </si>
  <si>
    <t>Glatka oplata uključuje i zidarsku obradu vidljivih AB dijelova nakon skidanja oplate - brušenje oštećenja i neravnina, naročito na sastavima oplate i rubovima, te krpanje gnijezda i rupa od vezica jakim cementnim mortom.</t>
  </si>
  <si>
    <t>kg</t>
  </si>
  <si>
    <t>AB nadtemeljni serklaži</t>
  </si>
  <si>
    <t>AB temeljna ploča lifta</t>
  </si>
  <si>
    <t>Obračun po specifikaciji:</t>
  </si>
  <si>
    <t>temeljne ploče</t>
  </si>
  <si>
    <t>brtvena traka</t>
  </si>
  <si>
    <t>m</t>
  </si>
  <si>
    <t>AB zidovi lifta – u zemlji</t>
  </si>
  <si>
    <t xml:space="preserve">Na predviđenim mjestima ostaviti potrebne otvore za prolaz instalacija. </t>
  </si>
  <si>
    <t xml:space="preserve">Sve prema projektu konstrukcije i ostaloj projektnoj dokumentaciji. </t>
  </si>
  <si>
    <t>Obračun po specifikaciji :</t>
  </si>
  <si>
    <t>AB unutarnje stubište</t>
  </si>
  <si>
    <t xml:space="preserve">AB zidovi lifta </t>
  </si>
  <si>
    <t>AB vertikalni serklaži</t>
  </si>
  <si>
    <t>AB horizontalni serklaži</t>
  </si>
  <si>
    <t>m²</t>
  </si>
  <si>
    <t>AB stropna ploča iznad prizemlja</t>
  </si>
  <si>
    <t>AB stropna ploča iznad kata</t>
  </si>
  <si>
    <t>AB atika</t>
  </si>
  <si>
    <t>Beton u padu – ravan krov</t>
  </si>
  <si>
    <t>U cijenu je uračunat sav rad i materijal do pune funkcionalne gotovosti stavke i u skladu s pravilima struke.</t>
  </si>
  <si>
    <t>BETONSKI I ARMIRANO BETONSKI RADOVI UKUPNO:</t>
  </si>
  <si>
    <t>4.00</t>
  </si>
  <si>
    <t xml:space="preserve">Vertikalne sljubnice moraju u cijelosti biti ispunjene mortom. </t>
  </si>
  <si>
    <t>- Armirani cementni estrih 6 cm</t>
  </si>
  <si>
    <t>-elastificrani polistiren 1+1 cm - zvučna izolacija</t>
  </si>
  <si>
    <t xml:space="preserve">Kod izrade toplinske izolacije između svih podova potrebno je voditi računa da se izvode kao plivajući, te je u stavci uključena obavezna postava polistirena uz pregradne i nosive zidove u debljini sloja od 1 cm i odgovarajućoj visini slojeva podova. </t>
  </si>
  <si>
    <t>- PE folija s preklopima deb. 0,02 cm.</t>
  </si>
  <si>
    <t>Dobava materijala i postavljanje slojeva poda preko stropne ploče. Sastav konstrukcije slojeva:</t>
  </si>
  <si>
    <t xml:space="preserve">Zidove prije žbukanja špricati rijetkim cementnim mortom. Grubu žbuku izvesti produžnim mortom M-2,5, a finu vapnenim mortom M-0,5. </t>
  </si>
  <si>
    <t xml:space="preserve">zidovi </t>
  </si>
  <si>
    <t>Dimnjak</t>
  </si>
  <si>
    <t>Stavka uključuje dobavu materijala, unutrašnji transport do mjesta ugradbe troslojnog dimnjaka koji se sastoji od;</t>
  </si>
  <si>
    <t>- profilirane cijevi iz tehničke izostatske keramike, vanjskog plašta izrađenog od laganog betona i izolacije od mineralne/kamene vune, max. težina dimnjaka 105 kg/m.</t>
  </si>
  <si>
    <t>Vanjske mjere dimnjaka 36/36 cm.</t>
  </si>
  <si>
    <t>Cijevi iz profilne tehničke keramike spajaju se sa specijalnim kitom otpornim na kondenzat i predtlak do 200 Pa.</t>
  </si>
  <si>
    <t xml:space="preserve">Vanjski plašt zida se cementnim mortom M-10. Između cijevi dimnjaka i vanjskog plašta ugrađuje se izolacija od kamene vune po čitavoj visini dimnjaka. </t>
  </si>
  <si>
    <t xml:space="preserve">U cijeni uključen je potreban broj priključnih elemenata 2 kom, spojni i izolacijski materijal. </t>
  </si>
  <si>
    <t>Stavka obuhvaća ugradbu vratašca za čišćenje 2 kom, brtveni kit, dimotijesna vrata, pokrovnu kapu. Stavka uključuje sav rad, materijal i upotrebu radne skele.</t>
  </si>
  <si>
    <t xml:space="preserve">Obradu špaleta izvesti izradom grube i fine unutarnje žbuke zidova od opeke. </t>
  </si>
  <si>
    <t xml:space="preserve">Špalete prije žbukanja špricati rijetkim cementnim mortom. Grubu žbuku izvesti produžnim mortom M-2,5, a finu vapnenim mortom M-0,5. </t>
  </si>
  <si>
    <t xml:space="preserve">Na spojevima dva različita materijala ugraditi pocinčano rabitz pletivo. Ožbukane površine trebaju biti potpuno ravne sa oštrim sudarima ploha. </t>
  </si>
  <si>
    <t xml:space="preserve">U cijenu uključiti sav potreban materijal sa finim zaribavanjem, dobavu i ugradnju pocinčanih rubnih profila, rabiiranje svih spojeva zidova od opeke i betona te instalacionih šliceva, rabitz mrežu i radnu skelu. </t>
  </si>
  <si>
    <t>Jedinična cijena uključuje pokretnu skelu, sav potreban rad i materijal.</t>
  </si>
  <si>
    <t>Zatvaranje prodora F90</t>
  </si>
  <si>
    <t>U cijenu uključiti sav rad, materijal, sve do potpune gotovosti i funkcionalnosti.</t>
  </si>
  <si>
    <t xml:space="preserve">Dobava i ugradnja podnih tipskih profila na spoju raznih podova. </t>
  </si>
  <si>
    <t xml:space="preserve">Tipski podni dilatacioni profili na spoju dvije  različite podne obloge, ali i razlike u visini. </t>
  </si>
  <si>
    <t xml:space="preserve">Nakon ugradnje završne obloge poda, te se polažu u sloj odgovarajućeg građevinskog ljepila. </t>
  </si>
  <si>
    <t>Po postavi profila polažu se prema debljem materijalu i izravnavaju se s visinom profila ili do 1 mm niže, tako da između debljeg materijala i profila ostane 1-3 mm ljepila. Profile rezati na potrebnu mjeru ovisno o stvarnom stanju. </t>
  </si>
  <si>
    <t>ZIDARSKI RADOVI UKUPNO:</t>
  </si>
  <si>
    <t>5.00</t>
  </si>
  <si>
    <t>6.00</t>
  </si>
  <si>
    <t>A2.</t>
  </si>
  <si>
    <t>Temeljna hidroizolacija</t>
  </si>
  <si>
    <t>Izvodi se na glatku, suhu i čistu površinu betonske stijene / zida.</t>
  </si>
  <si>
    <t>~ čišćenje i priprema podloge</t>
  </si>
  <si>
    <t>Uključivo dobavu, pripremu i ugradnju materijala s propisanim preklopima na sastavima hidroizolacijskim traka, povijanje traka uz istake i sl. sve prema uputsvu proizvođača.</t>
  </si>
  <si>
    <t>~ hladni bitumenski prednamaz</t>
  </si>
  <si>
    <t>Visina izolacije 30 cm iznad uređenog terena do nasjedanja na temelj.</t>
  </si>
  <si>
    <t>Cijena uključuje dobavu i ugradnju elastične spojne trake na sudaru zidova i podova.</t>
  </si>
  <si>
    <t>Hidroizolacija se nanosi na čistu i čvrstu podlogu u svemu prema uputstvu proizvođača.</t>
  </si>
  <si>
    <t xml:space="preserve">Polaže se uz vertikalnu hidroizolaciju. </t>
  </si>
  <si>
    <t>Lijepe se cem.ljepilom 0,5 cm.</t>
  </si>
  <si>
    <t>Ploče se upuštaju u tlo do kote dna temelja.</t>
  </si>
  <si>
    <t xml:space="preserve">Dobava materijala, transport i postava čepičaste drenažne trake. </t>
  </si>
  <si>
    <t>Brtvljenje prodora kroz AB ploče.</t>
  </si>
  <si>
    <t>Pasta se aplicira na mjestu oko prodora kroz hidroizolaciju oblikovanjem zatvorene brtve u debljini od najmanje 2,00 cm.</t>
  </si>
  <si>
    <t>Svi detalji se izvode prema uputstvima proizvođača. Obračun po stvarnom broju kom. obrađenog prodora.</t>
  </si>
  <si>
    <t>Obračun po stvarnom broju kom. obrađenog prodora.</t>
  </si>
  <si>
    <t>IZOLATERSKI RADOVI UKUPNO:</t>
  </si>
  <si>
    <t>KLASIFICIRANI ETICS SUSTAV – Kamena vuna</t>
  </si>
  <si>
    <t>Priprema fasadnih površina čišćenjem podloge od ostataka agregata ili morta za izvedbu fasadnog sustava s izolacijom pločama od tvrde kamene vune i staklenom mrežicom u građevinskom ljepilu. Slojevi:</t>
  </si>
  <si>
    <t>Protupožarna izolacija negoriv materijal - klasa gorivosti A1.</t>
  </si>
  <si>
    <t>Na dogovorenoj visini od razine tla na zid se građevinskim ljepilom zalijepi OSNOVNI RUBNI PROFIL, širine: 15 cm i mehanički fiksira vijcima 2,5 kom/m'</t>
  </si>
  <si>
    <t>Špalete izvesti sa lamelama kamene vune debljine 4 cm. Punoplošna izolacija mora pokriti čelo ploče špalete.</t>
  </si>
  <si>
    <t>Cijena obuhvaća sve dobave i ugradnje materijala za izvedbu fasadnog toplinskog sustava, fasadnu skelu, sve do potpune gotovosti. Sve izvesti prema preporukama proizvođača. Obračun po razvijenoj površini.</t>
  </si>
  <si>
    <t>špalete</t>
  </si>
  <si>
    <t>Izolacija fasade podnožja 30 cm iznad tla</t>
  </si>
  <si>
    <t xml:space="preserve">Dobava materijala i postava toplinske izolacije sokla ETICS sustava u tlu i iznad tla. </t>
  </si>
  <si>
    <t xml:space="preserve">Lijepe se cem.ljepilom 0,5 cm + fasadna zaštita 0,3 cm. </t>
  </si>
  <si>
    <t>Visina sokla iznad tla 30 cm, završna obrada dekorativnom žbukom za podnožja.</t>
  </si>
  <si>
    <t>Priprema fasadnih površina čišćenjem podloge od ostataka agregata ili morta u sljedećim slojevima:</t>
  </si>
  <si>
    <t>FASADERSKI RADOVI UKUPNO:</t>
  </si>
  <si>
    <t>Spušteni strop prizemlja</t>
  </si>
  <si>
    <t xml:space="preserve">Dobava i izvedba horizontalnog, plivajućeg, spuštenog stropa iz gipskartonskih ploča 1 x 12,5 mm. </t>
  </si>
  <si>
    <t>Visina ovjesa 50 cm.</t>
  </si>
  <si>
    <t xml:space="preserve">Izvedba u svemu prema uputi proizvođača - atestirani suhomontažni sustav. </t>
  </si>
  <si>
    <t>Razred obrade kvalitete spojeva i površine K3, punoplošno gletanje.</t>
  </si>
  <si>
    <t xml:space="preserve">U cijeni stavke sav potreban ovjes, pribor, spojna sredstva, uglovni profili na sudaru s obodnim zidovima (bandažiranje spojeva ploča) i izrezivanje svih potrebnih otvora za ventilaciju i rasvjetu. i sl., revizioni otvori, potrebna skela. </t>
  </si>
  <si>
    <t>- spušteni strop 1 x GKB 12,5 mm</t>
  </si>
  <si>
    <t>- spušteni strop 1 x GKBI 12,5 mm</t>
  </si>
  <si>
    <t>- revizioni otvori 40 x 40 cm</t>
  </si>
  <si>
    <t>Spušteni strop kata</t>
  </si>
  <si>
    <t>Dobava materijala i izvedba ovješenog spuštenog stropa od gipskartonskih ploča na metalnoj potkonstrukciji 1 x 12,5 mm, profilima učvršćen za nosivu konstrukciju.</t>
  </si>
  <si>
    <t xml:space="preserve">Na mjestima gdje je potrebno, izvode se sakrivena tipska revizijska stropna vrata (na pozicijama ventilacijskih uređaja). </t>
  </si>
  <si>
    <t>Stavka uključuje sav materijal, rad te izvedbu detalja prema uputi proizvođača odabranog sustava (bandažiranje, kitanje, brušenje, brtvljenje, postava pojačanih profila, ovjes, rubne završne profile, dilatacije, te spoj sa ožbukanim vertikalnim elementima.</t>
  </si>
  <si>
    <t>Pregradni zidovi debljine 15 cm</t>
  </si>
  <si>
    <t xml:space="preserve">Dobava materijala i izvedba pregradnih zidova od gipskartonskih ploča (GK) debljine zida 15 cm. </t>
  </si>
  <si>
    <t xml:space="preserve">Zidovi se izvode s potkonstrukcijom od metalnih profila i dvostrukom obostranom oblogom od ploča 2 x 12,5 mm. </t>
  </si>
  <si>
    <t xml:space="preserve">Međuprostor se ispunjava s pločama kamene vune debljine 5 cm. </t>
  </si>
  <si>
    <t>Prema mokrom prostorima u kojima se postavljaju keramičke pločice, stavljaju se vodootporne ploče, a u prostorima koji zahtjevaju vatrootpornost, postavljaju se vatrootporne ploče, ili kombinacija te dvije varijante.</t>
  </si>
  <si>
    <t>Na sve profile metalne potkonstrukcije treba prije montaže nanijeti posebni brtveni kit kako bi se zadovoljili zahtjevi za zvučnom izolacijom.</t>
  </si>
  <si>
    <t xml:space="preserve">Stavka uključuje sav rad, materijal, te izvedbu detalja prema uputi proizvođača odabranog sustava (bandažiranje, kitanje, brtvljenje, postava pojačanih profila na otvorima, dilatacije itd.) </t>
  </si>
  <si>
    <t xml:space="preserve">Zid se sidri u donju i gornju nosivu konstrukciju. Ispod zida postaviti traku kako bi se oisgurala zvučna izolacija. </t>
  </si>
  <si>
    <t>Izvedbu zida uskladiti s razvodom instalacija. Uključena izrada svih prodora i profilacija predviđenih u projektu.</t>
  </si>
  <si>
    <t xml:space="preserve">Obloga zidova </t>
  </si>
  <si>
    <t xml:space="preserve">Obloga se izvodi s potkonstrukcijom od metalnih profila i dvostrukom obostranom oblogom od ploča 2 x 12,5 mm. </t>
  </si>
  <si>
    <t xml:space="preserve">Međuprostor se ispunjava s pločama kamene vune debljine 10 cm. </t>
  </si>
  <si>
    <t>Zid se sidri u donju i gornju nosivu konstrukciju. Ispod donjeg profila postaviti izolacijsku traku kako bi se osigurala zvučna izolacija.</t>
  </si>
  <si>
    <t>Oblaganje instalacijskih vertikala</t>
  </si>
  <si>
    <t xml:space="preserve">Dobava materijala i oblaganje vertikala sa CD/UD potkonstrukcijom i s GK pločama deb. 2x12,5mm </t>
  </si>
  <si>
    <t>Zvučna izolacija: u međuprostor potkonstrukcije postavlja se mineralna vuna deb 10 cm.</t>
  </si>
  <si>
    <t>Parna brana: ispod izolacije postaviti parnu branu.</t>
  </si>
  <si>
    <t xml:space="preserve">Potkonstrukcija: se sastoji od horizontalnih UD-profila i vertikalnih CD-profila, držačima pričvršćenih na zid strojnim vijcima (distancerima ovisno o potrebnoj širini međuprostora između zida i ploče). </t>
  </si>
  <si>
    <t>Držači se montiraju u horizontalnom razmaku od 60 cm i u vertikalnom razmaku od najviše 130 cm.</t>
  </si>
  <si>
    <t xml:space="preserve">Vanjski kutovi se štite aluminijskim kutnim zaštitnim profilom. </t>
  </si>
  <si>
    <t>Spojevi ploča se ispunjavaju, omataju trakom i gletaju masom za fugiranje spojeva.</t>
  </si>
  <si>
    <t>PP oblaganje instalacijskih vertikala – F90</t>
  </si>
  <si>
    <t xml:space="preserve">Dobava materijala i oblaganje vertikala sa CD/UD potkonstrukcijom i s protupožarnim gipskartonskim pločama debljine 2x15 mm </t>
  </si>
  <si>
    <t>Protupožarna obloga prodora – F90</t>
  </si>
  <si>
    <t xml:space="preserve">Oblogu izvesti protupožarnim pločama debljine 2 x 15 mm sa svim potrebnim brtvljenjima. </t>
  </si>
  <si>
    <t>U cijenu uključiti sav materijal, pričvrsna sredstva, rad i sav potreban pribor, obradu spojeva, te potrebnu radnu skelu visine do 3.0 m.</t>
  </si>
  <si>
    <t>Dobava materijala i izrada samostojeće predzidne obloge obloge vodokotlića ukupne debljine 15 cm i visine obloge do 150 cm.</t>
  </si>
  <si>
    <t>Potkonstrukcija od čeličnih pocinčanih profila UW i CW 100 mm. Jednostrana dvostruka obloga od GKBI ploča, 2 x 1,25 cm.</t>
  </si>
  <si>
    <t>Obavezno zapunjavanja spojeva prvog sloja ploča.</t>
  </si>
  <si>
    <t>U cijenu stavke uključiti izolacijski sloj od mineralne vune debljine 5 cm i aluminijsku foliju debljine 0,05 mm.</t>
  </si>
  <si>
    <t>Obradu spojeva ploča, spojeve sa zidom.</t>
  </si>
  <si>
    <t>Razred kvalitete obrade spojeva K2.</t>
  </si>
  <si>
    <t>U cijenu stavke uključivo precizno izrezivanje i obrada potkonstrukcije oko vodokotlića.</t>
  </si>
  <si>
    <t>U cijenu stavke uključen sav osnovni i pomoćni materijal i rad sve do potpune gotovosti.</t>
  </si>
  <si>
    <t>GIPSKARTONSKI RADOVI UKUPNO:</t>
  </si>
  <si>
    <t>VANJSKA STOLARIJA</t>
  </si>
  <si>
    <t>OKOV: okov srednje kvalitete ugraditi prema strani otvaranja krila</t>
  </si>
  <si>
    <t>U svemu se pridržavati sheme, projekta, detalja, opisa i dogovora s investitorom. Nakon ugradnje obavezna je izvedba zaštite okova i svih dijelova pozicije od oštećenja, do završetka gradnje.</t>
  </si>
  <si>
    <t>U cijenu uključiti sve gore navedene elemente, sav materijal, navedeno ustakljenje, rad, okov, pribor za učvršćivanje i kompletnu montažu svih navedenih dijelova do potpune gotovosti i funkcionalnosti. Prije izvedbe obavezno kontrolirati mjere na licu mjesta.</t>
  </si>
  <si>
    <t>KRILO: okvir krila od čeličnih cjevastih profila, obostrana obloga čeličnim limom d=1 mm, s ispunom mineralnom vunom</t>
  </si>
  <si>
    <t>U cijenu uključiti sve gore navedene elemente, sav materijal, rad, okov, pribor za učvršćivanje i kompletnu montažu svih navedenih dijelova do potpune gotovosti i funkcionalnosti. Prije izvedbe obavezno kontrolirati mjere na licu mjesta.</t>
  </si>
  <si>
    <t>VANJSKA STOLARIJA UKUPNO:</t>
  </si>
  <si>
    <t>U svemu se pridržavati sheme, projekta, detalja i opisa. Nakon ugradnje obavezna je izvedba zaštite okova i svih dijelova pozicije od oštećenja, do završetka gradnje.</t>
  </si>
  <si>
    <t>7.00</t>
  </si>
  <si>
    <t>Izrada čelične radioničke dokumentacije konstrukcije prema projektu uz obaveznu provjeru statičara.</t>
  </si>
  <si>
    <t>Čelična konstrukcija izvodi se radionički, temeljem arhitektonskog projekta, statičkog proračuna i radioničkih nacrta od čeličnih valjanih profila, šavnih i bešavnih (vučenih) cijevi, hladno oblikovanih profila i pločastih limova.</t>
  </si>
  <si>
    <t>Čelična konstrukcija</t>
  </si>
  <si>
    <t>Dobava materijala, izrada čelične, pocinčane konstrukcije.</t>
  </si>
  <si>
    <t xml:space="preserve">Čelična konstrukcija izvodi se prema statičkom proračunu. U cijenu uključiti dobavu i ugradnju anker ploča prema projektu. </t>
  </si>
  <si>
    <t xml:space="preserve">U cijenu uključiti sav rad, materijal, vijke, sav spojni materijal, anker ploče, cinčanje, sve do potpune gotovosti i funkcionalnosti. </t>
  </si>
  <si>
    <t>U cijenu uključiti izradu izvedbenih – radioničkih nacrta.</t>
  </si>
  <si>
    <t>Prostor za odlaganje otpada</t>
  </si>
  <si>
    <t xml:space="preserve">Ispuna ograde je pocinčani ogradni panel presvučen plastikom. </t>
  </si>
  <si>
    <t>U cijenu uključiti izradu radioničkih nacrta.</t>
  </si>
  <si>
    <t>BRAVARSKI RADOVI UKUPNO:</t>
  </si>
  <si>
    <t>8.00</t>
  </si>
  <si>
    <t>Oblaganje podova</t>
  </si>
  <si>
    <t xml:space="preserve">Keramičke pločice moraju biti protuklizne, brušene (protukliznost R9). </t>
  </si>
  <si>
    <t xml:space="preserve">Polaganje se vrši u jednokomponentno građevinsko ljepilo (građevinsko ljepilo po preporuci proizvođača keramičkih pločica) na prosušenu i izravnatu podlogu. </t>
  </si>
  <si>
    <t xml:space="preserve">Posebnu pažnju obratiti obradi spoja zida i opločenja poda. </t>
  </si>
  <si>
    <t>U cijenu je uključena izrada sokla visine 10cm, uzimanje mjera na licu mjesta, sav potreban materijal s radom, rezanjem i pripasavanjem pločica, fugiranje, te zaštita nakon postave.</t>
  </si>
  <si>
    <t>Obloga zidova</t>
  </si>
  <si>
    <t>Obloga stubišta</t>
  </si>
  <si>
    <t>Postava sistemom reška na rešku s reškama minimalne širine.</t>
  </si>
  <si>
    <t>Reške fugirati s originalnom ljepivom, vodoodbojnom masom za pod. Po završetku polaganja pod oprati, a nakon 24 sata reške zapuniti masom za fugiranje. </t>
  </si>
  <si>
    <t>podest</t>
  </si>
  <si>
    <t>Čela 38 x 100 x 17,2 cm</t>
  </si>
  <si>
    <t>Gazišta 34 x 100 x 28 cm</t>
  </si>
  <si>
    <t xml:space="preserve">Postava sistemom reška na rešku s reškama minimalne širine. Reške fugirati s originalnom ljepivom, vodoodbojnom masom za pod. </t>
  </si>
  <si>
    <t>Po završetku polaganja pod oprati, a nakon 24 sata reške zapuniti masom za fugiranje. </t>
  </si>
  <si>
    <t>KERAMIČARSKI RADOVI UKUPNO:</t>
  </si>
  <si>
    <t>9.00</t>
  </si>
  <si>
    <t>ELASTIČNA PODNA OBLOGA - linoleum</t>
  </si>
  <si>
    <t xml:space="preserve">Podna obloga mora imati ekstremnu otpornost na habanje. Podna obloga se cijelom površinom lijepi za podlogu specijalnim disperzijskim ljepilom (utrošak ca 350-400 g/m²). Rubovi traka moraju biti krojeni i pripremljeni za zavarivanje spojeva. </t>
  </si>
  <si>
    <t xml:space="preserve">Sve spojeve rola zavariti specijalnom taljivom trakom prema preporuci proizvođača podne obloge. </t>
  </si>
  <si>
    <t>Podna obloga mora imati slijedeća minimalna svojstva:</t>
  </si>
  <si>
    <t>- otpornost na svjetlo: ≥6</t>
  </si>
  <si>
    <t>- udio prirodnih sastojaka: 98%</t>
  </si>
  <si>
    <t>- ne sadrži PVC ni plastifikatore, ne smije sadržavati tvari sa SVHC liste</t>
  </si>
  <si>
    <t>kutne letvice</t>
  </si>
  <si>
    <t>Uključivo dobavu materijala, sav osnovni i pomoćni materijal, rad i pribor.</t>
  </si>
  <si>
    <t>10.00</t>
  </si>
  <si>
    <t>SOBOSLIKARSKO-LIČILAČKI RADOVI</t>
  </si>
  <si>
    <t>~ gletanje i brušenje 2 x</t>
  </si>
  <si>
    <t>~ bojanje 2 x</t>
  </si>
  <si>
    <t xml:space="preserve">Prije ličenja potrebno je prekontrolirati postavljenu suhu gradnju kako bi površine bile adekvatne za bojanje. </t>
  </si>
  <si>
    <t>Stavka obuhvaća obradu spojeva i zaglađivanje površine, impregnaciju, gletanje, a na spojeve se postavlja mrežica i zatvaraju fuge.</t>
  </si>
  <si>
    <t>Stavka uključuje zaštitu rubnih elemenata ljepljivom trakom ili drugom primjerenom metodom.</t>
  </si>
  <si>
    <t>Zapunjavanje elastičnim kitom</t>
  </si>
  <si>
    <t>Zapunjavanje elastičnim kitom raznih fuga na spojevima s različitim materijalima.</t>
  </si>
  <si>
    <t>SOBOSLIKARSKO-LIČILAČKI RADOVI UKUPNO:</t>
  </si>
  <si>
    <t>11.00</t>
  </si>
  <si>
    <t xml:space="preserve">LIMARSKI RADOVI </t>
  </si>
  <si>
    <t>Obračun prema stvarno izvedenim količinama.</t>
  </si>
  <si>
    <t>Lijevano željezne cijevi</t>
  </si>
  <si>
    <t>Vertikalne cijevi</t>
  </si>
  <si>
    <t>Opšav atike – aluminijski lim</t>
  </si>
  <si>
    <t>m¹</t>
  </si>
  <si>
    <t>LIMARSKI RADOVI UKUPNO:</t>
  </si>
  <si>
    <t>OSTALI RADOVI</t>
  </si>
  <si>
    <t>Taktilne ploče</t>
  </si>
  <si>
    <t>Dobava i ugradnja kokos otirača na ulazu u građevinu.</t>
  </si>
  <si>
    <t>Sanitarna pregrada</t>
  </si>
  <si>
    <t>A.2</t>
  </si>
  <si>
    <t>SOBOSLIKARSKO – LIČILAČKI RADOVI</t>
  </si>
  <si>
    <t>GRAĐEVINSKO-OBRTNIČKI RADOVI UKUPNO:</t>
  </si>
  <si>
    <t>PDV 25%</t>
  </si>
  <si>
    <t>SVEUKUPNO (kn):</t>
  </si>
  <si>
    <t>geotekstil 300 g/m²</t>
  </si>
  <si>
    <t>Obračun po m² ugrađenog materijala.</t>
  </si>
  <si>
    <t>Obračun po m² izvedenog.</t>
  </si>
  <si>
    <t>Obračun za kompletan rad, materijal, pribor i skelu po m².</t>
  </si>
  <si>
    <t>Obračun po m² izvedenog zida.</t>
  </si>
  <si>
    <t>Obračun po m² izvedenog opločenja.</t>
  </si>
  <si>
    <t>Obračun po m² obrađene površine.</t>
  </si>
  <si>
    <t>Obrada po m² obrađene površine.</t>
  </si>
  <si>
    <t>Obračun po m³ ugrađenog betona.</t>
  </si>
  <si>
    <t>Polaže se uz vertikalnu hidroizolaciju, pločama ekstrudiranog polistirena (XPS), debljina ploče na preklop 10 cm (ρ=30kg/m³).</t>
  </si>
  <si>
    <t>Obračun po m¹ kompletno završene površine. Širina špalete do 25 cm</t>
  </si>
  <si>
    <t>GRAĐEVINSKO-OBRTNIČKI RADOVI REKAPITULACIJA</t>
  </si>
  <si>
    <t>A.1</t>
  </si>
  <si>
    <t>BETONSKI I ARMIRANO BETONSKI RADOVI</t>
  </si>
  <si>
    <t>GRAĐEVINSKI RADOVI UKUPNO</t>
  </si>
  <si>
    <t>A.2.</t>
  </si>
  <si>
    <t>OBRTNIČKI RADOVI UKUPNO</t>
  </si>
  <si>
    <t>A1 i A2</t>
  </si>
  <si>
    <t>Obrada špaleta otvora &gt;5 m²</t>
  </si>
  <si>
    <t>Obrada špaleta otvora - priprema za RAL ugradnju</t>
  </si>
  <si>
    <t>U cijeni stavke uzeti i cijenu potrebne skele, kod skele uzeti obavezno izradu, postavu, amortizaciju, sva premještanja i prijenose (po potrebi), prilaze, mostove i ograde te demontažu skele, popravke i uskladištenje. Također obavezno uračunati sve osnovne i pomoćne materijale za izvedbu i održavanje skele, te vezna sredstva potrebna za izvedbu konstrukcije.</t>
  </si>
  <si>
    <t xml:space="preserve">Jedinične cijene stavke obuhvaćaju sav osnovni i pomoćni rad, alat i pribor, kao i osnovni i pomoćni materijal za izvedbu iste, kitanje, bandažiranje, odnosno završna obrada svih spojeva, troškove zaštite, izrade ili dobave, troškove unutarnjeg i vanjskog transporta, prijenosa do mjesta ugradnje, uskladištenja, montaže i demontaže radne skele prema pravilu struke i pravilima zaštite na radu za potrebe izvršenja stavke, troškove osiguranja od krađe i oštećenja, postave pomoćnih i drugih uređaja, troškove potrošnje električne i druge energije, te troškove pripreme i režijskog osoblja gradilišta kao i permanentni, te kompletno završno čišćenje, čišćenje tijekom izvođenja radova, zapisnička predaja nakon izvedenih radova. </t>
  </si>
  <si>
    <t>U cijeni stavke uzeti i cijenu potrebne skele. Kod skele uzeti obavezno izradu, postavu, amortizaciju, sva premještanja i prijenose (po potrebi), prilaze, mostove i ograde te demontažu skele, popravke i uskladištenje. Također obavezno uračunati sve osnovne i pomoćne materijale za izvedbu i održavanje skele, te vezna sredstva potrebna za izvedbu konstrukcije.</t>
  </si>
  <si>
    <t>- čišćenje vegetacije koje uključuje uklanjanje grmlja i drveća i zbrinjavanje otpadnog materijala sa odvozom na deponiju ovlaštene osobe za gospodarenje otpadom.</t>
  </si>
  <si>
    <t>- pripremni radovi u smislu organizacije gradilišta, postavljanje gradilišnih kontejnera, privremenih WC-a za radnike, osiguranje gradilišta privremenom ogradom, postavljanje gradilišnih tabli i upozorenja, priprema površina te osiguranje privremenih priključaka struje i vode za potrebe izvođenja radova. Po završetku svih radova gradilište očistiti te privremene objekte i instalacije odstraniti. U cijeni je uračunato i eventualno naknadno premiještanje gradilišnih kontejnera i WC-a radi reorganizacije gradilišta kao posljedica početne organizacije od strane izvođača.</t>
  </si>
  <si>
    <t>-izrada nanosne skele sa prijenosom geodetskih točaka sa terena, te obilježavanjem i osiguravanjem potrebnih točaka tijekom izvedbe.</t>
  </si>
  <si>
    <t>- svi potrebni geomehanički radovi na terenu i u laboratoriju izvedeni od neovisnih ovlaštenih pravnih osoba za tu vrstu radova. Ovi radovi uključuju uzimanje uzoraka, ispitivanja zbijenosti slojeva, kontrolu granulometrijskog sastava i kvalitete ugrađenog materijala.</t>
  </si>
  <si>
    <t>Izvođač je dužan izraditi Plan izvođenja radova (potreban za prijavu gradilišta od strane investitora) i ažurirati isti u slučaju izmjena tokom gradnje. Svaka promjena na gradilištu koja može utjecati na sigurnost i zdravlje radnika mora biti unesena u plan .</t>
  </si>
  <si>
    <t>U svemu se pridržavati važećih zakonskih propisa.</t>
  </si>
  <si>
    <t>Tesarski radovi</t>
  </si>
  <si>
    <t>Drvni proizvod proizveden prema tehničkoj specifikaciji za koji je sukladnost potvrđena i izdana isprava o sukladnosti, smije se ugraditi u element drvene konstrukcije ako je uporabljivost dokazana sukladno zahtjevima iz projekta drvene konstrukcije. Neposredno prije ugradnje drvnog proizvoda provode se odgovarajuće nazdorne radnje određene tehničkim propisom. U slučaju sumnje u svojstva drvnog porizvoda, moraju se prije ugradnje provesti ispitivanja primjenom odgovarajućih normi.</t>
  </si>
  <si>
    <t>Svi radovi moraju biti izvedeni stručno i solidno prema postojećim propisima, a u skladu sa troškovnikom i projektom. Nekvalitetan materijal mora izvođač o svom trošku otkloniti sa gradilišta.</t>
  </si>
  <si>
    <t>Okov koji se upotrebljava za učvršćenje krovne konstrukcije mora biti kvalitetan, varena mjesta nesagoriva, a sve površine koje ostaju vidljive prije ugrađivanja moraju se dva puta premazati temeljnom bojom.</t>
  </si>
  <si>
    <t>Prije početka rada obavezno uzeti mjere na gradilištu.</t>
  </si>
  <si>
    <t>U jediničnoj cijeni pojedine stavke sadržan je sav rad i materijal, uskladištenje, osiguranje od oštećenja, kvara ili krađe, svi prijenosi i prijevozi, tako da je jedinična cijena konačna.</t>
  </si>
  <si>
    <t>Ukoliko se pokaže potreba, mora izvođač izvršiti ispitivanje kvalitete upotrebljenog materijala ili dokazati njihovu kvalitetu.</t>
  </si>
  <si>
    <t>Ukoliko za drvenu građu krovišta nije navedena vrsta drveta, podrazumijeva se crnogorica II klase.</t>
  </si>
  <si>
    <t>U cijeni izrade krovišta uključeno je i izrada svih detalja u konstrukciji kao što su otvori za krovne prozore i prolaz dimnjaka, te svi pomoćni dijelovi konstrukcije sa potrebnim glavnim i pomoćnim (pričvrsnim) materijalima. U jediničnim cijenama uključeni su svi horizontalni i vertikalni transporti.</t>
  </si>
  <si>
    <t>Oplate, kao i razna razupiranja, moraju imati takvu sigurnost i krutost da bez slijegavanja i štetnih deformacija mogu primiti opterećenja i utjecaje koji nastaju za vrijeme izvedbe radova. Te konstrukcije moraju biti tako izvedene da osiguravaju punu sigurnost radnika i sredstava rada, kao i sigurnost prolaznika, prometa, susjednih objekata i okolice.</t>
  </si>
  <si>
    <t>Oplata mora biti izrađena točno po mjerama označenim u crtežima plana oplate za pojedine dijelove, koji će se betonirati, i to sa svim potrebnim podupiračima.</t>
  </si>
  <si>
    <t>Unutarnje površine oplate moraju biti ravne, bilo da su horizontalne, vertikalne ili nagnute prema tome kako je to u crtežima planova oplate predviđeno. Nastavci pojedinih dasaka ne smiju izlaziti iz ravnine, tako da nakon njihovog skidanja vidljive površine betona budu ravne i s oštrim rubovima, te da se osigura dobro brtvljenje i sprečavanje deformacija oplate.</t>
  </si>
  <si>
    <t>Kod premazivanja oplate ne smiju se upotrijebiti takvi premazi koji se ne bi mogli odstraniti sa gotove betonske površine ili bi nakon pranja ostale na njima mrlje.</t>
  </si>
  <si>
    <t>Ostale vrste oplate gdje se želi posebna struktura betona opisane su u pojedinoj stavci troškovnika.</t>
  </si>
  <si>
    <t>U jediničnim cijenama uključeni su svi horizontalni i vertikalni transporti.</t>
  </si>
  <si>
    <t>U cijenu oplate uključiti sva podupiranja, učvršćenja, prilazne platforme i sl., te vlaženje i mazanje oplate.</t>
  </si>
  <si>
    <t>Skele (fasadne i radne) treba postaviti (montirati) čvrste i stabilne, međusobno povezati, ukrutiti i osigurati od bilo kakvog pomicanja. Za skelu treba izvođač radova izraditi statički proračun i nacrt montaže skele. Izvana se skela mora osigurati ogradom od dasaka na visinu do 1 m od radnog poda, zatim skelu povezati i ukrutiti protiv horizontalnog pomicanja.</t>
  </si>
  <si>
    <t>Skela mora biti opskrbljena sa prilazima i osiguranim penjalicama za pristup na skelu.</t>
  </si>
  <si>
    <t>Rastavljanje i skidanje skele vrši se oprezno vodeći računa da se ne ošteti izvedena fasada.</t>
  </si>
  <si>
    <t>KROVOPOKRIVAČKI RADOVI</t>
  </si>
  <si>
    <t>Podloga za pokrivanje mora biti propisno i kvalitetno izrađena, tako da pokrivač naliježe cijelom svojom površinom bez micanja. Sljeme mora biti izrađeni ravno i bez valova. Svi pomoćni radovi i prijenos svog potrebnog materijala od mjesta izrade do mjesta ugrađivanja obuhvaćeno je kod svake pozicije, pri čemu se za vertikalni transport koristi stupna-konzolna dizalica. Obračun se vrši po 1 m² stvarno pokrivene površine. Otvori ležećih krovnih prozora, dimnjaci i tome slično odbijaju se od krovne površine samo ako su veći od 3 m². Obračunavanje sljemena vrši se po 1 mt mjereći po osovini sljemena.</t>
  </si>
  <si>
    <t>Suradnik:</t>
  </si>
  <si>
    <t>Ružica Petrinec, građ.tehn.</t>
  </si>
  <si>
    <t>GEODETSKI RDAOVI</t>
  </si>
  <si>
    <t>A.1.</t>
  </si>
  <si>
    <t>PROTUPOŽARNA STOLARIJA</t>
  </si>
  <si>
    <t>OKOV: okov srednje kvalitete ugraditi prema strani otvaranja krila.</t>
  </si>
  <si>
    <t>BRTVLJENJE: tri brtve po obodu.</t>
  </si>
  <si>
    <t>BRAVA: cilindrična s ključevima i rozetama, obostrano kvake s rozetama, odbojnik u satiniranoj kromiranoj izvedbi.</t>
  </si>
  <si>
    <t xml:space="preserve">Zaštita od korozije svih elemenata: </t>
  </si>
  <si>
    <t>U cijeni kompletna ograda s temeljnim premazom kao i završnom obradom uljenim naličem (3x) boje.</t>
  </si>
  <si>
    <t>U cijeni čelične penjalice s temeljnim premazom kao i završnom obradom uljenim naličem (3x).</t>
  </si>
  <si>
    <t>Dobava i montaža novih lijevano željeznih zaštitnih cijevi kod oborinskih vertikala kompletno s lijevano željeznom revizijom. U stavci uključena zaštita minijem, obrada uljnim sistemima i završno lakiranje. Visina iznad uređenog terena 1,5 m. Stavka uključuje sav rad, osnovni i pomoćni materijal sve do potpune funkcionalnosti.</t>
  </si>
  <si>
    <t>Postava s reškama minimalne širine.</t>
  </si>
  <si>
    <t>Dobava i popločavanje unutarnjeg stubišta, koji se sastoji od podesta, gazišta i čela, keramičkim pločicama  srednje klase – četverokrako stubište</t>
  </si>
  <si>
    <t xml:space="preserve">Ožbukane površine trebaju biti potpuno ravne s oštrim sudarima ploha. </t>
  </si>
  <si>
    <t>Jed. mjere</t>
  </si>
  <si>
    <t>ČELIČNA BRAVARIJA</t>
  </si>
  <si>
    <t>Lamele se punoplošno lijepe na pripremljenu  podlogu odgovarajućim ljepilima.</t>
  </si>
  <si>
    <t>USTAKLJENJE: vrata se sastoje od punog vratnog krila  i ostakljenog fiksnog nadsvjetla, ostakljenje prozirnim staklom min. deb. 6 mm.</t>
  </si>
  <si>
    <t>BETONSKI RADOVI</t>
  </si>
  <si>
    <t>LIMARSKI RADOVI</t>
  </si>
  <si>
    <t>1.</t>
  </si>
  <si>
    <t>2.</t>
  </si>
  <si>
    <t>3.</t>
  </si>
  <si>
    <t>4.</t>
  </si>
  <si>
    <t>Stranice iskopa moraju biti ravne i okomite, a dno ravno i nosivo.</t>
  </si>
  <si>
    <t>Dobava, nasipavanje, fino planiranje nivelete i nabijanje šljunčanog materijala, granulacije od 0-63 mm, ispod podne ploče, u slojevima. Dobro graduirani šljunak se nasipava nakon betoniranja temelja i nadtemeljnih zidova. Uključivo vlaženje i zbijanje u slojevima do modula stišljivosti min. Ms=60 MN/m².</t>
  </si>
  <si>
    <t>REKAPITULACIJA</t>
  </si>
  <si>
    <t>5.</t>
  </si>
  <si>
    <t>A</t>
  </si>
  <si>
    <t>B</t>
  </si>
  <si>
    <t>C</t>
  </si>
  <si>
    <t>D</t>
  </si>
  <si>
    <t>E</t>
  </si>
  <si>
    <t>DRVENA STOLARIJA</t>
  </si>
  <si>
    <t>VENTILIRANA FASADA</t>
  </si>
  <si>
    <t>PROTUPOŽARNA BRAVARIJA</t>
  </si>
  <si>
    <t>1.1.</t>
  </si>
  <si>
    <t>RAZGRAĐIVANJE</t>
  </si>
  <si>
    <t>1.2.</t>
  </si>
  <si>
    <t>1.3.</t>
  </si>
  <si>
    <t>VODOVODNI RADOVI</t>
  </si>
  <si>
    <t>2.1.</t>
  </si>
  <si>
    <t>2.2.</t>
  </si>
  <si>
    <t>2.3.</t>
  </si>
  <si>
    <t>3.1.</t>
  </si>
  <si>
    <t>3.2.</t>
  </si>
  <si>
    <t>3.3.</t>
  </si>
  <si>
    <t>3.4.</t>
  </si>
  <si>
    <t>KANALIZACIJSKI RADOVI</t>
  </si>
  <si>
    <t>4.1.</t>
  </si>
  <si>
    <t>4.2.</t>
  </si>
  <si>
    <t>4.3.</t>
  </si>
  <si>
    <t>4.4.</t>
  </si>
  <si>
    <t>I</t>
  </si>
  <si>
    <t>II</t>
  </si>
  <si>
    <t>III</t>
  </si>
  <si>
    <t>IV</t>
  </si>
  <si>
    <t>V</t>
  </si>
  <si>
    <t>VI</t>
  </si>
  <si>
    <t>VII</t>
  </si>
  <si>
    <t>RTV INSTALACIJA</t>
  </si>
  <si>
    <t>MAPA 1</t>
  </si>
  <si>
    <t>MAPA 3</t>
  </si>
  <si>
    <t>GRAĐEVINSKI PROJEKT – VODOVOD I ODVODNJA</t>
  </si>
  <si>
    <t>MAPA 4</t>
  </si>
  <si>
    <t>MAPA 7</t>
  </si>
  <si>
    <t>MAPA 8</t>
  </si>
  <si>
    <t>MAPA 9</t>
  </si>
  <si>
    <t>OPĆI UVJETI ZA SVE VRSTE RADOVA</t>
  </si>
  <si>
    <t>Sve što nije opisano u tekstu, a potrebno je obuhvatiti jediničnim cijenama:</t>
  </si>
  <si>
    <t>Sva ispitivanja vezano za ispitivanje tla, zbijenosti materijala i izvvještaje uključiti u cijenu.</t>
  </si>
  <si>
    <t>Zabranjuje se bilo kakav rad na izvedbi temelja ako geomehaničar ne izvrši pregled. Prisustvo ovlaštenog geomehaničara tijekom iskopa građevinske jame, svih zemljanih radova, kod izvođenja zaštite građevinske jame i eventualno zaštite u smislu sniženja podzemne vode. Pregled građevinske jame - temeljnog tla.  U cijenu uključiti  izradu eventualno potrebnog elaborata (tehničkog rješenja) ovisno o situaciji na terenu/lokaciji (u slučaju nepredviđenih okolnosti).</t>
  </si>
  <si>
    <t>BETONSKI I AB RADOVI</t>
  </si>
  <si>
    <t>Kod betoniranja, obavezno pratiti projekte instalacija (radi izvedba prodora, niša i sl. te usklađenja radova) te u cijenu betona uključiti oplatu za izradu prodora.</t>
  </si>
  <si>
    <t>Izvođač je dužan prije početka radova detaljno pregledati troškovnik i svu projektnu dokumentaciju.</t>
  </si>
  <si>
    <t>Izvođač je dužan izraditi potrebnu radioničku dokumentaciju sa svim potrebnim detaljima i uputama,  te osigurati geodetsko snimanje izvedenog stanja.</t>
  </si>
  <si>
    <t>Kod opasnosti od korozije armature u konstrukcijama izloženim agresivnom okolišu, treba paziti da se ne ugrade betoni s neodgovarajućim cementima.</t>
  </si>
  <si>
    <t>Kriterije vodonepropusnosti betona određene su projektom betonske konstrukcije, ovisno o uvjetima njena korištenja.</t>
  </si>
  <si>
    <t>a/zidanje</t>
  </si>
  <si>
    <t>Opeka za zidanje mora biti kvalitetna, dobro pečena te mora odgovarati kvaliteti propisanoj HRN EN ili jednakovrijedno.  Mort za zidanje mora odgovarati propisima HRN EN ili jednakovrijedno. Ukoliko su neke od odredbi ovih općih uvjeta u koliziji sa HRN EN-ma ili jednakovrijedno, vrijede odredbe HRN EN-i ili jednakovrijedno.</t>
  </si>
  <si>
    <t>Vertikalni serklaži pojedine etaže betoniraju se nakon izvedbe ziđa te etaže pri čemu se mora osigurati veza zid – serklaž,  (istacima zidnih elemenata svakog drugog reda za najmanje 0,4 visine zidnog elementa, ali ne manje od 4,5 cm).</t>
  </si>
  <si>
    <t xml:space="preserve">b/žbukanje </t>
  </si>
  <si>
    <t xml:space="preserve">Pijesak za žbuku mora biti bez humusa i drugih nečistoća, ne deblji od 3 mm, dok se kod štrcane žbuke dozvoljava i promjer zrna do 6 mm. Najveća veličina zrna ovisi o debljini sloja žbuke. Maksimalni promjer zrna ne smije prijeći 1/3 propisane debljine žbuke. Najfinijeg pijeska sa promjerom do 0,25 mm neka bude 15-30% pijeska po težini. Ukoliko prirodni sastav pijeska ne odgovara prethodno spomenutim uvjetima, pijesak treba prosijavati. </t>
  </si>
  <si>
    <t>Za pripremu cementnih ili produžno vapnenih mortova treba uporabiti isključivo portland cement. Voda za spravljanje mortova mora biti čista.</t>
  </si>
  <si>
    <t>c/ostalo</t>
  </si>
  <si>
    <t>TESARSKI I KROVOPOKRIVAČKI RADOVI</t>
  </si>
  <si>
    <t xml:space="preserve">Izvođač mora upotrijebiti materijale koji su predviđeni nacrtom i troškovnikom. </t>
  </si>
  <si>
    <t>Obračun radova vrši se prema stvarno izvedenim količinama.</t>
  </si>
  <si>
    <t>Pod blanjanom ili glatkom oplatom podrazumijeva se oplata sa glatkim ravnim pločama ili daskama sa stisnutim sljubnicama da ne dođe do betonskih curki na površini. Površina betona mora imati potpuno jednoliku strukturu i boju. Izvođač je dužan bez posebne naknade nakon skidanja oplate očistiti površinu betona od eventualnih betonskih curki, ostataka premaza oplate i slično, te spojeve zidarski obraditi.</t>
  </si>
  <si>
    <t>Ukoliko u stavci nije ništa spomenuto, podrazumijeva se upotreba obične glatke oplate.</t>
  </si>
  <si>
    <t xml:space="preserve">U cijenu uključiti sva sve vertikalane i horizontalne prijenose, radnu i zaštitnu skelu. </t>
  </si>
  <si>
    <t>Hidroizolaciju ravnih ploha obvezno treba izvesti tako da se spriječi prodor vode izvan sistema odvodnje, odnosno da pri topljenju leda i snijega voda ne prodire u građevinu,.</t>
  </si>
  <si>
    <t>Postojanost izolacionog materijal na niskim temperaturama do - 10°C, uz zadržavanje nazivne čvrstoće na kidanje u oba smjera u približno jednakoj veličini.</t>
  </si>
  <si>
    <t>Prilikom izvođenja izolacija mora se izvoditelj striktno pridržavati projektne doumnetacije.</t>
  </si>
  <si>
    <t>Izvoditelj stijena mora tijekom izrade radioničke dokumentacije kao i montažer kod montaže biti u uskom kontaktu s isporučiteljima i izvoditeljima elektroinstalacija jake i slabe struje i vodovodnih, kanalizacijskih i strojarskih instalacija i sistema koji se ugrađuju u sklopu stijene, jer svi ti elementi čine sastavni dio čija rješenja koordinira i kontrolira montažer stijene, a što je sve uključeno u jediničnu cijenu.</t>
  </si>
  <si>
    <t>Sve stavke za koje se traži odgovarajuća vatrootpornost moraju zadovoljiti odgovarajuće odredbe ili drugih propisa koji su priznati, odnosno tražena kvaliteta mora se dokazati odgovarajućim certifikatima izdanim od strane za to ovlaštene i registrirane organizacije.</t>
  </si>
  <si>
    <t>Izvoditelj radova obvezan je prije početka izrade i ugradbe uručiti potrebne certifikate odgovarajućoj nadležnoj službi. Zabranjena je ugradba prije predočenja važećih certifikata.</t>
  </si>
  <si>
    <t>Ovješeni stropovi izvode se po opisu iz troškovnika, nacrtima i uputama proizvođača. Izbor vrste stropa, kvalitete materijala koji se ugrađuje, te stupanj i boja završne obrade mora biti  u skladu s projektom.</t>
  </si>
  <si>
    <t>Sve radove u svezi izvedbe horizontalnih i vertikalnih oblaganja i detalja sa njima povezanim koji se izvode po odabranom specifičnom proizvođaču, treba obvezno izvesti po detaljima i tehnološkim rješenjima istog. To se odnosi kako na korištenje materijala tako i na uporabu odgovarajućeg alata. Glede specifičnosti gore navedenih radova, izvoditelj je dužan prije davanja ponude obvezno se upoznati s načinom i detaljima izvođenja radova koji su opisani ovim troškovnikom, te s tehnologijom i specifičnostima izvođenja radova odabranog proizvođača.</t>
  </si>
  <si>
    <t>Da bi se definitivno odabrao tip i obrada stropa izvoditelj je dužan o svom trošku izvršiti probnu (nultu) montažu, odnosno izradu, postavu, demontažu i po potrebi ponovnu montažu karakterističnog polja stropa svake stavke, komplet s postavom i prilagodbom svih tipskih elemenata vezanih uz instalacije koje dolaze u sklopu i iznad stropa. Veličina karakterističnog polja neka ne bude manja od 5 m2 (tj. veličina najmanje prostorije u kojoj se izvodi strop) odnosno veća od 20 m2.</t>
  </si>
  <si>
    <t>Izvoditelj je dužan izvršiti dimenzioniranje nosivih elemenata i eventualno potrebnih pojačanja ovjesne konstrukcije ili potkonstrukcije glede odabranog uzorka i rastera opreme. Nosiva konstrukcija mora obvezno biti izvedena od nerđajućih materijala za što izvoditelj treba osigurati atesnu dokumentaciju.</t>
  </si>
  <si>
    <t>Izvoditelj stropa mora biti tijekom izrade radioničke dokumentacije kao i montažer kod montaže  vodovodnih, kanalizacijskih, strojarskih instalacija, upoznat s izvedbom eventualno potrebnih slojeva toplinske i zvučne koji se ugrađuju iznad stropa, jer se potkonstrukcija i detalji moraju tome prilagoditi.</t>
  </si>
  <si>
    <t>Potkonstrukcija ovješenog stropa mora biti izvedena isključivo od nerđajućih materijala (za što izvoditelj treba osigurati atesnu dokumntaciju), pravilno dimenzionirana i izvedena. Kod projektiranja radioničke dokumentacije i izvedbe treba voditi računa ukoliko će strop tijekom uporabe biti izložen uvjetima povećane vlage i korozivnog djelovanja raznih plinova i isparenja, kako bi se predvidjeli odgovarajući materijali i načini zaštite.</t>
  </si>
  <si>
    <t>Svi materijali koji se ugrađuju moraju obvezno biti ispitani te priložena atesna dokumentacija.</t>
  </si>
  <si>
    <t>Slijepi doprozornici su iz vruče pocinčane četverokutne cijevi.</t>
  </si>
  <si>
    <t>Stavke su izrađene iz aluminijskih profila s više komora i čel. ojačanjem, s prekinutim toplinskim mostom i tri gumene brtve.</t>
  </si>
  <si>
    <t>Svi vidljivi profili  u boji navedeno u pojeinoj stavci.</t>
  </si>
  <si>
    <t>Sav potreban okov i vijci iz nehrđajućeg sjajnog čelika, minimum 3 petlje po krilu, zasuni gore i dolje, cilindar brave, kvake i štitnici, rukohvati obostrano, uređaj za samozatvaranje na krilu ili u podu.</t>
  </si>
  <si>
    <t>U cijenu stavaka uključeno je i ostakljenje: izolirajućim dvoslojnim staklom, punjeno argonom; jedno staklo s jednim LOW-E premazom: 4+16+4 mm, Uw= 1,60 W/m2K, Ug=1,1 W/m2K ili prema opisu u pojedinoj stavci.</t>
  </si>
  <si>
    <t xml:space="preserve">~ sav okov iz nehrđajućeg metala </t>
  </si>
  <si>
    <t>DRVENA  STOLARIJA</t>
  </si>
  <si>
    <t>Drvo mora biti prvoklasno, potpuno zdravo, suho. Ako nije naročito propisano drvo bez kvrga, dozvoljavaju se najviše 2 zarasle kvrge promjera ispod 20 mm na 1 m.</t>
  </si>
  <si>
    <t>Tvrdo drvo mora biti čiste, jednolične i guste strukture bez ikakovih kvrga i bijeli, jednolično u boji i glatko brušeno.</t>
  </si>
  <si>
    <t>Ako u troškovniku nije navedena vrsta drveta treba uzeti borovinu ili arišovinu za sve dijelove koji su izloženi vremenskim nepogodama, dok se ostali dijelovi mogu izvesti od smrekovine.</t>
  </si>
  <si>
    <t>Svi vidljivi dijelovi stolarije moraju biti čiste i glatke izvedbe. Drvene dijelove koji će se ličiti i lakirati mora stolar grundirati sa sredstvima za impregnaciju koja brzo suše i dobro prodiru u pore drveta. Impregnacija poslije nanošenja ne smije bubriti, treba posjedovati moć reguliranja vlage, a mora imati i fungicidno svojstvo.</t>
  </si>
  <si>
    <t>USTAKLJENJE stolarije treba se izvesti od prvoklasnog stakla bez boje i čisto ili ako je u boji da bude u određenoj boji jednoličnog tona.</t>
  </si>
  <si>
    <t>Kitanje izvršiti odgovarajućim trajnoplastičnim kitovima koji moraju biti postojani na promjenu temperature, i na vodu. Površina kita poslije sušenja mora biti bez pukotina.</t>
  </si>
  <si>
    <t>Materijali moraju imati atesnu dokumntaciju.</t>
  </si>
  <si>
    <t xml:space="preserve">Ako je u opisu radova spomenut određen materijal, može se upotrijebiti i drugi dokazano istovjetan proizvod, ali uz odobrenje nadzornog inženjera. Ako u opisu radova nije izričito propisan određeni materijal, izvođač treba da na vlastitu odgovornost izabere i pripremi materijal prema vrsti podloge, zahtjevanom izvođenju i uvjetima u kojima se podloga nalazi u vrijeme izvođenja i eksploatacionim uvjetima. Materijali se mogu primjenjivati samo na onim površinama za koje su prema svojim fizičko kemijskim i mehaničkim osobinama namjenjeni. Ako se u garantnom roku pojave bilo kakve promjene na radovima zbog loše kvalitete materijala izvođač je o svom trošku dužan ukloniti nedostatke. Gotovi, tvornički proizvedeni materijali moraju se upotrijebiti prema uputstvima proizvođača. Posebno voditi računa o dozvoljenoj temperaturi zraka za primjenu pojedine vrste materijala. </t>
  </si>
  <si>
    <t xml:space="preserve">Svi upotrebljeni materijali trebaju biti potvrđeni kvalitetom proizvođača. Izvođač radova dužan je prije početka rada pregledati sve površine na gradnji, te izvođaču građevinskih radova dati svoje eventualne primjedbe. </t>
  </si>
  <si>
    <t>Premazi moraju čvrsto prijanjati na podlogu i imati jednoličnu površinu bez tragova četke, odnosno valjka. Boja mora biti ujednačenog intenziteta i tona, bez mrlja, tragova kitanja i oštećenja.</t>
  </si>
  <si>
    <t>Unutarnji uljani premazi moraju biti postojani na svjetlo i otporni na pranje. Podloga za sve radove mora biti u pravilu čista i bez prljavština (prašina, smola, ulje, mast, čađa, rđa, bitumen i sl.). Opće je pravilo da prije završne obrade treba sve metalne dijelove ugrađene u podlozi zaštititi premazivanjem antikorozivnim sredstvom.</t>
  </si>
  <si>
    <t>Obračun izvršenih radova izvršit će se po jedinici mjere pojedine stavke u troškovniku prema stvarno izvedenim količinama radova na gradilištu.</t>
  </si>
  <si>
    <t>Sve mjere prije izvedbe potrebno je usuglasiti na gradilištu.</t>
  </si>
  <si>
    <t>Sva stolarija kod dostave kao i na gradilištu mora biti zaštićena.</t>
  </si>
  <si>
    <t>Jedinična cijena treba sadržavati:</t>
  </si>
  <si>
    <t xml:space="preserve">sav  rad i pomoćni materijal, kao i sve potrebne skele, podeste i druga pomagala </t>
  </si>
  <si>
    <t>skidanje i ponovno vješanje prozorskih i vratnih krila</t>
  </si>
  <si>
    <t>izradu uzoraka</t>
  </si>
  <si>
    <t>sav rad u radionici i na gradnji uključivo i uzimanje mjere na gradnji za izvedbu i obračun,</t>
  </si>
  <si>
    <t>dobavu i ugradbu slijepog dovratnika i dovratnika, dobavu i ugradbu slijepog doprozornika i doprozornika, ako to opisom u pojedinoj stavci troškovnika nije drugačije određeno,</t>
  </si>
  <si>
    <t>sve troškove nabave i dopreme svog potrebnog materijala odgovarajuće kvalitete</t>
  </si>
  <si>
    <t>sav okov i to prve klase, sa bravama (cilindričnim ili usadnim) sa po tri ključa, te kvakama, štitnicima i sl., ugrađenih prema opisu u shemi. (kod davanja ponude naznačiti proizvođača),</t>
  </si>
  <si>
    <t>sva potrebna brtvljenja i pokrovne letvice,</t>
  </si>
  <si>
    <t>sve horizontalne i vertikalne transporte do mjesta ugradbe,</t>
  </si>
  <si>
    <t>stolarsku montažu na gradnji,</t>
  </si>
  <si>
    <t>svu štetu nastalu nepažnjom u radu,</t>
  </si>
  <si>
    <t>ustakljenje vrstom stakla naznačenom u pojedinoj stavci,</t>
  </si>
  <si>
    <t>ličenje sa svim predradnjama.</t>
  </si>
  <si>
    <t>Ovi tehnički uvjeti nadopunjuju se ili mijenjaju opisom pojedinih stavki troškovnika.</t>
  </si>
  <si>
    <t>Unutarnja vrata su izvedena s punim drvenim dovratnikom širine 10,15, 25 i 30 cm, odnosno u gips pregradnim stijenama u širini zida (100 mm ili po detalju), završno ličenim bojom za unutarnje premaze stolarije vrlo dobre kvalitete (uljni ili sintetski sistemi naliča), u boji. Ličenje izvesti u dva premaza, uključivo sve potrebne prethodne radnje i pripreme podloge za ličenje.</t>
  </si>
  <si>
    <t>Ostakljenje odgovarajućih stavki izvodi se prema opisu iz stavke troškovnika, prvoklasnim interieurskim ostakljenjem. Svo ostakljenje sa pripadnim kvalitetnim brtvljenjem i odgovarajućim pokrovnim (kutnim) letvicama.</t>
  </si>
  <si>
    <t>Sve ugrađene keramičke pločice moraju obvezno biti klase po opisu iz stavke troškovnika, a ako isto nije specificirano, moraju biti "A" klase, kako za podno tako i za zidno opločenje. Rubovi keramičkih pločica moraju biti oštri, ravni, paralelni i neoštećeni, površine pločica bez zareza i mjehurića, boja pločica ujednačena.</t>
  </si>
  <si>
    <t>Keramičke pločice se polažu po projektu, ako drugačije nije određeno stranicu na stranicu. Redove pločica izvesti paralelno s vertikalnim plohama zidova. Opločenje podova izvesti od ulaznog praga prostorije koja se oblaže prema unutra. Rub zidnog opločenja kod špalete izvesti ravno i čvrsto, obostrano simetrično.</t>
  </si>
  <si>
    <t>Ovisno o opisu stavke troškovnika, sve fuge treba izvesti u nepropusnoj (razni trajnoplastični ili kiselootporni kitovi) ili polupropusnoj izvedbi (cement s aditivima), kako za zidno tako i za podno opločenje. Sve fuge moraju biti međusobno paralelne, širine 2-3 mm, ispunjene smjesom iste boje i obrade. Sve spojeve podnog i zidnog opločenja ili sokla treba izvesti potpuno pravilno i ravno, zapunjene istom smjesom kao i fuge. Isto se odnosi i na spojeve podnih ili zidnih ploha sa kadama i drugom sanitarnom opremom i priborom u kupaonicama i sanitarijama.</t>
  </si>
  <si>
    <t>Kod podnih ploha koje se oblažu keramičkim pločicama u cementnom mortu isti mora biti debljine 2-3 cm. Ukoliko je mort deblji treba ga obavezno armirati laganom isteg mrežom, što treba uračunati u jediničnu cijenu.</t>
  </si>
  <si>
    <t>SOBOSLIKARSKI RADOVI</t>
  </si>
  <si>
    <t>Materijal čelik toplo valjani proizvodi od konstrukcijskih čelika,  čelični plosnati proizvodi s prevlakom nanesenom kontinuiranim vrućim uranjanjem. Svi sistemi moraju imati atestnu dokumentaciju sukladnu važećim zakonskim propisima.</t>
  </si>
  <si>
    <t>Izvođač radova je dužan iskazati svojstva građevnog proizvoda u izjavi o svojstvima. Izjava o svojstvima mora sadržavati objavljeno svojstvo prozora/vrata. Klasifikacijski izvještaj može izraditi tijelo koje ispunjava zahtjeve propisane za odobreno tijelo.</t>
  </si>
  <si>
    <t>Materijal izolatora za prekid toplinskog mosta je polimer pojačan staklenim vlaknima, otpornost spoja na smik između profila i izolatora.</t>
  </si>
  <si>
    <t>Uz svaku stavku radova izvoditelj je dužan izraditi radioničke nacrte, što ulazi u jediničnu cijenu radova. Obračun prema radioničkoj dokumentaciji koju izrađuje izvođač s dokazima nosivosti detalja - vijčani spojevi, ležajevi, varovi.</t>
  </si>
  <si>
    <t>Izvoditelj treba kvalitetu ugrađenih materijala i stručnost radnika dokazati odgovarajućom atesnom dokumntacijom,  izdanom od strane za to ovlaštene institucije. Sav čelik koji se ugrađuje mora biti čelik S235. Za materijale za koje izvoditelj nema certifikat a isti se traži treba izvoditelj osigurati uzorke i dati ih na ispitivanje. Sve troškove za dobivanje certifikata predstavljaju obvezu i trošak izvoditelja.</t>
  </si>
  <si>
    <t>- sve troškove ispitivanja</t>
  </si>
  <si>
    <t xml:space="preserve">Sve  radove  izvesti  prema  opisima  pojedinih  stavaka  troškovnika  i  opisa  pojedinih  grupa radova,  prema  projektnoj  dokumentaciji,  tehničkom  opisu,  detaljima  i  svim  važećim tehničkim  propisima  i  važećim  standardima,  kao  i  uputstvima  proizvođača  materijala,  te pravilima struke i građevinskim normama. </t>
  </si>
  <si>
    <t xml:space="preserve">Ako neke stavke imaju nejasan i nedovoljan opis, onda svaki "započeti" opis pojedine stavke znači  cjelokupnu  izradu  te  stavke,  to  jest  nabavu,  dopremu  materijala,  sve  prijenose  i prijevoze, izradu, skidanje oplate, zaštitu, njegovanje pojedinih elemenata po izradi i nakon ugradbe, dobava atesta kao i ostalo.       </t>
  </si>
  <si>
    <t>Normu utroška sati za vršenje radova treba obvezno računati sa svim potrebnim dodatnim koeficijentima za otežanje radova, u svemu po građevinskoj normi za odgovarajuću vrstu radova. U koeficijentima treba posebnu pažnju obratiti na režim rada (položaj gradilišta  u gradu), pristupe kroz pješačku zonu i održavanje čistoće na pristupima, ishođenje svih potrebnih suglasnosti i dozvola, troškove komunalija kao i drugo što pripada u faktor gradilišta a nije posebno specificirano.</t>
  </si>
  <si>
    <t xml:space="preserve">Izvođač je dužan o svom trošku osigurati gradilište i objekt od štetnog utjecaja vremenskih nepogoda i svih mogućih drugih oštećenja za vrijeme trajanja izvođenja. Svaka šteta koja bi bila  prouzročena  na  građevini,  vozilima,  prolaznicima,  susjednim  građevinama  ili  okolišu tijekom izvođenja radova , a nepažnjom Izvođača, pada na teret Izvođača radova koji ju je dužan otkloniti odnosno  nadoknaditi štetu u roku kojeg će utvrditi sa Investitorom. </t>
  </si>
  <si>
    <t xml:space="preserve">Prije  izvođenja  radova  treba  provjeriti  kvalitetu  svih  materijala  koji  se  ugrađuju  i  izvesti  radove u skladu s detaljima (grafičkim i pisanim dijelovima)  izvedbe, opisom iz troškovnika i potpisanim uzorcima od strane  nadzornog inženjera, voditelja projekta i predstavnika investitora. Eventualne promjene u detaljima ili materijalu treba Izvođač prije  početka izvedbe dogovoriti s voditeljem projekta, predstavnikom investitora i  nadležnim nadzornim inženjerom. </t>
  </si>
  <si>
    <t>Radove izvoditi prema općim tehničkim uvjetima:</t>
  </si>
  <si>
    <t xml:space="preserve">Za sve elemente namještaja, opreme, konstrukcije i ograde koje nisu tipizirane ili nisu u standardnom  programu proizvođača,  tj.  nemaju popratnu tehničku  dokumentaciju  i  ateste, Izvođač  radova  je  dužan  prije  izrade  navedenih  elemenata  izraditi  radioničke  nacrte, obavezno ih ovjeriti kod Nadzornog inženjera, a tek potom krenuti u izvođenje istih. 
Zabranjena  je  upotreba  materijala  (  osnovnog  ili  pomoćnog  )  koji  nije  predviđen  opisom, nacrtima  i  detaljima.  Ukoliko  Izvođač  ipak  izvede  radove  na  neodgovarajući  način  ili  od neodgovarajućih  materijala,  dužan  je  o  tome  upozoriti  nadzornog  inženjera  i  dogovorno riješiti, te zapisnički ustanoviti kvalitetu izvođenja radova. </t>
  </si>
  <si>
    <t xml:space="preserve">Ukoliko prije početka izvođenja radova Izvođač ustanovi da je došlo do promjene uvjeta za 
izvođenje radova, dužan je o tome upozoriti nadzornog inženjera. </t>
  </si>
  <si>
    <t xml:space="preserve">Ako  se  ukaže  potreba  izvedbe  radova  koji  nisu  predviđeni  troškovnikom,  Izvođač  radova mora  prethodno  za  izvedbu  istih  dobiti  odobrenje  predstavnika  Investitora i Nadzornog inženjera, te sa istim utvrditi cijenu izvedbe i sve to unijeti u građevinski dnevnik. </t>
  </si>
  <si>
    <t xml:space="preserve">Građevinsku knjigu i dnevnik vodi Izvođač radova i svakodnevno upisuje potrebne podatke predviđene Zakonom o građenju. Izvođač je također obavezan izraditi elaborat o zaštiti na radu na gradilištu, a prema važećem pravilniku o zaštiti na radu i Zakona o građenju. 
Pri radu treba primjenjivati sve potrebne mjere zaštite na radu i zaštite od požara. Ukoliko Nadzorni inženjer uoči da se Izvođač ne pridržava ovih pravila, može mu zabraniti daljnji rad dok ga ne organizira u skladu s pravilima. </t>
  </si>
  <si>
    <t xml:space="preserve">Izvođač je također obavezan da na gradilište postavi za cijelo vrijeme odgovarajuću sručnu osobu, a prema Zakonu o gradnji, koji će odgovarati za stručno izvođenje radova. </t>
  </si>
  <si>
    <t xml:space="preserve">Prilikom izvođenja radova, Izvođač treba zaštiti sve susjedne plohe, dijelove konstrukcije i prethodno izvedene radove na prikladan način, a u skladu s pravilima, tako da ne dođe do njihovog oštećenja. </t>
  </si>
  <si>
    <t xml:space="preserve">Troškove zaštite treba Izvođač uračunati u jediničnu cijenu. Ukoliko ipak dođe do oštećenja prethodno izvedenih radova za koje je odgovoran izvoditelj ili njegov kooperant, dužan ih je o svom trošku dovesti u stanje prije oštećenja, ili naručiti iste radove kod drugog izvoditelja na svoj teret. Popravak treba izvesti u primarno određenom roku ili dogovorno. </t>
  </si>
  <si>
    <t xml:space="preserve">Izvođač  treba  kvalitetu  ugrađenih  materijala  i  stručnosti  radnika  dokazati  odgovarajućim atestima i uvjerenjima izdanim od strane za to ovlaštene institucije. 
Tijekom radova i po njihovom završetku, Izvođač je dužan čistiti radni prostor i za to nema pravo tražiti nadoknadu. </t>
  </si>
  <si>
    <t xml:space="preserve">Ukoliko  Izvođač  radova  ne  izvrši  ispravak  radova  u  određenom  roku  Investitor  može  iste radove  naručiti  kod  drugog  Izvođača,  a  odbiti  vrijednost  obavljenih  radova  od  ugovora osnovnog Izvođača.  </t>
  </si>
  <si>
    <t xml:space="preserve">Izvođač  je  također  dužan  ukloniti  sve  zaštitne  i  pomoćne  konstrukcije  u  roku  koji  je predviđen za izvođenje radova i na svoj trošak. Osim navedenih općih uvjeta, za određene grupe radova vrijede posebne opće napomene, kojih  se  zajedno  s  ovim  uvjetima  treba  obavezno  pridržavati  u  cjelini.  Posebne  opće napomene dane su u sklopu s odgovarajućim grupama radova. Izvođač radova mora svaku promjenu u toku gradnje ucrtati u nacrtnu dokumenataciju i po završetku radova predati Investitoru kao nacrt izvedenog stanja. </t>
  </si>
  <si>
    <t>Materijali, proizvodi, oprema i radovi moraju biti izrađeni u skladu s normama i tehničkim propisima navedenim u projektnoj dokumentaciji. Ako nije navedena niti jedna norma obvezna je primjena odgovarajućih (europskih normi ili jednakovrijednih). Ako se u međuvremenu neka norma ili propis stavi van snage, važit će zamjenjujuća norma ili propis.</t>
  </si>
  <si>
    <t>Obračun  izvedenih  radova  obračunati  će prema stvarno izvedenim količinama ako to ugovorom drukčije nije definirano.</t>
  </si>
  <si>
    <t>VODOVOD I KANALIZACIJA</t>
  </si>
  <si>
    <t>Sve  radove  izvesti  prema  opisima  pojedinih  stavaka  troškovnika  i  opisa  pojedinih  grupa radova,  prema  projektnoj  dokumentaciji,  tehničkom  opisu,  detaljima  i  svim  važećim tehničkim  propisima  i  važećim  standardima,  kao  i  uputstvima  proizvođača  materijala,  te pravilima struke i građevinskim normama.</t>
  </si>
  <si>
    <t>Ako neke stavke imaju nejasan i nedovoljan opis, onda svaki "započeti" opis pojedine stavke znači  cjelokupnu  izradu  te  stavke,  to  jest  nabavu,  dopremu  materijala,  sve  prijenose  i prijevoze, izradu, skidanje oplate, zaštitu, njegovanje pojedinih elemenata po izradi i nakon ugradbe, dobava atesta kao i ostalo.</t>
  </si>
  <si>
    <t>Normu utroška sati za vršenje radova treba obvezno računati sa svim potrebnim dodatnim koeficijentima za otežanje radova, u svemu po građevinskoj normi za odgovarajuću vrstu radova. U koeficijentima treba posebnu pažnju obratiti na režim rada (položaj gradilišta  u gradu), pristupe kroz stambenu zonu i održavanje čistoće na pristupima, ishođenje svih potrebnih suglasnosti i dozvola, troškove komunalija kao i drugo što pripada u faktor gradilišta a nije posebno specificirano.</t>
  </si>
  <si>
    <t>Izvođač je dužan o svom trošku osigurati gradilište i objekt od štetnog utjecaja vremenskih nepogoda i svih mogućih drugih oštećenja za vrijeme trajanja izvođenja. Svaka šteta koja bi bila  prouzročena  na  građevini,  vozilima,  prolaznicima,  susjednim  građevinama  ili  okolišu tijekom izvođenja radova , a nepažnjom Izvođača, pada na teret Izvođača radova koji ju je dužan otkloniti, tj. nadoknaditi štetu u roku kojeg će utvrditi sa Investitorom.</t>
  </si>
  <si>
    <t>Za sve elemente namještaja, opreme, konstrukcije, ograde i sl. koje nisu tipizirane ili nisu u standardnom  programu proizvođača,  tj.  nemaju popratnu tehničku  dokumentaciju  i  ateste, Izvođač  radova  je  dužan  prije  izrade  navedenih  elemenata  izraditi  radioničke  nacrte, obavezno ih ovjeriti kod Voditelja projekta i Nadzornog inženjera, a tek potom krenutu u izvođenje istih. 
Zabranjena  je  upotreba  materijala  (  osnovnog  ili  pomoćnog  )  koji  nije  predviđen  opisom, nacrtima  i  detaljima.  Ukoliko  Izvođač  ipak  izvede  radove  na  neodgovarajući  način  ili  od neodgovarajućih  materijala,  dužan  je  o  tome  upozoriti  nadzornog  inženjera  i  dogovorno riješiti, te zapisnički ustanoviti kvalitetu izvođenja radova.</t>
  </si>
  <si>
    <t>Ako  se  ukaže  potreba  izvedbe  radova  koji  nisu  predviđeni  troškovnikom,  Izvođač  radova mora  prethodno  za  izvedbu  istih  dobiti  odobrenje Voditelja projekta  predstavnika  Investitora i Nadzornog inženjera, te sa istim utvrditi cijenu izvedbe i sve to unijeti u građevinski dnevnik.</t>
  </si>
  <si>
    <t>Građevinsku knjigu i dnevnik vodi Izvođač radova i svakodnevno upisuje potrebne podatke predviđene Zakonom o građenju. Izvođač je također obavezan izraditi elaborat o zaštiti na radu na gradilištu, a prema važećem pravilniku o zaštiti na radu i Zakona o građenju. 
Pri radu treba primjenjivati sve potrebne mjere zaštite na radu i zaštite od požara. Ukoliko Nadzorni inženjer uoči da se Izvođač ne pridržava ovih pravila, može mu zabraniti daljnji rad dok ga ne organizira u skladu s pravilima.</t>
  </si>
  <si>
    <t>Izvođač je također obavezan da na gradilište postavi za cijelo vrijeme odgovarajuću stučnu osobu, a prema Zakonu o gradnji, koji će odgovarati za stručno izvođenje radova.</t>
  </si>
  <si>
    <t>Prilikom izvođenja radova, Izvođač treba zaštiti sve susjedne plohe, dijelove konstrukcije i prethodno izvedene radove na prikladan način, a u skladu s pravilima, tako da ne dođe do njihovog oštećenja.</t>
  </si>
  <si>
    <t>Troškove zaštite treba Izvođač uračunati u jediničnu cijenu. Ukoliko ipak dođe do oštećenja prethodno izvedenih radova za koje je odgovoran izvoditelj ili njegov kooperant, dužan ih je o svom trošku dovesti u stanje prije oštećenja, ili naručiti iste radove kod drugog izvoditelja na svoj teret. Popravak treba izvesti u primarno određenom roku ili dogovorno.</t>
  </si>
  <si>
    <t>Izvođač  treba  kvalitetu  ugrađenih  materijala  i  stručnosti  radnika  dokazati  odgovarajućim atestima i uvjerenjima izdanim od strane za to ovlaštene institucije. 
Tijekom radova i po njihovom završetku, Izvođač je dužan čistiti radni prostor i za to nema pravo tražiti nadoknadu.</t>
  </si>
  <si>
    <t>Po  završetku  radova  kvalitetu  izvedenih  radova  treba  Izvođač  ustanoviti  zapisnički  s Voditeljem projekta, Nadležnim  nadzornim  inženjerom i predstavnikom Investitora.  Ukoliko  se  ustanovi  da  su  radovi  izvedeni  nekvalitetno, Izvođač je dužan iste ponovno izvesti u traženoj kvaliteti ili  naručiti kod drugog Izvođača, a sve u roku i na svoj trošak.</t>
  </si>
  <si>
    <t>Ukoliko  Izvođač  radova  ne  izvrši  ispravak  radova  u  određenom  roku  Investitor  može  iste radove  naručiti  kod  drugog  Izvođača,  a  odbiti  vrijednost  obavljenih  radova  od  ugovora osnovnog Izvođača.</t>
  </si>
  <si>
    <t>Izvođač  je  također  dužan  ukloniti  sve  zaštitne  i  pomoćne  konstrukcije  u  roku  koji  je predviđen za izvođenje radova i na svoj trošak. Osim navedenih općih uvjeta, za određene grupe radova vrijede posebne opće napomene, kojih  se  zajedno  s  ovim  uvjetima  treba  obavezno  pridržavati  u  cjelini.  Posebne  opće napomene dane su u sklopu s odgovarajućim grupama radova. Izvođač radova mora svaku promjenu u toku gradnje ucrtati u nacrtnu dokumenataciju i po završetku radova predati Investitoru kao nacrt izvedenog stanja. Prije izrada , narudžbe i izvođenja radova Izvođač je dužan obavezno izvršiti sve potrebne provjere količina materijala, uređaja i opreme, dužan je izvršiti sve potrebne izmjere na licu mjesta, i u potpunosti je odgovoran za proistekle posljedice ukoliko to ne učini.</t>
  </si>
  <si>
    <t>Pod tim se podrazumijeva sama cijena materijala to jest dobavna cijena i to kako glavnih i pomoćnih  materijala,  tako  i  veznog  materijala  i  ostalog.  U  tu  cijenu  potrebno  je  uključiti  i cijenu  prijevoza  bez  obzira  na  vrstu  prijevoznog  sredstva,  udaljenost,  te  eventualne potrebne  utovare,  istovare  i  prijenose  do  skladišta  i  do  mjesta  ugradbe.  Nadalje  uključiti cijenu  čuvanja,  zaštite  i  skladištenja  materijala  do  ugradnje.  Prema  važećoj  regulativi potrebno je uzimanje uzoraka - probnih kocki - za beton, te ugradnja samo onih materijala koji imaju važeće ateste, izjavu o svojstvima, oznaku sukladnosti i tehničku uputu. Sva dokumentacija o dokazu kvalitete materijala prikuplja Izvođač radova i po završetku predaje Investitoru.</t>
  </si>
  <si>
    <t>U  kalkulaciji  rada  treba  uključiti  sav  potreban  rad,  kako  glavni  tako  i  pomoćni,  te  sav unutarnji prijenos bilo ručni bilo pomoću strojeva. Ujedno treba uključiti sav rad oko zaštite gotovih  elemenata  konstrukcije,  zidova,  podova, instalacija, opreme, uređaja  i  ostalih  dijelova  građevine  od  štetnih utjecaja vrućine, hladnoće i mogućeg oštećenja u toku izvođenja. U cijenu rada instalacije vodovoda i kanalizacije uključiti sva potrebna ispitivanja, tlačne probe, bakteriološke analize, provjeru vodonepropusnosti instalacije i puštanje u rad cijelog sistema. Sve što nije opisano u tekstu, a vidljivo je iz grafike je obvezujuće.</t>
  </si>
  <si>
    <t>Sve  vrste  pomoćnih  skela  bez  obzira  na  visinu,  ulaze  u  jediničnu  cijenu  dotične  stavke troškovnika te se iste ne obračunavaju posebno.  Sva potrebna skela mora biti postavljena na vrijeme kako ne bi nastao nepotrebni zastoj  u  radu  na  građevini.  Pod  pojmom  skela  podrazumijeva  se  dostava,  postava, demontaža, odvoz, te prilaz istoj te ograda do skidanja skele. Ujedno su tu uključeni i prilazi kao  i  mostovi  za  betoniranje  konstrukcija  i  slično. Sve zaštitne ograde za potrebe izvedbe radova na visinama, zaštita građevinske jame ulaze u cijenu stavke troškovnika za pojedini rad te se ne obračunavaju posebno.</t>
  </si>
  <si>
    <t>Prije početka radova treba odrediti točne trase kabela, kabelskih kanalica i većih komada opreme, a tek onda početi s polaganjem vodova i izvođenjem instalacija. Pri tom paziti na propisani razmak u odnosu na druge instalacije i građevine.</t>
  </si>
  <si>
    <t>Mijenjanje projekta od strane izvoditelja  nije dozvoljeno.</t>
  </si>
  <si>
    <t>Izvoditelj radova mora voditi građevinski dnevnik u koji upisuje početak izvođenja radova na građevini, svakodnevno upisuje broj ljudi na radu i poslove koje su obavili. U dnevnik nadzorni inženjer i investitor upisuju primjedbe na izvedene radove i eventualne promjene projekta.</t>
  </si>
  <si>
    <t>Radi ispravnog odvijanja radova izvoditelj je dužan osigurati prostoriju za smještaj materijala i alata.</t>
  </si>
  <si>
    <t>Prije stavljanja instalacije u pogon i tehničkog pregleda izvoditelj je dužan izvršiti slijedeća mjerenja i ispitivanja:</t>
  </si>
  <si>
    <t>izmjeriti otpor izolacije električne instalacije</t>
  </si>
  <si>
    <t>izmjeriti otpor zaštitnog uzemljenja</t>
  </si>
  <si>
    <t>izmjeriti novo rasvjetljenosti</t>
  </si>
  <si>
    <t>ispitati ispravnost djelovanja zaštite od previsokog napona dodira</t>
  </si>
  <si>
    <t>ispitati da li je izvršeno spajanje svih metalnih masa na uzemljivač</t>
  </si>
  <si>
    <t>ispitati funkcionalnost protupanične rasvjete</t>
  </si>
  <si>
    <t>izmjeriti otpor uzemljenja sustava zaštite od udara munje</t>
  </si>
  <si>
    <t>izvesti sva ostala mjerenja i ispitivanja (sustav dojave požara, odimljavanje, slaba struja…)</t>
  </si>
  <si>
    <t>Za sva mjerenja i ispitivanja koja si izvršena sastaviti odgovarajuća izvješća.</t>
  </si>
  <si>
    <t>Svaki izvoditelj ima pravo izbora kome će povjeriti ispitivanje kvalitete funkcionalnosti. Troškove snosi izvoditelj.</t>
  </si>
  <si>
    <t>Izvoditelj za svoje radove daje garanciju. Garantni rok počinje teći od dana tehničkog prijema instalacije, odnosno od dana predaje instalacije na uporabu investitoru.</t>
  </si>
  <si>
    <t>Izvoditelj je dužan otkloniti sve nedostatke u garantnom roku. Ako se izvoditelj ne odazove na poziv investitora da otkloni nedostatke, investitor će iste otkloniti po trećem licu na teret izvoditelja.</t>
  </si>
  <si>
    <t>Sav korišteni materijal, oprema i proizvodi koji se upotrebljavaju kod izvođenja instalacija moraju odgovarati postojećim propisima i normama, kao i opisu u troškovniku.</t>
  </si>
  <si>
    <t>Stavljanje instalacije u uporabu dozvoljeno je tek nakon obavljenog tehničkog pregleda i dobivanja uporabne dozvole.</t>
  </si>
  <si>
    <t>Ako troškovnikom i tehničkim opisom nije drugačije određeno, narudžba materijala i opreme obuhvaća dobavu, skladištenje i dopremu na gradilište.</t>
  </si>
  <si>
    <t>Za sav ugrađeni materijal i proizvode treba osigurati i priložiti isprave o sukladnosti i druge dokaze kvalitete, te odgovarajuću atestnu i ispitnu dokumentaciju.</t>
  </si>
  <si>
    <t>Nadzorni inženjer mora imati uvid u terminski plan. Za svako neopravdano produženje termina koje utvrdi nadzorni inženjer odredit će se kazna prema Ugovoru za izvođenje.</t>
  </si>
  <si>
    <t>Izvoditelj daje jamstvo da kod prenošenja dijela ugovora na jednog ili više kooperanata preuzima sve ugovorne obveze iz ugovora zaključenog s investitorom, te da će se istog pridržavati.</t>
  </si>
  <si>
    <t>Ako drugačije nije dogovoreno, izvoditelj treba, bez posebnih zahtjeva, svakodnevno čistiti radni prostor. Izvoditelj mora u toku gradnje iz gradilišta odvesti svu građevinsku šutu, sav otpadni materijal i nepotrebne uređaje.</t>
  </si>
  <si>
    <t>Pri izvođenju radova izvoditelj je dužan voditi računa o već izvedenim radovima na građevini. Ako bi se izvedeni radovi drugih izvoditelja pri montaži električnih instalacija i opreme nepotrebno i uslijed nemarnosti i nestručnosti oštetili, troškove štete snosit će izvoditelj električnih instalacija.</t>
  </si>
  <si>
    <t>Rušenje i rezanje konstruktivnih elemenata ne smije se obaviti bez znanja i odobrenja nadzornog inženjera za građevinske radove.</t>
  </si>
  <si>
    <t>Investitor je dužan tijekom izgradnje građevine osigurati stručni nadzor nad izvođenjem radova.</t>
  </si>
  <si>
    <t>kpl</t>
  </si>
  <si>
    <t xml:space="preserve">beton </t>
  </si>
  <si>
    <t>Dobava, doprema i ugradnja betona, u dvostranoj glatkoj oplati armirano-betonskih zidova lifta. Betoniranje betonom C25/30. U stavku uključena  njega betona i vibriranje betona s svim potrebnim prethodnim pripremama, te izrada, dobava i montaža oplate. Betoniranje s odgovarajućim spojevima s vertikalnim i horizontalnim elementima konstrukcije.</t>
  </si>
  <si>
    <t xml:space="preserve">Dobava, doprema i ugradnja betona armirano-betonskih stupova, betoniranje betonom C25/30 u glatkoj četverostranoj oplati. U stavku uključena njega betona i vibriranje betona s svim potrebnim prethodnim pripremama, te izrada, dobava i montaža oplate. </t>
  </si>
  <si>
    <t>AB grede i nadvoji</t>
  </si>
  <si>
    <t>Trake za konstruktivne fuge - podna ploča</t>
  </si>
  <si>
    <t xml:space="preserve">Dobava ugradnja  traka za zatvaranje konstruktivnih fuga, na spoju konstruktivnih dilatacija AB podne ploče. Širina trake 320 mm, visina 30 mm.  Širina fuge 5 cm. </t>
  </si>
  <si>
    <t>Trake za konstruktivne fuge stropne ploče</t>
  </si>
  <si>
    <t>Dobava ugradnja  traka za zatvaranje konstruktivnih fuga, na spoju konstruktivnih dilatacija AB  stropnih ploča. Širina fuge 5 cm.</t>
  </si>
  <si>
    <t>Vertikalni serklaži pojedine etaže betoniraju se nakon izvedbe ziđa te etaže pri čemu se mora osigurati veza zid – serklaž, bilo načinom gradnje (istacima zidnih elemenata svakog drugog reda za najmanje 0,4 visine zidnog elementa, ali ne manje od 4,5 cm), ili mehaničkim spojnim sredstvima u skladu s projektom zidane konstrukcije.</t>
  </si>
  <si>
    <t xml:space="preserve">U nosivom zidu potrebno je napraviti udubljenje min 5 cm kako bi se osigurala veza između nosivog i pregradnog zida. Udubljenje se ispunjava mortom u koji se polažu elementi pregradnog zida. </t>
  </si>
  <si>
    <t>Spoj nosivog i pregradnog zida moguće je ostvariti i korištenjem metalne spone ili armaturne šipke Ø 8 u svakom 2. redu.</t>
  </si>
  <si>
    <t xml:space="preserve"> -zidove uz okomiti serklaž izvesti zupčasto.
 -za vrijeme zidanja opeku močiti vodom, a pri zidanju cementnim mortom, opeka mora ležati u vodi neposredno prije zidanja.
 -reške dimnjaka i ventilacionih kanala zagladiti.
 -prilikom zidanja pravovremeno ostaviti otvore prema zidarskim mjerama, voditi računa o uzidavanju pojedinih građevinskih elemenata, o ostavljanju žljebova za kanalizaciju i za centralno grijanje ako su ucrtani (Ne plaća se posebno; ulazi u jediničnu cijenu.)
Zazidavnje (zatvaranje opekom, rabicom ili na drugi način) žljebova u zidovima, ostavljenih za instalacije kanalizacije i grijanja, nakon izvođenja tih instalacija, ne plaća se  posebno ako troškovnikom nije posebno propisano. Žbukanje zidova vršiti u pogodno  vrijeme i kad su zidovi i stropovi potpuno suhi.  </t>
  </si>
  <si>
    <t xml:space="preserve">Temperatura za vrijeme žbukanja i dva dana poslije žbukanja ne smije pasti ispod 5°C. </t>
  </si>
  <si>
    <t>Za vrijeme izrazito visokih  ili niskih temperatura treba izbjegavati žbukanje. Prije žbukanja plohe treba očistiti i navlažiti (ukoliko upute proizvođača žbuke ne govore drugačije). Spojnice (reške) moraju biti udubljene cca 2 cm od plohe zida. Jediničnom cijenom žbukanja obuhvatiti i potrebna krpanja tijekom gradnje, a izvesti ih tako da se ne primjećuju i da ožbukani komadi ne bi otpali. Jedinična cijena sadrži:
_sav rad uključujući vanjski i unutrašnji transport do mjesta ugradbe
_sav materijal i alat s uskladištenjem,
_svu potrebnu radnu skelu bez obzira na visinu i vrstu izuzev fasadne skele,
_potrebnu oplatu za zidanje svodova,
_zaštitu zidova od utjecaja vrućine, hladnoće i atmosferskih nepogoda,
_poduzimanje mjera zaštite na radu,
_čišćenje prostorija po završetku radova od morta i otpada,
_sve posredne i neposredne troškove,
_svu štetu učinjenu na vlastitim ili tuđim radovima nastalu uslijed nepažnje.</t>
  </si>
  <si>
    <t xml:space="preserve">Prije nego se počne žbukati, potrebno je izvršiti predradnje čišćenja ploha i čišćenja i ispuhivanja fuga, kvašenje zidne površine vodom, te špricanje cem. mortom 1:1. Ako je zbog kiše ploha zida isuviše mokra, žbukanje treba odgoditi sve dok ploha zida ne bude dovoljno suha. </t>
  </si>
  <si>
    <t>U cijenu uključiti sav rad, materijal, sidrenja u nosive zidove, potrebna radna skela, sve do potpune gotovosti i funkcionalnosti.</t>
  </si>
  <si>
    <t>Podzidavanje i obzidavanje instalacijskih otvora punom opekom debljine 6,5 cm (niše).</t>
  </si>
  <si>
    <t>Dobava materijala i zidanje oko instalacijskih otvora  debljine 6,5 cm od pune opeke.</t>
  </si>
  <si>
    <t>Podzidavanje i obzidavanje instalacijskih otvora porobetonskim blokovima debljine 5 cm (niše).</t>
  </si>
  <si>
    <t>Obračun za kompletan rad, materijal, pribor, završnu obradu zida, postava dvostrukog  rabic pletiva na spoju zida od blok opeke i obzide od porobetonskih blokova, sve spremno za bojanje, čišćenje nakon izvođenja radova.</t>
  </si>
  <si>
    <t>- Armirani cementni estrih 6 -8  cm</t>
  </si>
  <si>
    <t xml:space="preserve">-ekspandirani polistiren EPS 150, 25 kg/m³ debljine 3+ 3 cm </t>
  </si>
  <si>
    <t>-elastificirani polistiren 3x1 cm</t>
  </si>
  <si>
    <t>Izrada grube i fine unutarnje žbuke zidova od blok opeke i ab konstruktivnih elemenata, debljine  od 1.5 cm do 2,5 cm.</t>
  </si>
  <si>
    <t xml:space="preserve">U cijenu uključiti sav potreban materijal sa finim zaribavanjem, dobavu i ugradnju pocinčanih rubnih profila, rabiiranje svih spojeva zidova od opeke i betona te instalacionih šliceva,  premaz betonskih površina emulzijom za bolje prijanjanje, rabitz mrežu i radnu skelu. </t>
  </si>
  <si>
    <t>Kod obračuna otvori u zidovima veći od 3 m² se ne odbijaju, a obrada špaleta se obavezno obrađuje.</t>
  </si>
  <si>
    <t>Špalete prije žbukanja špricati rijetkim cementnim mortom. Obradu  izvesti produžnim mortom.</t>
  </si>
  <si>
    <t>U cijenu uključiti sav potreban materijal i rad.</t>
  </si>
  <si>
    <t xml:space="preserve">Profili od mat aluminija, svladavanje visine cca 10 mm, širine do 3 cm. </t>
  </si>
  <si>
    <t>Uključivo dobavu, pripremu i ugradnju materijala s propisanim preklopima na sastavima hidroizolacijskim traka, povijanje traka uz istake, sve prema uputsvu proizvođača.</t>
  </si>
  <si>
    <t xml:space="preserve">Uključivo rad i materijal u svemu prema uputstvu proizvođača. </t>
  </si>
  <si>
    <t>Debljina drenažne trake je 0,6 mm sa čepovima visine 8 mm.</t>
  </si>
  <si>
    <t xml:space="preserve">Izrada, dobava i ugradnja čeličnih penjalica s leđobranom za na krov. </t>
  </si>
  <si>
    <t xml:space="preserve">~ čišćenje površine </t>
  </si>
  <si>
    <t>Gletanje i bojanje GK zidova i stropova</t>
  </si>
  <si>
    <t>Dobava i ugradnja visokokvalitetnog vanjskog otirača za javne prostore sastavljenog od tipskih letvica. Grublji otirač za skidanje krupnih nečistoća. Otirač se ugrađuje da nagazna ploha bude u razini gotovog poda. Kompletna izrada otirača s pripadajućim ugradbenim inoks okvirom u podu. Otirač površine cca 90x120cm. Uključuje sav rad i materijal do gotove ugradnje.</t>
  </si>
  <si>
    <t>Armatura</t>
  </si>
  <si>
    <t>Ispod svake anker ploče koji se direktno oslanjaju na ab elemente moraju se položiti gumeni podmetači (zbog smanjenja prenosa vibracija i buke u konstrukciju).</t>
  </si>
  <si>
    <t>materijlal iz iskopa</t>
  </si>
  <si>
    <t>3.03.01.</t>
  </si>
  <si>
    <t>3.03.02.</t>
  </si>
  <si>
    <t>3.04.01.</t>
  </si>
  <si>
    <t>3.04.02.</t>
  </si>
  <si>
    <t>SVEUKUPNO</t>
  </si>
  <si>
    <t>Dobava, doprema i ugradnja betona i betoniranje armirano-betonske atike širine 15 cm visine 45 cm betonom betonom C25/30 u dvostranoj glatkoj oplati. U stavku uključena njega betona i vibriranje betona sa svim potrebnim prethodnim pripremama, te izrada, dobava i montaža oplate.</t>
  </si>
  <si>
    <t/>
  </si>
  <si>
    <t xml:space="preserve">-ekspandirani polistiren EPS 150, 25 kg/m³ debljine 5+5 cm </t>
  </si>
  <si>
    <t>Dobava i postava polimercementnog hidroizolacijskog premaza vanjskih prostora.</t>
  </si>
  <si>
    <t>Dobava materijala i postava toplinske izolacije pločama ekstrudiranog polistirena (XPS), debljina ploče na preklop 10 cm (ρ=30kg/m³). Ploče se polažu na zbijeni sloj tampona.</t>
  </si>
  <si>
    <t>Ravan neprohodni krov</t>
  </si>
  <si>
    <t>Dobava materijala i izvedba slojeva ravnog neprohodnog krova na očišćenoj i ravnoj  krovnoj ploči u sljedećim slojevima:</t>
  </si>
  <si>
    <t>- geotekstil 300 g/m2</t>
  </si>
  <si>
    <t xml:space="preserve">- dvostruki okomiti odzračnik na bazi tvrdog PVC-a, toplinski izoliran sa ekspandiranim polietilenom (EFE), sa mogućnošću spajanja na parnu branu i na hidroizolaciju, promjera Ǿ110 i visine 500 mm.   Obračun po komadu ugrađenog elementa. </t>
  </si>
  <si>
    <t>- šljunak 16-32 mm, debljine 7 cm</t>
  </si>
  <si>
    <t>U cijenu uključiti sav rad, materijal, čišćenje podloge, izvedbu svih slojeva, obradu oko svih prodora, ispitivanje vodonepropusnosti sustava, sve  prema pravilma struke i po uputama proizvođača.</t>
  </si>
  <si>
    <t>- slojevi  ravnog krova</t>
  </si>
  <si>
    <t xml:space="preserve">- oblaganje nadozida </t>
  </si>
  <si>
    <t>- završna lajsna i kaširani lim</t>
  </si>
  <si>
    <t>- obrada prodora dimenzije do 10 x10 cm</t>
  </si>
  <si>
    <t>- odzračnik</t>
  </si>
  <si>
    <t>2xGKBI + 2x GKBI</t>
  </si>
  <si>
    <t xml:space="preserve"> </t>
  </si>
  <si>
    <t>F</t>
  </si>
  <si>
    <t>UKUPNO</t>
  </si>
  <si>
    <t>Šljunak 0 - 63 mm</t>
  </si>
  <si>
    <t>2.01.01.</t>
  </si>
  <si>
    <t>2.01.02.</t>
  </si>
  <si>
    <t>2.01.03.</t>
  </si>
  <si>
    <t>~ polimercementni mort armiran alkalno otpornom mrežicom  min. 0,50 cm</t>
  </si>
  <si>
    <t>Izvođenje:</t>
  </si>
  <si>
    <t>~ impregnacija zidova u boji fasade</t>
  </si>
  <si>
    <t>3.01.01.</t>
  </si>
  <si>
    <t>3.01.02.</t>
  </si>
  <si>
    <t>3.01.03.</t>
  </si>
  <si>
    <t>Ako se pri izvođenju radova, prema navedenom, naiđe na podzemnu vodu, nužno je istu kontinuirano crpiti do završetka radova.</t>
  </si>
  <si>
    <t>Kontinuirano crpljenje podzemne ili oborinske vode potopnim pumpama tokom izvođenja radova.</t>
  </si>
  <si>
    <t xml:space="preserve">U stavku uključena njega betona i vibriranje betona s svim potrebnim prethodnim pripremama, izrada, dobava i montaža oplate. </t>
  </si>
  <si>
    <t xml:space="preserve">Izrada, dobava, postava i vezivanje srednje složene armature svih, profila: GA 240/360, RA 400/500, MA 500/560. Postavljanje i vezivanje armature u oplatu. </t>
  </si>
  <si>
    <t>Dobava, doprema i ugradnja betona za betoniranje armirano-betonske unutrašnjeg dvokrakog stubišta, betonom C25/30. U stavku uključena njega betona i vibriranje betona s svim potrebnim prethodnim pripremama, te izrada, dobava i montaža oplate.</t>
  </si>
  <si>
    <t>3.20.01.</t>
  </si>
  <si>
    <t>3.20.02.</t>
  </si>
  <si>
    <t>Dobava i postava horizontalne hidroizolacije preko ab ploče prizemlja bitumenskom hidroizolacijom.</t>
  </si>
  <si>
    <t>~ povijanje traka uz istake, ojačanje horizontalnog i vertikalnog preklopa prema pravilima struke</t>
  </si>
  <si>
    <t>~ bitumenska hidroizolacija, 1 x V4</t>
  </si>
  <si>
    <t>Toplinska izolacija ispod temeljne ploče</t>
  </si>
  <si>
    <t>Ploče se zaštićuju čepičastom folijom - obračunato u drugoj stavci.</t>
  </si>
  <si>
    <t>- XPS 10 cm + 10 cm,  za ravne krovove</t>
  </si>
  <si>
    <t>2xGKB + 2x GKB</t>
  </si>
  <si>
    <t>2xGKB+ 2x GKB</t>
  </si>
  <si>
    <t>ojačanja za vrata 81x210 cm</t>
  </si>
  <si>
    <t>Ispitivanje zrakopropusnosti nakon ugradnje cjelokupne stolarije po RAL smjernicama, a prije izvedbe fasade.</t>
  </si>
  <si>
    <t>Ispitivanje zrakopropusnosti objekta  nakon ugradnje komplet stolarije po RAL smjernicama, a prije izvedbe fasade, krovova i podova. Svi prodori kroz zidove, krovove i podove trebaju biti završeni i dobro zabrtvljeni. Ukoliko se pojavljuju greške i rezultati odstupaju od propisanih zahtjeva u Tehničkom propisu, potrebno je otkloniti nedostatke te ispitivanje izvršiti ponovno o trošku izvođača . Izvođač sastavlja izvještaj o ispitivanju, a koji je sastavni dio ove stavke.</t>
  </si>
  <si>
    <t>Ispitivanje zrakopropusnosti nakon ugradnje cjelokupne stolarije po RAL smjernicama te izvedbe cjelokupne fasade, krova i poda.</t>
  </si>
  <si>
    <t>Ispitivanje zrakopropusnosti objekta  nakon ugradnje cjelokupne stolarije po RAL smjernicama te cjelokupne izvedbe fasade, krova i poda. Svi prodori kroz zidove, krovove i podove trebaju biti završeni i dobro zabrtvljeni. Ukoliko se pojavljuju greške i rezultati odstupaju od propisanih zahtjeva u Tehničkom propisu, potrebno je otkloniti nedostatke te ispitivanje izvršiti ponovno o trošku izvođača. Izvođač sastavlja izvještaj o ispitivanju, a koji je sastavni dio ove stavke.</t>
  </si>
  <si>
    <t>Vanjska obloga fasade pričvršćuje se na nosivi zid aluminijskom potkonstrukcijom (sakriveno-lijepljeno), izvodi se u svemu prema preporukama proizvođača ploča kao i preporukama proizvođača sustava lijepljenja i proizvođača sustava potkonstrukcija.</t>
  </si>
  <si>
    <t xml:space="preserve">Aluminijska potkonstrukcija sastoji se od zidnih nosača (sa termostop podlošcima, pričvrščenim u nosivu konstrukciju, te lineranih L profila dim 40/60 mm, koji se postavljaju u polju, i T profila dim 110/60 koji se postavljaju na vertikalnim spojevima ploča. </t>
  </si>
  <si>
    <t>Horizontalne fuge  ostaju otvorene maksimalna duljina linearnih aluminijskih  profila je 3,00 m. Standardna širina fuge ploča je 8 mm. Ploča može biti slobodno prepuštena preko profila najviše 10 x debljina ploče.</t>
  </si>
  <si>
    <t>Izvedba u kompletu isključivo za vanjska oblaganja, odgovarajuća za uvjete uporabe, trajno otporna na atmosferilije i UV zračenje te djelovanje vjetra (odnosi se na panele, izolaciju, potkonstrukciju, detalje ugradbe i obrade, sidrene i pričvrsne detalje  - kao kompletni sistem). Za navedeni materijal proizvođač mora osigurati izjavu sukladnosti i definirati uvjete garancije.</t>
  </si>
  <si>
    <t>U donjoj zoni ventilirane fasade, podgledima, te gornjim horizontalnim špaletama ugrađuju se perforirane mrežice od pocinčanog, bojanog lima, debljine 0,60 mm.</t>
  </si>
  <si>
    <t>Prije montaže sustava potrebno je dostaviti kompletno rješenje i način održavanja gotove fasade (oprema, sredstva, vrijeme, mogućnost dodatnih zaštita).</t>
  </si>
  <si>
    <t>Po izvršenom poslu i primopredaji isporučiti korisniku pisane upute o rokovima kontrole, održavanju, čišćenju i njezi svih elemenata.</t>
  </si>
  <si>
    <t>Svi materijali koji se ugrađuju moraju obvezno biti ispitani i certifikati priloženi. Ukoliko ne postoje domaće norme, treba priložiti rezultate ispitivanja koji zadovoljavaju odredbe normi DIN ili EN ili jedankovrijedno.</t>
  </si>
  <si>
    <t xml:space="preserve">Za sve stavke oblaganja treba predvidjeti i odgovarajuću nosivu konstrukciju ili potkonstrukciju, kako u sklopu oblaganja, a kod većih raspona i dodatnu potkonstrukciju. Dimenzije elemenata i razmak konstrukcije (potkonstrukcije) ovisi o odabranom proizvođaču i nosivosti odabranih elemenata. Konstrukcija se izvodi od obavezno nerđajućih materijala, kako osnovni profili i limovi tako i spojna sredstva. </t>
  </si>
  <si>
    <t>rad i vezni materijal</t>
  </si>
  <si>
    <t>Stubište se sastoji od:</t>
  </si>
  <si>
    <t>opločenje podesta (rad+materijal)</t>
  </si>
  <si>
    <t> sokl  h= 10 cm</t>
  </si>
  <si>
    <t xml:space="preserve">vrijednost linoleuma </t>
  </si>
  <si>
    <t>bojanje zidova</t>
  </si>
  <si>
    <t xml:space="preserve">bojanje stropova </t>
  </si>
  <si>
    <t xml:space="preserve">Zidovi se zidaju mortom M-10, zahtjevana tlačna čvrstoča zidnog bloka je fb=10Mpa. </t>
  </si>
  <si>
    <t>ALUMINIJSKA STOLARIJA</t>
  </si>
  <si>
    <t>Stavka uključuje sav rad, materijal, te upotrebu skele.</t>
  </si>
  <si>
    <t xml:space="preserve">AB stupovi </t>
  </si>
  <si>
    <t>Nosivi zidovi i zidovi ispune debljine 25 cm</t>
  </si>
  <si>
    <t xml:space="preserve">Zidanje pragova ispod fasadnih stijena </t>
  </si>
  <si>
    <t xml:space="preserve">Dobava materijala i postavljanje slojeva poda preko podne ploče. </t>
  </si>
  <si>
    <t>Dobava materijala i postavljanje slojeva poda preko podne ploče.</t>
  </si>
  <si>
    <t xml:space="preserve"> Sastav konstrukcije slojeva:</t>
  </si>
  <si>
    <t xml:space="preserve">Dobava materijala i postavljanje slojeva poda preko stropne ploče. </t>
  </si>
  <si>
    <t xml:space="preserve">Dobava materijala i postavljanje slojeva poda preko ploče. </t>
  </si>
  <si>
    <t>~ fleksibilna elastomerna bitumenska hidroizolacija, 2x4mm</t>
  </si>
  <si>
    <t xml:space="preserve">Toplinska izolacija podnožja - u zemlji </t>
  </si>
  <si>
    <t>Čepasta folija</t>
  </si>
  <si>
    <t>- parna brana - bitumenska traka s uloškom alu.folije</t>
  </si>
  <si>
    <t>sokl unutarnje prostorije h= 10 cm</t>
  </si>
  <si>
    <t>Dobava i popločavanje zidova keramičkim pločicama 1. klase u sanitarnim prostorima i u čajnoj kuhinji.</t>
  </si>
  <si>
    <t>- vrsta podne obloge  homogena,linoleum</t>
  </si>
  <si>
    <t>- debljina trošivog sloja&gt;2,4 mm</t>
  </si>
  <si>
    <t>- protukliznost prema R9</t>
  </si>
  <si>
    <t>- ukupna masa, : &gt;2.500 g/m²</t>
  </si>
  <si>
    <t>- zaostalo utusnuće,&lt;0,20mm</t>
  </si>
  <si>
    <t>- toplinski otpor, 0,015 m²K/W</t>
  </si>
  <si>
    <t>- otpornost na habanje 23/34/43</t>
  </si>
  <si>
    <t xml:space="preserve">Armirano - betonske elemente prije žbukanja pošpricati emulzijom za bolje prijanjanje žbuke. </t>
  </si>
  <si>
    <t>bojanje stropova</t>
  </si>
  <si>
    <t>~  završna tankoslojna fasadna žbuka za podnožja.</t>
  </si>
  <si>
    <t>Tlocrtne dimenzije prostora 3,0 x 2,00 m, visine 2,5 m.</t>
  </si>
  <si>
    <t>Dobava materijala i izrada montažnog  prostora za odlaganje  otpada.</t>
  </si>
  <si>
    <t>Krovna konstrukcija izvodi se  od čeličnih profila od 40x60mm. Pokrov je  pocinčani plastificirani lim d=0,55 mm preko sekundarnih nosača. Krov je jednostrešan.</t>
  </si>
  <si>
    <t xml:space="preserve">Zidna obloga sastoji se  od čel.stupova dim.60x60mm, visine 2,5 m , dvokrilnih vrata s bravom za zaključavanje i kvakom. </t>
  </si>
  <si>
    <t>kotlić  dimenzija 25 x 35 cm</t>
  </si>
  <si>
    <t>cijevi</t>
  </si>
  <si>
    <t xml:space="preserve">Dobava materijala i izvedba klasificiranog ventiliranog sustava fasade. Stavka uključuje sve nosive elemente fasadnih elemenata, pričvrsna sredstva, potrebne okove te inox mrežice - limove na svim otvorenim reškama uz rubne dijelove fasade. </t>
  </si>
  <si>
    <t xml:space="preserve">Dobava i ugradnja sustava ventilirane fasade sa završnom oblogom od kompozitnih vlaknocementih ploča debljine 8 mm.  Fasadne ploče su bojene u masi, minimalne gustoće 1800 kg/m3, s minimalnim udjelom cementa 55% od ukupne mase, maksimalne apsorpcije vode od 15%, te modula elastičnosti min. E= 15 000 N/mm2, Klase zapaljivosti A2. </t>
  </si>
  <si>
    <t>Količina</t>
  </si>
  <si>
    <t>PE folija 0,025 cm</t>
  </si>
  <si>
    <t xml:space="preserve">Geodetske usluge </t>
  </si>
  <si>
    <t>U cijenu uključiti sav rad, materijal, sve do potpune gotovosti.</t>
  </si>
  <si>
    <t>3.07.01.</t>
  </si>
  <si>
    <t>3.07.02.</t>
  </si>
  <si>
    <t xml:space="preserve">AB podna ploča debljine 12 cm </t>
  </si>
  <si>
    <t>3.10.01.</t>
  </si>
  <si>
    <t>3.10.02.</t>
  </si>
  <si>
    <t>Dobava, doprema i ugradnja betona za betoniranje armirano-betonske podne ploče za vanjsko evakuacijsko stubište,  u jednostranoj oplati betonom C25/30. U stavku uključena njega betona i vibriranje betona s svim potrebnim prethodnim pripremama, te izrada, dobava i montaža oplate.</t>
  </si>
  <si>
    <t>3.11.01.</t>
  </si>
  <si>
    <t>3.11.02.</t>
  </si>
  <si>
    <t>3.12.01.</t>
  </si>
  <si>
    <t>3.12.02.</t>
  </si>
  <si>
    <t>AB zidovi prizemlja i kata</t>
  </si>
  <si>
    <t xml:space="preserve">Dobava, doprema i ugradnja betona, u dvostranoj glatkoj oplati armirano-betonskih zidova, debljine 25 cm.  Betoniranje vodonepropusnim betonom C25/30. U stavku uključena  njega betona i vibriranje betona s svim potrebnim prethodnim pripremama, te izrada, dobava i montaža oplate. </t>
  </si>
  <si>
    <t>3.14.01.</t>
  </si>
  <si>
    <t>3.14.02.</t>
  </si>
  <si>
    <t>U stavku uključena je njega betona i vibriranje betona sa svim potrebnim prethodnim pripremama, te izrada, dobava i montaža oplate s podupiranjem visine do  3,45 m.</t>
  </si>
  <si>
    <t>Dobava materijala i zidanje nosivih zidova prizemlja od blok opeke  debljine 25 cm, pravilnim zidarskim vezom, osigurati vezu zid - serklaž.</t>
  </si>
  <si>
    <t>3.18.01.</t>
  </si>
  <si>
    <t>3.18.02.</t>
  </si>
  <si>
    <t>U cijenu uključiti sav rad, materijal, potrebna radna skela, sve do potpune gotovosti i funkcionalnosti.</t>
  </si>
  <si>
    <t>- Masa za izravnanje 0,3 cm</t>
  </si>
  <si>
    <t>- raster ploče za podno grijanje 2+2 cm</t>
  </si>
  <si>
    <t xml:space="preserve">-ekspandirani polistiren EPS 150, 25 kg/m³ debljine 2+2 cm </t>
  </si>
  <si>
    <t>- betonska podloga 10 cm</t>
  </si>
  <si>
    <t>Pod prizemlja  podno grijanje - linoleum - P2</t>
  </si>
  <si>
    <t>Pod prizemlja – P1 - pod na tlu - pločice</t>
  </si>
  <si>
    <t>Obračun za kompletan rad, materijal, pribor, sve do potpune gotovosti i funkcinalnosti.</t>
  </si>
  <si>
    <t>Dobava materijala i zidanje pragova ispod fasadnih stijena porobetonskim blokovima debljine 25 cm. Visina 15-20 cm.</t>
  </si>
  <si>
    <t>-elastificrani polistiren 3x1 cm - zvučna izolacija</t>
  </si>
  <si>
    <t>- elastificirani polistiren 3x1 cm</t>
  </si>
  <si>
    <t xml:space="preserve">Dobava i postava hidrozolacije i toplinske izolacije poda okna dizala. </t>
  </si>
  <si>
    <t>~ ekstrudirani polistiren debljine 10 cm</t>
  </si>
  <si>
    <t>-elastificirani polistiren 2x1 cm</t>
  </si>
  <si>
    <t>Pod kata -MK1-ker.pločice</t>
  </si>
  <si>
    <t>- Armirani cementni estrih 6-8 cm</t>
  </si>
  <si>
    <t>Pod kata -MK3-linoleum</t>
  </si>
  <si>
    <t>Pod na tlu - PV3 - glavni ulaz</t>
  </si>
  <si>
    <t>- rubni/završni profil za slojeve poda</t>
  </si>
  <si>
    <t>Zatvaranje prodora instalacija u zidu/stropu na granici požarnih sektora u protupožarnoj izvedbi, F90.</t>
  </si>
  <si>
    <t>Dimenzije otvora do 30x30cm</t>
  </si>
  <si>
    <t>OPĆENITO</t>
  </si>
  <si>
    <t>Cijena za svaku točku ovog troškovnika mora obuhvatiti dobavu, spajanje, te dovođenje stavke u stanje potpune funkcionalnosti.</t>
  </si>
  <si>
    <t>U cijenu treba ukalkulirati sav potreban spojni, montažni, pridržni i ostali materijal potreban za potpuno funkcioniranje pojedine stavke.</t>
  </si>
  <si>
    <t>Prilikom izrade ponude treba imati u vidu najnovije važeće propise za pojedine vrste instalacije.</t>
  </si>
  <si>
    <t>Svi ponuđači dužni su kompletan opseg vlastite isporuke uskladiti s traženom kompletnom funkcijom, respektirajući pri tom sve predviđene i tražene parametre, uz čvrste, pismeno potvrđene garancije. Sva eventualna potrebna razrađivanja, usklađenja i slično, u opsegu su dotične isporuke, a sve pripadne troškove snosi ponuđač.</t>
  </si>
  <si>
    <t>Izvođač je dužan prijenos, ugradnju i svu građevinsku pripomoć izvesti o svom trošku, te sve te radove nuditi u jediničnim cijenama ovog troškovnika.</t>
  </si>
  <si>
    <t>U jedinične cijene ovog troškovnika uključiti pripremno - završne radove uključivo upoznavanje sa objektom, kontakti sa nadzornom službom, usklađivanje sa ostalim sudionicima u gradnji o položaju elemenata sistema, te vođenje dokumentacije gradilišta.</t>
  </si>
  <si>
    <t>Nemjereni dio plinske instalacije</t>
  </si>
  <si>
    <t>Postavljanje žute trake za označavanje trase plinovoda sa natpisom “POZOR – PLINOVOD“ prema uvjetima distributera plina.</t>
  </si>
  <si>
    <t>Postavljanje trake sa vodljivom žicom za detekciju trase prema uvjetima distributera plina.</t>
  </si>
  <si>
    <t>Zatrpavanje rova zemljom od iskopa sa razastiranjem i nabijanjem u slojevima od 30 cm. Zemljište dovesti u prvobitno stanje</t>
  </si>
  <si>
    <t>Dobava i montaža spojnih i fazonskih komada iz PE (sva oprema PE 100 SDR 11):</t>
  </si>
  <si>
    <t>11.01.</t>
  </si>
  <si>
    <t xml:space="preserve"> -spojnica: PE d32</t>
  </si>
  <si>
    <t>11.02.</t>
  </si>
  <si>
    <t xml:space="preserve"> -prijelazni komad: PE/Č d32/DN25</t>
  </si>
  <si>
    <t>11.03.</t>
  </si>
  <si>
    <t xml:space="preserve"> -sedlo za spoj pod tlakom: PE 63/32</t>
  </si>
  <si>
    <t xml:space="preserve"> PE d32</t>
  </si>
  <si>
    <t>Dobava i montaža čeličnog plinovoda za polaganje u zemlju uključujući čišćenje površine do metalnog sjaja, čišćenje unutrašnjosti cijevi, nanošenje osnovnog premaza (bitumena), namatanje izolacijske trake s min. prekrivanjem 50%, ispitivanje izolacije, popravak oštećenih mjesta i ponovno ispitivanje, dimenzija</t>
  </si>
  <si>
    <t>33,7 x 2,6 (DN 25)</t>
  </si>
  <si>
    <t>Dobava i montaža plinskih bešavnih čeličnih cijevi s dodatkom na lukove, redukcije, odreske, zavarivački materijal i ovjesni materijal dimenzija</t>
  </si>
  <si>
    <t>Dobava i montaža plinskog kuglastog ventila. 
U cijeni montažni i brtveni materijal.</t>
  </si>
  <si>
    <t>DN25 - prirubnički</t>
  </si>
  <si>
    <t>Dobava i montaža plinskog Y-filtera. 
U cijeni montažni i brtveni materijal.</t>
  </si>
  <si>
    <t>Dobava i ugradnja plinskog regulatora tlaka sa svim potrebnim spojnim i montažnim materijalom, koji ima sljedeće tehničke karakteristike:</t>
  </si>
  <si>
    <t>piz=22 mbar</t>
  </si>
  <si>
    <t>pul=3 bar</t>
  </si>
  <si>
    <t>opruga zelena (15-35 mbar)</t>
  </si>
  <si>
    <t>sapnica 3,0 mm</t>
  </si>
  <si>
    <t>DN25</t>
  </si>
  <si>
    <t>Dobava i montaža  plinomjera tip G-10 sa temperaturnim kompenzatorom.
U cijeni montažni i brtveni materijal.
Tehničke karakteristike:</t>
  </si>
  <si>
    <t xml:space="preserve">Dobava i montaža nazidnog zaštitnog ormara za smještaj armature plinske mjerno-redukcijske stanice, dimenzija:    
točne dimenzije određuje distributer plina                                                     </t>
  </si>
  <si>
    <t>1200x1000x450 mm</t>
  </si>
  <si>
    <t>Ličenje nadzemnog dijela plinovoda i armature jednim slojem temeljne žute boje, uz prethodno čišćenje do metalnog sjaja, ukupne površine</t>
  </si>
  <si>
    <t xml:space="preserve">Ispitivanje plinovoda (ispitni tlak 6 bar, vrijeme ispitivanja 60 min) </t>
  </si>
  <si>
    <t>Kontrola plinske instalacije od strane distributera plina</t>
  </si>
  <si>
    <t>Mjereni dio plinske instalacije</t>
  </si>
  <si>
    <t>Dobava i montaža plinskih bešavnih čeličnih cijevi s dodatkom na koljena, lukove, odreske, zavarivački materijal i ovjesni materijal dimenzija</t>
  </si>
  <si>
    <t>42,4 x 2,6 (DN 32)</t>
  </si>
  <si>
    <t>Dobava i montaža plinskog kuglastog ventila, zajedno sa spojnim i montažnim materijalom, dimenzije</t>
  </si>
  <si>
    <t>DN32 - navojni</t>
  </si>
  <si>
    <t>Bušenje prodora za prolaz plinske cijevi kroz zid u cijenu je uračunata zaštitna cijev. Dimenzija plinovoda</t>
  </si>
  <si>
    <t>DN32</t>
  </si>
  <si>
    <t>Ličenje nadzemnog dijela plinovoda i armature jednim slojem temeljne boje, uz prethodno čišćenje do metalnog sjaja, ukupne površine</t>
  </si>
  <si>
    <t>Ispitivanje plinovoda (prethodno ispitivanje pri ispitnom pritisku od 1 bar, te glavno ispitivanje pritiskom od 110 mbar)</t>
  </si>
  <si>
    <t xml:space="preserve">Kotlovnica </t>
  </si>
  <si>
    <t>NAPOMENA:
Za sve stavke opreme definirane tehničkim karakteristikama dozvoljeno je odstupanje od projektnih parametara ±10%</t>
  </si>
  <si>
    <t>Dobava i ugradnja:</t>
  </si>
  <si>
    <t xml:space="preserve">Plinski vertikalni podni jednoprolazni kotao s kondenzacijskim principom rada učina u rasponu od 20-100,0 kW . Komora izgaranja i prolazi dimnih plinova izrađeni iz plemenitog čelika. Integrirane zaštite od nedostatka vode, presostati minimalnog i maksimalnog pritiska. Ugrađeni plamenici s površinskim izgaranjem, modulirajući s ventilatorom i venturijevom cijevi, automatskim paljenjem i ionizacijskom zaštitom, te kompletnom plinskom rampom. Toplinske izolacije od mineralne vune i predfabriciranog omotača. Oplate od čeličnog lima. Ugrađeni nisko i visoko temperaturni povratni vodovi. Kompletna automatska regulacija za slijedni rad kotlova, vođenje dva mješajuća kruga, dva direktna kruga i dva kruga potrošne tople vode, s mogućnosti proširenja funkcija dodatnim modulima, te spojem na CNUS i nadzor mobilnim uređajima. </t>
  </si>
  <si>
    <t>Tehnički podaci: 
- maksimalni toplinski učin (80/60°C) 92,0 kW 
- minimalan toplinski učin (80/60°C) 19,0 kW 
- maksimalni toplinski učin (50/30°C) 90 kW 
- minimalni učin (40/30°C) 20,9 kW 
- radni tlak 4 bara 
- iskoristivost 109,1% 
- plinski priključak na rampu ¾″
- priključak polaz/povrat R 1 1/2''</t>
  </si>
  <si>
    <t>U cijenu uključiti:
integriranu automatska regulacija kotla i krugova grijanja koja upravlja sa 1 krugom grijanja sa mješanjem, 1 direktan krug  grijanja i krug PTV-a te karticvu sa HR jezikom posluživanja.
U stavku uključiti vanjski osjetnik temperature kao i sve potrebne osjetnike u spremniku PTV-a i na krugovima potrebno za funkcioniranje sustava te plinski filtar Rp 1″ s priključcima za mjerenje.</t>
  </si>
  <si>
    <t>Također u  cijenu uključiti sav potreban spojni i montažni materijal do potpune gotovosti.</t>
  </si>
  <si>
    <t>Dobava i ugradnja priključne dimovodne cijevi od elemenata, unutarnjeg promjera Ø 100 mm, tlačno nepropusni sa unutrašnjom brtvom.
Dimovodni sistem je namjenjen za priključenje plinskog trošila i trošila na lož ulje, sve vrste kondenzacijskih trošila u podltlačnom i nadtlačnom  režimu rada. Sve sistemske komponente koje su u dodiru sa dimnim plinovima izrađene su od austenitnog čelika.
Homogena izolacijska obloga od 25 mm visokokvalitetne, čvrste mineralne vune s 120 kg/kubnom metru garantirana gustoća koja je kontinuirana izolacija: bez toplinskih mostova između metalnih obloga odnosno dvije stijenke. 60 mm usadni spoj + široka obujmica 70 mm kao rezultat daju iznimno veliku čvrstoću spojeva naročito kod horizontalnih dijelova.</t>
  </si>
  <si>
    <t>U cijenu uključiti sve potrebne elemente prema uputama proizvođača dimnjaka.</t>
  </si>
  <si>
    <t>Elementi priključne dimovodne cijevi(dimnjača):</t>
  </si>
  <si>
    <t>Univerzalni brtveni set za priključak kotla - 1 kom.</t>
  </si>
  <si>
    <t>EW-DW prijelazni element - 1 kom.</t>
  </si>
  <si>
    <t>Element s mjernim mjestom - 1 kom.</t>
  </si>
  <si>
    <t>Element s revizijskim otvorom - 1 kom.</t>
  </si>
  <si>
    <t>Koljeno 87⁰ sa RO - 1 kom.</t>
  </si>
  <si>
    <t>Dimovodne cijevi 1000 mm - 1 kom.</t>
  </si>
  <si>
    <t>Dimovodne cijevi 500 mm - 2 kom.</t>
  </si>
  <si>
    <t>Koljeno 87⁰ - 1 kom.</t>
  </si>
  <si>
    <t>Prijelaz DW-EW - 1 kom.</t>
  </si>
  <si>
    <t>Brtve DN100 - 10 kom.</t>
  </si>
  <si>
    <t>ekscentrično proširenje 100/120 - 1 kom.</t>
  </si>
  <si>
    <t>Obujmica DN100 - 1 kom.</t>
  </si>
  <si>
    <t>Obujmica DN120 - 1 kom.</t>
  </si>
  <si>
    <t>Brtve DN120 - 1 kom.</t>
  </si>
  <si>
    <t>Sredstvo za podmazivanje brtvi 75 ml - 2 kom.</t>
  </si>
  <si>
    <t>Ukupna dužina dimnjače 2,0 m'</t>
  </si>
  <si>
    <t>Sigurnosna grupa 1"</t>
  </si>
  <si>
    <t>Sigurnosna grupa DN20 - Rp 1'' do 100 kW (3 bar)
Kompletna sa sigurnosnim ventilom, manometrom, odzračnim lončićem i sa zapornim ventilom. Tijelo grupe od mesinga u PE izolaciji. Priključak s unutarnjim navojem.</t>
  </si>
  <si>
    <t>U cijenu uključiti sav potreban spojni i montažni materijal do potpune gotovosti.</t>
  </si>
  <si>
    <t>Modul proširenja funkcija kao dio  regulacijskog sustava, za kontrolu proširenih funkcija osnovnog kontrolera generatora topline. Kontrolni modul ima integrirane slijedeće funkcije: jedan krug grijanja s mješačem ili krug grijanja bez mješača.</t>
  </si>
  <si>
    <t>Sastoji se od: 
- modul proširenja s dvije stezaljke na montažnu šinu
- nalijegajući osjetnik ALF/2P/4/TL, L=4 m
- utikači za spoj napajanja, varijabilnih izlaza (230V, VA1/VA2), ulaza optičkog sprežnika, dva osjetnika temperature (VE1/VE2), kontrolni signal PWM pumpe 0-10V, spoj CAM bus-a</t>
  </si>
  <si>
    <t>Sastoji se od:
Mrežnog adaptera za zidnu ugradnju,
licence za aplikaciju,
WLAN antena , pokrov za instalaciju
Mrežni adapter 12 V / 6 W sa kabelom,L = 1800 mm"</t>
  </si>
  <si>
    <t>Vodoravni spoj za dimne plinove</t>
  </si>
  <si>
    <t>Set za konverziju okomitog spoja na dimnjak u vodoravan spoj kod plinskog kotla</t>
  </si>
  <si>
    <t>Neutralizacijska kutija za neutralizaciju kondenzata.</t>
  </si>
  <si>
    <t xml:space="preserve"> - sa 3 kg granula za neutralizaciju</t>
  </si>
  <si>
    <t>Puštanje u pogon plinskog kondenzacijskog kotla i pripadajuće automatike i opreme, uključivo sljedeće: vizulanu provjera oštećenja, curenja vode, ugradnje uređaja, provjera mjera za sprječavanje vibracija. provjera električnih priključaka, napona i frekvencije napajanja, provjera naponske ravnoteže, rad plamenika, provjera temperatura i tlakova plina i vode, provjera funkcionalnosti prekidača protoka, temeljita provjera nepropusnosti na spoju sa plinskom instalacijom i na instlaacija dimnih plinova (uporabom detektora) od strane ovlaštenog servisera uz izdavanje potrebnih uputa za korištenje, atesta i garancija.</t>
  </si>
  <si>
    <t xml:space="preserve">Visokoučinkovita inverterska modularna zrakom hlađena dizalica topline za vanjsku ugradnju opremljena s dva inverterska DC kompresora, isparivačem, kondenzatorom, zvučno izoliranim kućištem kompresora, frekventno vođenim ventilatorima, Modbus sučeljem i hidrauličkom grupom s cirkulacijskom pumpom i inercijskim spremnikom. U sklopu uređaja nalazi se elektroupravljački ormar s energetskim, zaštitnim i upravljačkim sustavima. </t>
  </si>
  <si>
    <t>Uređaje je moguće povezati u modularni sustav za postizanje visokog stupnja redudancije i kontinuiranog grijanja.</t>
  </si>
  <si>
    <t>Uređaj je dodatno opremljen opcijom za ultra tihi rad. Kako uređaj, uz standardnu razinu rada, ima i mogućnost ultra tihog rada pogodan je za ugradnju u područja osjetljiva na buku.</t>
  </si>
  <si>
    <t>Tehničke karakteristike:</t>
  </si>
  <si>
    <t>medij = 30% etilen glikol, 70% voda</t>
  </si>
  <si>
    <t>Hlađenje</t>
  </si>
  <si>
    <t>Grijanje</t>
  </si>
  <si>
    <t>Hidraulički modul</t>
  </si>
  <si>
    <t>Protok = 4,41 l/s</t>
  </si>
  <si>
    <t>Raspoloživi maksimalni statički tlak pumpe Δpext = 103 kPa</t>
  </si>
  <si>
    <t>Tip pogona pumpe: inverterski</t>
  </si>
  <si>
    <t>Inercijski spremnik: 275L</t>
  </si>
  <si>
    <t>Rashladni krug</t>
  </si>
  <si>
    <t>Radna tvar  = R-32; GWP = 675</t>
  </si>
  <si>
    <t>Tip kompresora = scroll inverter</t>
  </si>
  <si>
    <t>Br. kompresora minimalno = 2</t>
  </si>
  <si>
    <t>Tip regulacije: kontinuirana inverterska regulacija snage</t>
  </si>
  <si>
    <t>Električni podaci</t>
  </si>
  <si>
    <t>Napajanje = 400/3/50 Hz + N</t>
  </si>
  <si>
    <t>Maksimalna struja: 62,2 A</t>
  </si>
  <si>
    <t>Maksimalna elektična snaga: 41,2 kW</t>
  </si>
  <si>
    <t>Ostali podaci</t>
  </si>
  <si>
    <t xml:space="preserve">Priključci vode = 2“ </t>
  </si>
  <si>
    <t>Tražena konfiguracija:</t>
  </si>
  <si>
    <t xml:space="preserve"> - 2 DC inverterska kompresora</t>
  </si>
  <si>
    <t xml:space="preserve"> - frekventna cirkulacijska pumpa visine dobave 103 kPa eksternog tlaka</t>
  </si>
  <si>
    <t xml:space="preserve"> - integrirani inercijski spremnik 275 L</t>
  </si>
  <si>
    <t xml:space="preserve"> - frekventno regulirani ventilatori kondenzatora</t>
  </si>
  <si>
    <t xml:space="preserve"> - serijski priključak na Modbus</t>
  </si>
  <si>
    <t xml:space="preserve"> - relej za nadzor faza</t>
  </si>
  <si>
    <t xml:space="preserve"> - antivibranti</t>
  </si>
  <si>
    <t>U cijenu uključiti sve potrebne elemente za potpunu funkcionalnost te sav potreban spojni i montažni materijal do potpune gotovosti.</t>
  </si>
  <si>
    <t xml:space="preserve">Set antivibracijskih nosivih nogica za instalaciju dizalice topline na vanjski podest. Izrađeno od galvanizirajućeg čelika s elastomerom. </t>
  </si>
  <si>
    <t>U cijenu uključiti sve potrebne elemente za potpunu funkcionalnost  te sav potreban spojni i montažni materijal do potpune gotovosti.</t>
  </si>
  <si>
    <t>Fleskibilnih cijevnih priključaka za spoj dizalice topline sa cijevnom instalacijom.</t>
  </si>
  <si>
    <t>DN80</t>
  </si>
  <si>
    <t>Pločasti izmjenjivač topline glikol/voda
Q=80 kW
primarni krug 12/7°C
do dP=30 kPa
sekundarni krug 14/9°C
do dP=30 kPa</t>
  </si>
  <si>
    <t>U cijenu uključiti toplinsku izolaciju izmjenjivača te sve potrebne elemente za potpunu funkcionalnost te sav potreban spojni i montažni materijal do potpune gotovosti.</t>
  </si>
  <si>
    <t>Hidrauličke skretnice sa potrebnim spojnim i montažnim materijalom.</t>
  </si>
  <si>
    <t>Akumulacijski međuspremnik ogrjevne/rashladne vode izrađen od čelika za hidrauličku integraciju u sustave s plinskim kotlovima i toplinskim crpkama. Sadržaj 500 l, sastoji se od 8 priključaka za grijanje/hlađenje, kompletno toplinski izoliran. Integrirana perforirana čelična ploča za separaciju temperaturnih zona.</t>
  </si>
  <si>
    <t xml:space="preserve">Tehnički podaci:
- sadržaj vode 500 l
- radni/ispitni tlak 3/4 bara
- debljina izolacije 75 mm
- maksimalna radna temperatura min/maks. Od 5°C do 95°C </t>
  </si>
  <si>
    <t>Akumulacijski međuspremnik ogrjevne/rashladne vode izrađen od čelika za hidrauličku integraciju u sustave s plinskim kotlovima i toplinskim crpkama. Sadržaj 100 l, sastoji se od 4 priključaka za grijanje/hlađenje, kompletno toplinski izoliran. Integrirana perforirana čelična ploča za separaciju temperaturnih zona.</t>
  </si>
  <si>
    <t xml:space="preserve">Tehnički podaci:
- sadržaj vode 100 l
- radni/ispitni tlak 3/4 bara
- debljina izolacije 75 mm
- maksimalna radna temperatura min/maks. Od 5°C do 95°C </t>
  </si>
  <si>
    <t xml:space="preserve">Spremnik namijenjen zagrijavanju i akumuliranju potrošne tople vode grijanjem kotlovskom vodom.S unutrašnje strane spremnik je presvučen emajlom.  Izoliran je s 80mm višeslojne tvrde pjene, 20mm tkanine te 2m polistiren obloge. 
</t>
  </si>
  <si>
    <t xml:space="preserve"> - sadržaj vode      500 l
- radni/ispitni tlak na ogrjevnoj strani: 10/13 bara
- debljina izolacije  75 mm
- maksimalna radna  95°C 
  temperatura
- maks. radna temperatura  110 °C</t>
  </si>
  <si>
    <t>Dobava i ugradnja:
Kombinirani razdjeljivač/sabirnik kotlovnice za krugove grijanja duljine cca. 1200 mm izrađen iz čeličnih cijevi  s prirubničkim i navojnim priključcima za manometar, termometar i priključkom za punjenje instalacije, antikorozivno zaštičen izvana temeljnom bojom.
3 kruga  + primarni krug</t>
  </si>
  <si>
    <t>Priključci (prema shemi strojarnice):</t>
  </si>
  <si>
    <t>NO50   kom 1 - primarni krug</t>
  </si>
  <si>
    <t>NO65    kom 1</t>
  </si>
  <si>
    <t>NO32   kom 1</t>
  </si>
  <si>
    <t>U cijenu uključiti sav potreban spojni i montažni materijal do potpune gotovosti i funkcionalnosti.</t>
  </si>
  <si>
    <t>Dobava i ugradnja:
Izolacije kombiniranog razdjelnika/sabirnika, izolacijom s parnom branom koja ima zatvorene ćelije s otporom difuziji vodene pare µ =10000, koja pri izgaranju ne stvara otrovni plin i samogasiva je, klase B1, uključivo ljepilo i spojne trake.</t>
  </si>
  <si>
    <t>Izolacijske ploče, debljina izolacije 13 mm.</t>
  </si>
  <si>
    <t>Dobava i ugradnja visokoučinkovite optočne crpka za grijanje s mokrim rotorom bez potrebe održavanja, sa navojnim ili prirubničkim spojem, sinkronim motorom i integriranom elektronskom regulacijom snage za bezstepenu regulaciju diferencijalnog tlaka, sa visokim stupnjem iskoristivosti i visokim pokretnim momentom, uključujući automatsku funkciju deblokiranja, te sa svim spojnim i montažnim materijalom.</t>
  </si>
  <si>
    <t>21.01.</t>
  </si>
  <si>
    <t>21.02.</t>
  </si>
  <si>
    <t>21.03.</t>
  </si>
  <si>
    <t>21.04.</t>
  </si>
  <si>
    <t>21.05.</t>
  </si>
  <si>
    <t>21.06.</t>
  </si>
  <si>
    <t>Ventili za hidrauličko balansiranje sa proporcionalnom karakteristikom prigušenja, sa mjernim priključcima na instrument za podešavanje protoka, opremljeni ručnim kolom sa numeričkom digitalnom skalom za predpodešavanje i mogućnosti blokiranja podešenog položaja. Stavka obvezno uključuje jednokratno podešavanje protoka pomoću originalnog mjernog instrumenta, i izradu zapisnika o postignutim protocima. Ventili su sa priključkom na prirubnicu, PN 16, komplet s protuprirubnicama.</t>
  </si>
  <si>
    <t>22.01.</t>
  </si>
  <si>
    <t>22.02.</t>
  </si>
  <si>
    <t>DN65- prirubnički</t>
  </si>
  <si>
    <t>22.03.</t>
  </si>
  <si>
    <t>DN80- prirubnički</t>
  </si>
  <si>
    <t>Dobava i ugradnja:
Troputni miješajući ventil s motornim pogonom  zajedno sa svom pripadajućom opremom za montažu i protuprirubnicama:</t>
  </si>
  <si>
    <t>pribor:
temperaturni osjetnik 
Sa cijevnim nastavkom za uronski osjetnik</t>
  </si>
  <si>
    <t>23.01.</t>
  </si>
  <si>
    <t>DN65</t>
  </si>
  <si>
    <t>23.02.</t>
  </si>
  <si>
    <t>Dobava i ugradnja:
Troputni prekretni ventil s motornim pogonom  zajedno sa svom pripadajućom opremom za montažu i protuprirubnicama:</t>
  </si>
  <si>
    <t>DN50</t>
  </si>
  <si>
    <t xml:space="preserve">Dobava i ugradnja prolaznog zapornog ON/OFF ventila sa pripadajućim EM pogonom, komplet sa protuprirubnicama, zajedno sa brtvenim, spojnim i montažnim materijalom </t>
  </si>
  <si>
    <t>25.01.</t>
  </si>
  <si>
    <t>25.02.</t>
  </si>
  <si>
    <t>DN50- prirubnički</t>
  </si>
  <si>
    <t xml:space="preserve">Dobava i ugradnja prolaznog zapornog ventila, komplet sa protuprirubnicama, zajedno sa brtvenim, spojnim i montažnim materijalom </t>
  </si>
  <si>
    <t>26.01.</t>
  </si>
  <si>
    <t>26.02.</t>
  </si>
  <si>
    <t>26.03.</t>
  </si>
  <si>
    <t xml:space="preserve">Dobava i ugradnja prolaznog zapornog ventila, komplet sa navojnim spojem, zajedno sa brtvenim, spojnim i montažnim materijalom </t>
  </si>
  <si>
    <t>27.01.</t>
  </si>
  <si>
    <t>DN25- navojni</t>
  </si>
  <si>
    <t>27.02.</t>
  </si>
  <si>
    <t>DN32- navojni</t>
  </si>
  <si>
    <t xml:space="preserve">Dobava i ugradnja nepovratnog ventila, komplet sa navojnim spojem, zajedno sa brtvenim, spojnim i montažnim materijalom </t>
  </si>
  <si>
    <t>28.01.</t>
  </si>
  <si>
    <t>28.02.</t>
  </si>
  <si>
    <t xml:space="preserve">Dobava i ugradnja nepovratnog ventila, komplet sa protuprirubnicama, zajedno sa brtvenim, spojnim i montažnim materijalom </t>
  </si>
  <si>
    <t>29.01.</t>
  </si>
  <si>
    <t>29.02.</t>
  </si>
  <si>
    <t>29.03.</t>
  </si>
  <si>
    <t>Separatora nečistoća sa ugrađenim magnetom
• industrijska izvedba | čelik |
• ventil za izdvajanje nečistoća
• ugradnja na zatvorene sustave</t>
  </si>
  <si>
    <t>30.01.</t>
  </si>
  <si>
    <t>DN40- prirubnički</t>
  </si>
  <si>
    <t>30.02.</t>
  </si>
  <si>
    <t>Odstranjivača mjehurića iz instalacije za ugradnju na instalaciju grijanja</t>
  </si>
  <si>
    <t>31.01.</t>
  </si>
  <si>
    <t>31.02.</t>
  </si>
  <si>
    <t xml:space="preserve">Dobava i ugradnja ventila za punjenje i praženjenje, komplet sa navojnim spojem, zajedno sa brtvenim, spojnim i montažnim materijalom </t>
  </si>
  <si>
    <t>DN20</t>
  </si>
  <si>
    <t xml:space="preserve">termometar
mjernog područja:
</t>
  </si>
  <si>
    <t>0-120°C</t>
  </si>
  <si>
    <t xml:space="preserve">Okrugli manometar s pipalom odozada, ø100, 
uključivo manometarska slavina, dimenzije R ½“, NP 6
mjernog područja:
</t>
  </si>
  <si>
    <t>0-6 bar</t>
  </si>
  <si>
    <t>Automatski odzračni lončić zajedno sa spojnim i montažnim materijalom.</t>
  </si>
  <si>
    <t>Odzračne posude iz cijevi volumena 3 l kompet s cijevi NO15 (L=8 m) i kuglastom slavinom R15. Sve oličeno temeljnom bojom i izolirano izolacijom s parnom branom debljine 19 mm u plaštu od aluminijskog lima.</t>
  </si>
  <si>
    <t>Čelične bešavne cijevi,  u kompletu s cijevnim lukovima i ostalim fazonskim komadima, fitinzima, T-komadima i redukcijama, 
dimenzije:</t>
  </si>
  <si>
    <t>38.01.</t>
  </si>
  <si>
    <t>DN 80</t>
  </si>
  <si>
    <t>38.02.</t>
  </si>
  <si>
    <t>DN 65</t>
  </si>
  <si>
    <t>38.03.</t>
  </si>
  <si>
    <t>DN 50</t>
  </si>
  <si>
    <t>38.04.</t>
  </si>
  <si>
    <t>DN 32</t>
  </si>
  <si>
    <t>38.05.</t>
  </si>
  <si>
    <t xml:space="preserve">DN 25  </t>
  </si>
  <si>
    <t>Dobava i ugradnja toplinske izolacije cjevovoda rashladnog medija, s fleksibilnim crijevima od spužvastog materijala na bazi sintetičkog kaučuka (elastomer), zatvorene ćelijaste strukture, s pokrovom od polietilenske folije, slijedećih svojstava:
- koeficijent otpora difuziji vodene pare:  m = 7000
- vodljivost                                     l = 0,036 W/mK
- debljina                                       s=19 mm
za cijev:</t>
  </si>
  <si>
    <t>Dobava i ugradnja toplinske izolacije cjevovoda ogrjevnog medija, s fleksibilnim crijevima od spužvastog materijala na bazi sintetičkog kaučuka (elastomer), zatvorene ćelijaste strukture, s pokrovom od polietilenske folije, slijedećih svojstava
- koeficijent otpora difuziji vodene pare:  m = 3000
- vodljivost                                     l = 0,038 W/mK
- debljina                                       s=13 mm
za cijevi:</t>
  </si>
  <si>
    <t>40.01.</t>
  </si>
  <si>
    <t>40.02.</t>
  </si>
  <si>
    <t>40.03.</t>
  </si>
  <si>
    <t xml:space="preserve">DN 32  </t>
  </si>
  <si>
    <t>40.04.</t>
  </si>
  <si>
    <t>Oslonci, konzole i nosači za oslanjanje i vođenje cjevovoda izrađeni iz tipskih čeličnih profila, lima i šipki.</t>
  </si>
  <si>
    <t xml:space="preserve">Dobava i ugradnja ventila sa zaštitom protiv zatvaranja, komplet sa navojnim spojem, zajedno sa brtvenim, spojnim i montažnim materijalom </t>
  </si>
  <si>
    <t>42.01.</t>
  </si>
  <si>
    <t>DN15</t>
  </si>
  <si>
    <t>42.02.</t>
  </si>
  <si>
    <t xml:space="preserve">Dobava i ugradnja ekspanzijske posude za grijanje V=150 lit. u kompletu sa sigurnosnim ventilom DN25, podnim držačem za ugradnju na sustav  grijanja, te svim potrebnim spojnim i montažnim materijalom.  </t>
  </si>
  <si>
    <t xml:space="preserve">Dobava i ugradnja ekspanzijske posude za hlađenje V=12 lit. u kompletu sa sigurnosnim ventilom DN15, podnim držačem za ugradnju na sustav  grijanja, te svim potrebnim spojnim i montažnim materijalom.  </t>
  </si>
  <si>
    <t xml:space="preserve">Dobava i ugradnja ekspanzijske posude za PTV V=24 lit. u kompletu sa sigurnosnim ventilom DN25, podnim držačem za ugradnju na sustav  grijanja, te svim potrebnim spojnim i montažnim materijalom.  </t>
  </si>
  <si>
    <t>Izrada prodora u zidu/stropu radi prolaza instalacija dimenzija:</t>
  </si>
  <si>
    <t>46.01.</t>
  </si>
  <si>
    <t>Č.DN80</t>
  </si>
  <si>
    <t>46.02.</t>
  </si>
  <si>
    <t>Č.DN65</t>
  </si>
  <si>
    <t>46.03.</t>
  </si>
  <si>
    <t>Č.DN32</t>
  </si>
  <si>
    <t>Protupožarno brtvljenje cjevovoda koji prolazi između požarnih sektora, kalsom otpornosti EI90. U cijenu uključiti sav potreban materijal i rad.</t>
  </si>
  <si>
    <t>47.01.</t>
  </si>
  <si>
    <t>47.02.</t>
  </si>
  <si>
    <t>47.03.</t>
  </si>
  <si>
    <t>Balansiranje, podaševanje i puštanje u pogon sustava grijanja od strane ovlaštenog servisa proizvođača ugrađene opreme.</t>
  </si>
  <si>
    <t>Dobava tekućine za hlađenje, priprema mješavine i punjenje sustava za sigurnost pogona pri vanjskoj temperaturi od -20 °C.
Volumen sustava hlađenja:</t>
  </si>
  <si>
    <t>300 lit. (ukupni volumen sustava sa glikolom)</t>
  </si>
  <si>
    <t>Instalacija hlađenja - ventilokonvektori</t>
  </si>
  <si>
    <t>Dobava i montaža:</t>
  </si>
  <si>
    <t xml:space="preserve">Visokozidni ventilokonvektor za dvocijevni sustav grijanja i hlađenja s dvorednim izmjenjivačem topline hlađenja ili grijanja i standardnom maskom. Uređaj je opremljen izoliranom okapnicom za skupljanje kondenzata, odzračnikom, tangencijalnim ventilatorom, trobrzinskim elektromotorom, izmjenjivim filterom i kompletnim unutarnjim ožičenjem.  Uz ventilokonvektor se isporučuje infracrveni daljinski upravljač. </t>
  </si>
  <si>
    <t xml:space="preserve">Radni medij: voda </t>
  </si>
  <si>
    <t>01.01.</t>
  </si>
  <si>
    <t>tw= 9/14 °C; tz= 26 °C</t>
  </si>
  <si>
    <t>qw= 0,0436 / 0,0531 / 0,0664 l/s</t>
  </si>
  <si>
    <t>qw= 0,0173 / 0,0212 / 0,0270 l/s</t>
  </si>
  <si>
    <t xml:space="preserve">Lp = 26 / 32 / 39 dB(A) </t>
  </si>
  <si>
    <t>Dimenzije D x Š x V: 880 x 212 x 322 mm</t>
  </si>
  <si>
    <t>01.02.</t>
  </si>
  <si>
    <t>qw= 0,0666 / 0,0817 / 0,1071 l/s</t>
  </si>
  <si>
    <t>qw= 0,0252 / 0,0312 / 0,0416 l/s</t>
  </si>
  <si>
    <t xml:space="preserve">Lp = 26 / 31 / 42 dB(A) </t>
  </si>
  <si>
    <t>Dimenzije D x Š x V: 1185 x 212 x 322 mm</t>
  </si>
  <si>
    <t>01.03.</t>
  </si>
  <si>
    <t>qw= 0,0923 / 0,1156 / 0,1361 l/s</t>
  </si>
  <si>
    <t>qw= 0,0356 / 0,0451 / 0,0539 l/s</t>
  </si>
  <si>
    <t xml:space="preserve">Lp = 34 / 42 / 48 dB(A) </t>
  </si>
  <si>
    <t>Kazetni  ventilokonvektor sa ispuhivanjem zraka na četiri strane predviđen za četverocijevni sustav priključenja i ugradnju u spušteni strop, uključivo izolirana okapnica za sakupljanje kondenzata, crpka kondenzata, odzračnik, ventilatorska sekcija s trobrzinskim elektromotorom, izmjenjivim filterom, kompletnim unutarnjim ožičenjem i elektroupravljačkom kutijom. Uz ventilokonvektor se isporučuje pripadajući usisno istrujni panel.</t>
  </si>
  <si>
    <t>Relejna kutija za spajanje na ventilokonvektor i povezivanje s prostornim elektroničkim regulacijskim sklopom kao i međusobno povezivanje jedinica u master/slave konfiguraciji. Kontrolira brzinu vrtnje ventilatora i upravlja pogonom ventila jedinice. Mogućnost rada s termostatom za kontrolu usisa zraka, režima ljeto/zima te uključivanja i isključivanja  ventilatora u ovisnosti o temperaturi izmjenjivača.</t>
  </si>
  <si>
    <t>02.01.</t>
  </si>
  <si>
    <t>Hlađenje i grijanje</t>
  </si>
  <si>
    <t>02.02.</t>
  </si>
  <si>
    <t>02.03.</t>
  </si>
  <si>
    <t>Upravljačka programabilna jedinica za ventilokonvektore s digitalnom komunikacijom, LCD zaslonom s mogućnošću upravljanja do 10 jedinica u master/slave konfiguraciji, s ugrađenim temperaturnim osjetnikom za upravljanje radom grijanja i hlađenja terminalnih jedinica i regulaciju na strani vode. Sklop osigurava: regulaciju sobne temperature preko ON/OFF ventila, ručno i automatsko biranja brzine vrtnje ventilatora (3 brzine), ručno prebacivanje moda ljeto/zima, mogućnost postavljanja tjednog programa, režimi rada: isključeno ili stanje pripravnosti, ručni i automatski način rada.</t>
  </si>
  <si>
    <t>U cijenu uključiti sve potrebne elemente za potpunu funkcionalnost upravljanja te sav potreban spojni i montažni materijal do potpune gotovosti.</t>
  </si>
  <si>
    <t xml:space="preserve">Dobava i ugradnja zapornog ventila za ugradnju prije spoja ventilokonvektora na cjevnu mrežu, zajedno sa potrebnim spojnim i montažnim materijalom </t>
  </si>
  <si>
    <t>05.01.</t>
  </si>
  <si>
    <t>05.02.</t>
  </si>
  <si>
    <t>05.03.</t>
  </si>
  <si>
    <t xml:space="preserve">Dobava i ugradnja fleksibilne cijevi za spoj ventilokonvektora na cjevnu mrežu, zajedno sa potrebnim spojnim i montažnim materijalom </t>
  </si>
  <si>
    <t>06.01.</t>
  </si>
  <si>
    <t>06.02.</t>
  </si>
  <si>
    <t>06.03.</t>
  </si>
  <si>
    <t>Dobava i ugradnja prolaznog regulacijskog ventila neosjetljivog na utjecaj promjene dinamičkog tlaka sustava sa funkcijom podešenja protoka, sa ON/OFF elektrotermičkim pogonom 230V za regulaciju ventila motornim pogonom, koji će se ugraditi na povrati vod ventilokonvektora. U cijenu uključiti sav potreban spojni i montažni materijal.</t>
  </si>
  <si>
    <t>07.01.</t>
  </si>
  <si>
    <t>DN 10 + pogon, 55-275 l/h</t>
  </si>
  <si>
    <t>07.02.</t>
  </si>
  <si>
    <t>DN 15 + pogon, 90 - 450 l/h</t>
  </si>
  <si>
    <t>07.03.</t>
  </si>
  <si>
    <t>DN 20 + pogon, 180 - 900 l/h</t>
  </si>
  <si>
    <t>Dobava i ugradnja automatskih odzračnih lončića sa zapornim venitlom za ugradnju na instalaciju hlađenja, zajedno sa potrebnim spojnim i montažnim materijalom.</t>
  </si>
  <si>
    <t>09.01.</t>
  </si>
  <si>
    <t>Č.DN 50</t>
  </si>
  <si>
    <t>09.02.</t>
  </si>
  <si>
    <t>Č.DN 65</t>
  </si>
  <si>
    <t>09.03.</t>
  </si>
  <si>
    <t>Č.DN 80</t>
  </si>
  <si>
    <t>Dobava i ugradnja bakrenih cijevi u šipkama zajedno sa fitinzima, spojnim, montažnim i ovjesnim materijalom, dimenzija</t>
  </si>
  <si>
    <t>10.01.</t>
  </si>
  <si>
    <t>Cu22x1,0</t>
  </si>
  <si>
    <t>10.02.</t>
  </si>
  <si>
    <t>Cu28x1,2</t>
  </si>
  <si>
    <t>10.03.</t>
  </si>
  <si>
    <t>Cu35x1,5</t>
  </si>
  <si>
    <t>10.04.</t>
  </si>
  <si>
    <t>Cu42x1,5</t>
  </si>
  <si>
    <t>11.04.</t>
  </si>
  <si>
    <t>11.05.</t>
  </si>
  <si>
    <t>11.06.</t>
  </si>
  <si>
    <t>11.07.</t>
  </si>
  <si>
    <t>Dobava i ugradnja PP cijevi za odvod kondenzata, zajedno sa potrebnim kanalicama, fitinzima, ovjesom te potrebnim spojnim i montažnim materijalom.</t>
  </si>
  <si>
    <t>PP ∅ 32</t>
  </si>
  <si>
    <t xml:space="preserve">Dobava i ugradnja zidnog sifona za ventilokonvektor hlađenja, za ugradnju na instalciju odvoda kondenzata prije spoja na instalaciju odvodnje građevine, zajedno sa potrebnim spojnim i montažnim materijalom. </t>
  </si>
  <si>
    <t>Protupožarno brtvljenje cjevovoda koji prolazi između požarnih sektora, kalsom otpornosti EI90. U cijenu uključiti sav potreban materijal i rad. Za dimenziju cijevi:</t>
  </si>
  <si>
    <t>15.01.</t>
  </si>
  <si>
    <t>15.02.</t>
  </si>
  <si>
    <t>15.03.</t>
  </si>
  <si>
    <t>Dobava i ugradnja revizijskog otvora u GK spuštenom stropu radi mogućnosti pristupa projektiranoj opremi.</t>
  </si>
  <si>
    <t>30x30 cm</t>
  </si>
  <si>
    <t>Balansiranje, podaševanje i puštanje u pogon sustava hlađenja od strane ovlašetnog proizvođača opreme.</t>
  </si>
  <si>
    <t>Radijatorsko grijanje</t>
  </si>
  <si>
    <t>Dobava i ugradnja prolaznog regulacijskog ventila neosjetljivog na utjecaj promjene dinamičkog tlaka sustava sa funkcijom podešenja protoka, koji će se ugraditi na povrati vod kod razdjeljnika radijatroskog grijanja. U cijenu uključiti sav potreban spojni i montažni materijal.</t>
  </si>
  <si>
    <t>DN 15 , do 400 l/h</t>
  </si>
  <si>
    <t>DN 20 , do 780 l/h</t>
  </si>
  <si>
    <t>Cu18x1,0</t>
  </si>
  <si>
    <t>02.04.</t>
  </si>
  <si>
    <t>02.05.</t>
  </si>
  <si>
    <t>03.01.</t>
  </si>
  <si>
    <t>03.02.</t>
  </si>
  <si>
    <t>03.03.</t>
  </si>
  <si>
    <t>03.04.</t>
  </si>
  <si>
    <t>03.05.</t>
  </si>
  <si>
    <t>Dobava i ugradnja cjevovoda PE-X za podni razvod radijatorskog grijanja. U cijenu je potrebno uračunati fitinge i izolaciju debljine 5 mm, dimenzija</t>
  </si>
  <si>
    <t>Φ16x2,0</t>
  </si>
  <si>
    <t>Dobava i ugradnja polazno povratnog razdjelnika, komplet sa ventilima na ulazu i izlazu, te balansirajućim ventilima na polazno povratnim vodovima, zajedno sa euro spojnicama za spajanje na cijevnu mrežu grijanja, te sa svim spojnim i montažnim materijalom:</t>
  </si>
  <si>
    <t>3 - kruga</t>
  </si>
  <si>
    <t>4 - kruga</t>
  </si>
  <si>
    <t>5 - kruga</t>
  </si>
  <si>
    <t>05.04.</t>
  </si>
  <si>
    <t>9 - kruga</t>
  </si>
  <si>
    <t>Dobava i ugradnja podžbuknog ormarića za smještaj razdjelnika, zajedno sa spojnim i montažnim materijalom:</t>
  </si>
  <si>
    <t xml:space="preserve"> - za 3 krugova</t>
  </si>
  <si>
    <t xml:space="preserve"> - za 4 krugova</t>
  </si>
  <si>
    <t xml:space="preserve"> - za 5 krugova</t>
  </si>
  <si>
    <t>06.04.</t>
  </si>
  <si>
    <t xml:space="preserve"> - za 9 krugova</t>
  </si>
  <si>
    <t>Uštemavanje zidova  za ugradnju podžbuknog ormarića za razdjelnike, te naknadna sanacija.</t>
  </si>
  <si>
    <t>Dobava i ugradnja kutnog adaptera (H blok) za spoj razvodnog cjevovoda grijanja na pločaste radijatore zajedno sa euro spojnicama te sa montažnim materijalom, dimenzija</t>
  </si>
  <si>
    <t>Φ16</t>
  </si>
  <si>
    <t>Uštemavanje zidova za priključna mjesta radijatora, te naknadna sanacija.</t>
  </si>
  <si>
    <t>Dobava i montaža pločastih radijatora kompaktne izvedbe s bočnim priključkom sa integriranim termostatskim ventilom, zajedno sa svim spojnim i montažnim materijalom, dimenzija:</t>
  </si>
  <si>
    <t>22/600/400</t>
  </si>
  <si>
    <t>22/600/600</t>
  </si>
  <si>
    <t>22/600/800</t>
  </si>
  <si>
    <t>22/600/1000</t>
  </si>
  <si>
    <t>10.05.</t>
  </si>
  <si>
    <t>22/600/1400</t>
  </si>
  <si>
    <t>10.06.</t>
  </si>
  <si>
    <t>22/600/1800</t>
  </si>
  <si>
    <t>10.07.</t>
  </si>
  <si>
    <t>33/600/1000</t>
  </si>
  <si>
    <t>10.08.</t>
  </si>
  <si>
    <t>33/600/1600</t>
  </si>
  <si>
    <t>Dobava i ugradnja termostatske glave s plinskim punjenjem za javne prostore (dodatno oklopljena), za regulaciju temperature prostora, zaštitom od smrzavanja i mogućnošću ograničavanja i fiksiranja postavne vrijednosti temperature, zajedno sa spojnim i montažnim materijalom</t>
  </si>
  <si>
    <t>Dobava i ugradnja automatskih ozračnih lončića za ugradnju na instalaciju grijanja, zajedno sa potrebnim spojnim i montažnim materijalom.</t>
  </si>
  <si>
    <t>13.01.</t>
  </si>
  <si>
    <t>13.02.</t>
  </si>
  <si>
    <t>Balansiranje kompletnog sustava radijatorskog grijanja od strane proizvođača ugrađene opreme, uključujući sva potrebna predpodešenja i puštanje u pogon.</t>
  </si>
  <si>
    <t>Topla proba sustava grijanja</t>
  </si>
  <si>
    <t>Podno grijanje</t>
  </si>
  <si>
    <t>NAPOMENA:
Za sve stavke opreme definirane tehničkim karakteristikama dozvoljeno je odstupanje od projektnih parametara ±5%</t>
  </si>
  <si>
    <t>Granski zaporni i mjerni ventil za regulaciju protoka u sustavu grijanja sa 360° rotirajućim mjernim priključcima i za ugradnju u polaz, s priključkom na impulsnu cijev, s predregulacijom, odvojivim kolom ventila sa skalom za predpodešenje vidljivom iz raznih kuteva. Ugrađeni kuglasti ventil sa indikatorom položaja za funkciju zapornog ventila neovisan o sustavu za predpodešenje. Ugradnja u polaz. Ventili su sa unutarnjim navojnim priključkom.</t>
  </si>
  <si>
    <t>04.01.</t>
  </si>
  <si>
    <t>04.02.</t>
  </si>
  <si>
    <t>05.05.</t>
  </si>
  <si>
    <t>Dobava i ugradnja cjevovoda PE-X za podno grijanje. U cijenu je potrebno uračunati spojni i montažni materijal, dimenzija</t>
  </si>
  <si>
    <t>Dobava i ugradnja ploča za podno grijanje s čepovima zajedno sa spojnim i montažnim  materijalom.</t>
  </si>
  <si>
    <t>Dobava emulzije za podno grijanje kao dodatka estrihu zbog toplinske dilatacije. Emulzija se dodaje prilikom izgradnje samog estriha. U cijenu nije uračunata izgradnja estriha.</t>
  </si>
  <si>
    <t>pakiranje 10 kg</t>
  </si>
  <si>
    <t>Dobava i ugradnja polazno povratnog razdjelnika  za podno grijanje, komplet sa ventilima na ulazu i izlazu, integriranim regulatorima protoka na polaznim vodovima i termostatskim ventilima na povratnim vodovima, euro spojnicama za spajanje pojedinog kruga na razdjelnik, te sa svim spojnim i montažnim materijalom:</t>
  </si>
  <si>
    <t>6 - kruga</t>
  </si>
  <si>
    <t>09.04.</t>
  </si>
  <si>
    <t>7 - kruga</t>
  </si>
  <si>
    <t>09.05.</t>
  </si>
  <si>
    <t>8 - kruga</t>
  </si>
  <si>
    <t>09.06.</t>
  </si>
  <si>
    <t>09.07.</t>
  </si>
  <si>
    <t>10 - kruga</t>
  </si>
  <si>
    <t>Dobava i ugradnja termoelektričnog pogona za otvaranje i zatvaranje ventila na razdjelnicima za sustav podnog grijanja, zajedno sa spojnim i montažnim materijalom.</t>
  </si>
  <si>
    <t>Dobava i ugradnja sobnog regulatora temperature namijenjenog za pojedinačnu regulaciju prostorija grijanih sustavom podnog grijanja, zajedno sa spojnim i montažnim materijalom.</t>
  </si>
  <si>
    <t>Dobava i ugradnja baznog elementa namijenjenog za jednostavno spajanje sobnih regulatora temperature i termoelektričnih pogona, zajedno sa spojnim i montažnim materijalom.</t>
  </si>
  <si>
    <t>Izrada ožičenja za regulaciju podnog grijanja. U stavku uključiti sav potreban spojni i montažni materijal, do potpune funkcionalnosti.</t>
  </si>
  <si>
    <t>14.01.</t>
  </si>
  <si>
    <t>do 4 krugova</t>
  </si>
  <si>
    <t>14.02.</t>
  </si>
  <si>
    <t>do 5 krugova</t>
  </si>
  <si>
    <t>14.03.</t>
  </si>
  <si>
    <t>do 6 krugova</t>
  </si>
  <si>
    <t>14.04.</t>
  </si>
  <si>
    <t>do 7 krugova</t>
  </si>
  <si>
    <t>14.05.</t>
  </si>
  <si>
    <t>do 8 krugova</t>
  </si>
  <si>
    <t>14.06.</t>
  </si>
  <si>
    <t>do 9 krugova</t>
  </si>
  <si>
    <t>14.07.</t>
  </si>
  <si>
    <t>do 10 krugova</t>
  </si>
  <si>
    <t>Balansiranje kompletnog sustava podnog grijanja od strane proizvođača ugrađene opreme, uključujući sva potrebna predpodešenja i puštanje u pogon.</t>
  </si>
  <si>
    <t>G</t>
  </si>
  <si>
    <t>Ventilacija sanitarija i pomoćnih prostora</t>
  </si>
  <si>
    <t xml:space="preserve">Dobava i montaža odsisnog kupaonskog ventilatora zajedno sa svim spojnim i montažnim materijalom </t>
  </si>
  <si>
    <t>Dobava i montaža protukišne fasadne rešetke sa zaštitnom mrežicom, zajedno sa svim spojnim i montažnim materijalom. Za kanal:</t>
  </si>
  <si>
    <t>Φ100</t>
  </si>
  <si>
    <t>Φ125</t>
  </si>
  <si>
    <t>Φ160</t>
  </si>
  <si>
    <t xml:space="preserve">Dobava i montaža neprovidne rešetke za ugradnju u vrata, zajedno sa protuokviom te montažnim, spojnim i brtvenim materijalom. </t>
  </si>
  <si>
    <t>325x125 mm</t>
  </si>
  <si>
    <t>425x125 mm</t>
  </si>
  <si>
    <t>Dobava i montaža zračnih spiro kanala izrađenih iz pocinčanog čeličnog lima, izrada fazonskih i  prelaznih komada, te sav potreban brtveni, spojni i montažni materijal.</t>
  </si>
  <si>
    <t>φ 100</t>
  </si>
  <si>
    <t>φ 125</t>
  </si>
  <si>
    <t>φ 160</t>
  </si>
  <si>
    <t xml:space="preserve">Dobava i montaža odsisnog cijevnog ventilatora za ugradnju na okrugli kanal zajedno sa svim spojnim i montažnim materijalom </t>
  </si>
  <si>
    <t xml:space="preserve">Dobava i montaža zračnih ventila zajedno sa svim spojnim i montažnim materijalom </t>
  </si>
  <si>
    <t>Φ 100</t>
  </si>
  <si>
    <t>H</t>
  </si>
  <si>
    <t>Ventilacija prostorija građevine</t>
  </si>
  <si>
    <t>Rekuperator za ugradnju pod strop i priključenje na kanalni razvod. Uređaj ima funkcije filtriranja zraka i rekuperacije topline iz otpadnog zraka, koja se predaje na svježi zrak koji se ubacuje u prostor. 
Uređaj je izrađen od poliuretanskih sendvič panela debljine 24 +/- 2 mm, s kružnim priključcima za dovod i odvod zraka, te se sastoji od tlačnog i odsisnog frekventno reguliranog ventilatora s EC motorima, filtera min klase F7 na svježem zraku i min klase M6 na povratnom zraku, presostatima za kontrolu zaprljanosti filtera, pločastog izmjenjivača topline od aluminija s by-pass zaklopkom za slobodno hlađenje i okapnice kondenzata.
Uz rekuperator isporučiti i ugraditit elektro-upravljački ormarić i zidni upravljač s LCD prikazom radnih parametara za regulaciju brzine ventilatora i temperature, s  mogućnošću vođenja putem indikacije CO2 i tjednim programskim satom, nosači za ugradnju pod strop, te sav potreban spojni i montažni materijal za  ispravno funkcioniranje i ugradnju uređaja.</t>
  </si>
  <si>
    <t>U cijenu uključiti sav potreban spojni i montažni materijal do potpune funkcionalnosti.</t>
  </si>
  <si>
    <t>01.04.</t>
  </si>
  <si>
    <t>01.05.</t>
  </si>
  <si>
    <t>Dobava i montaža fleksibilnog ventilacijskog spoja za spoj rekuperatora zraka i okrugloh ventilacijskih kanala, zajedno s materijalom za ugradnju i pričvršćenje.</t>
  </si>
  <si>
    <t>φ 250</t>
  </si>
  <si>
    <t>Dobava i ugradnja rešetke za odvod zraka iz prostora za ugradnju okrugli kanal, zajedno sa potrebnim spojnim i montažnim materijalom.</t>
  </si>
  <si>
    <t>75x225 mm</t>
  </si>
  <si>
    <t>75x325 mm</t>
  </si>
  <si>
    <t>125x325 mm</t>
  </si>
  <si>
    <t>125x425 mm</t>
  </si>
  <si>
    <t>Dobava i ugradnja rešetke za dovod zraka u prostor za ugradnju okrugli kanal, zajedno sa potrebnim spojnim i montažnim materijalom.</t>
  </si>
  <si>
    <t>04.03.</t>
  </si>
  <si>
    <t>φ 200</t>
  </si>
  <si>
    <t>05.06.</t>
  </si>
  <si>
    <t>φ 315</t>
  </si>
  <si>
    <t>Izrada, dobava i ugradnja kanala za zrak, pravokutnog presjeka, izrađenih iz pocinčanog lima sa svim spojnim, brtvenim i ovjesnim materijalom. Izražena težina odgovara težini razvijenog plašta kanalskog razvoda. U jediničnu cijenu potrebno je uračunati i izolaciju debljine 13 mm, dodatak na spojeve, usmjerne limove,  prirubnice, odrez, ovjesni, spojni i brtveni materijal. Debljine stjenke lima: 0,88 mm</t>
  </si>
  <si>
    <t>Dobava i montaža izolacije 19 mm za izolaciju ventilacijskih kanala, zajedno sa svom opremom potrebnom za montažu izolacije na kanal. Obračun po površini kanala.</t>
  </si>
  <si>
    <t>Izrada i montaža ovjesa i nosača kanala i cjevovoda , rekuperatora, izrađenih od profilnog čelika, uključivo vijčani materijal, materijal za varenje, te antikorozivnu zaštitu.</t>
  </si>
  <si>
    <t xml:space="preserve">Dobava i montaža:
Prigušivač zvuka za ugradnju na okrugli kanal, zajedno sa potrebnim spojni mi montažnim materijalom.
</t>
  </si>
  <si>
    <t>Ф200 L=1000mm</t>
  </si>
  <si>
    <t>Ф150 L=1000mm</t>
  </si>
  <si>
    <t>Ф250 L=1000mm</t>
  </si>
  <si>
    <t>Ф250 L=500mm</t>
  </si>
  <si>
    <t>Ф315 L=1000mm</t>
  </si>
  <si>
    <t>Ф315 L=500mm</t>
  </si>
  <si>
    <t>Dobava i ugradnja PP cijevi  za odvod kondenzata iz rekuperatora u odvod, zajedno sa spojnim i montažnim materijalom te izradom spoja na postojeću instalaciju odvodnje.</t>
  </si>
  <si>
    <t>PP ∅50</t>
  </si>
  <si>
    <t>Dobava i ugradnja zidnog sifona za ugradnju na instalciju odvoda kondenzata prije spoja na instalaciju odvodnje građevine, zajedno sa potrebnim spojnim i montažnim materijalom. U cijenu uključiti uštemavanje u zid.</t>
  </si>
  <si>
    <t xml:space="preserve">Dobava i montaža ručne regulacijske zaklopke za ugradnju na ventilacijski kanal, s regulacijskim pločicama za regulaciju protoka zraka te u kompletu s ključem za podešavanje i obujmicama s gumenim brtvenim prstenom. Namjenjen za horizontalnu ili vertikalnu ugradnju u cilindrične kanale." </t>
  </si>
  <si>
    <t>12.01.</t>
  </si>
  <si>
    <t>12.02.</t>
  </si>
  <si>
    <t>12.03.</t>
  </si>
  <si>
    <t>Φ200</t>
  </si>
  <si>
    <t>12.04.</t>
  </si>
  <si>
    <t>Φ250</t>
  </si>
  <si>
    <t>Dobava i montaža završnog ventilacijskog elementa 135° protiv padalina za ugradnju na krov, zajedno sa pripadajućom zaštitnom mrežicoma te svim potrebnim spojnim i montažnim materijalom.</t>
  </si>
  <si>
    <t>13.03.</t>
  </si>
  <si>
    <t>Dobava i montaža fiksne protukišne žaluzine u kompletu za montažu u zid, zajedno sa okvirom i prouokvirom, izrađene izl AL profila , slijedećih tehničkih karakteristika, dimenzija i količina:</t>
  </si>
  <si>
    <t>485x300 mm</t>
  </si>
  <si>
    <t>Dobava i montaža protupožarne zaklopke sa elektromagnetnim pogonom klase otpornosti 90 min. za ugradnju kod prolaza kanala kroz različite požarne sektore zajedno sa spojnim i montažnim materijalom. U cijenu uračunati protupožarno brtvljenje oko zaklopke.</t>
  </si>
  <si>
    <t>φ 100; EI90</t>
  </si>
  <si>
    <t>Dobava i ugradnja prestrujne rešetke za ugradnju u vrata zajedno sa potrebnim spojnim i montažnim materijalom.</t>
  </si>
  <si>
    <t>Ostali radovi</t>
  </si>
  <si>
    <t>Ispitivanje ljetne i zimske mikroklime te izdavanje Uvjerenja od strane ovlaštene ustanove za ispitivanje radnog okoliša. Ispitivanja se vrše kad se steknu vanjski uvjeti za izvođenje istih (ljeto odnosno zima).</t>
  </si>
  <si>
    <t>PDV (25%)</t>
  </si>
  <si>
    <t>Pod i zid okna dizala</t>
  </si>
  <si>
    <t xml:space="preserve">pod okna </t>
  </si>
  <si>
    <t>zid okna</t>
  </si>
  <si>
    <t>~ na zid se postavlja i zaštitna čepičasta traka</t>
  </si>
  <si>
    <t>~hladni premaz na bazi emulzije</t>
  </si>
  <si>
    <t xml:space="preserve">Vertikalna hidroizolacija </t>
  </si>
  <si>
    <t>Vertikalna hidroizolacija podnožja na  pročelju.</t>
  </si>
  <si>
    <t>Uključivo dobavu, pripremu i ugradnju materijala s propisanim preklopima na sastavima traka i sve prema uputstvu proizvođača.
Obračun po m2 površine.</t>
  </si>
  <si>
    <t>Hidroizolacija odgovarajućim premazom spoja beton - beton gdje nije moguće izvesti klasičnu izolaciju. Sve izvesti sa preklopom premaza i klas.HI od min 25 cm. Primijeniti sustav kao  hi premaza ili posipa na mjestu kontakta beton- koji sprječava prodor vode i drugih tekućina iz bilo kojeg smjera uzrokovanom katalitičkom reakcijom koja stvara netopivu kristalnu formaciju unutar pora i kapilara betona i materijala na bazi cementa. Nanosi se četkanjem ili prskanjem.</t>
  </si>
  <si>
    <t>Prvi sloj punoplošno zavariti za pripremljenu podlogu te preklope vodonepropusno zavariti.</t>
  </si>
  <si>
    <t>Drugi sloj punoplošno zavariti na prvi sloj zajedno sa uzdužnim i poprečnim preklopima.</t>
  </si>
  <si>
    <t>Dobava i postava hidroizolacije od polimer-bitumenske trake s uloškom staklene tkanine, debljine 4mm   tehničkih karakteristika: temperaturna postojanost od -20°C do +100°C.</t>
  </si>
  <si>
    <t>~ polimer-bitumenska traka s uloškom staklene tkanine, debljine 4mm, 2 sloja</t>
  </si>
  <si>
    <t xml:space="preserve">Podizanje horizontalne hidroizolacije na pragove izlaznih vrata iz objekta. Podizanje se vrši hidroizolacijskim trakama uz  betonski holker, visine 10 cm i učvršćuje uz podni vratni profil prema detalju proizvođača stolarije. </t>
  </si>
  <si>
    <t>Preko sloja toplinske izolacije položiti sloj PE folije debljine 0,025 cm</t>
  </si>
  <si>
    <t>~ varena polimer-  bitumenska traka s uloškom od staklene tkanine 100% varena za podlogu 0,4 cm</t>
  </si>
  <si>
    <t>Dobava i postava sigurnosne hidroizolacije u sanitarnim prostorima</t>
  </si>
  <si>
    <t>Izolacijske ploče od kamene vune, bez preklopa, postaviti na OSNOVNI RUBNI PROFIL širine: 15 cm postavljen na dogovorenoj visini od razine terena.</t>
  </si>
  <si>
    <t>~ tvrda kamena vuna debljine 15 cm - lamele za kontaktne fasade</t>
  </si>
  <si>
    <t>ojačanja za vrata 81x260 cm</t>
  </si>
  <si>
    <t>Pregradni zidovi debljine 10 cm</t>
  </si>
  <si>
    <t>Zidovi su visine do 3,45 m.</t>
  </si>
  <si>
    <t>Pregradni zidovi debljine 25 cm</t>
  </si>
  <si>
    <t>Dobava materijala i izvedba obloge zida od opeke sa gipskartonskim ploča. Širina obloge 12-15 cm.</t>
  </si>
  <si>
    <t>Izrada, dobava i montaža obloge prodora na dijelu protupožarnih sektora. Promjer Ø20 cm.</t>
  </si>
  <si>
    <t>PROZOR 230/160+20 - STAVKA 1</t>
  </si>
  <si>
    <t>Izrada, dobava i montaža u RAL izvedbi  višedjelnog prozora dimenzije 230/160+20  sa svim navedenim pripadajućim elementima.</t>
  </si>
  <si>
    <t>PROFIL: višekomorni PVC profil s prekinutim toplinskim mostom s potrebnim ojačanjima,  u sivoj boji. U gornjoj zoni ugrađen je slijepi profil s prekinutim topl.mostom visine 20 cm.</t>
  </si>
  <si>
    <t>USTAKLJENJE: izolirajućim dvoslojnim staklom, punjeno argonom; jedno staklo s jednim LOW-E premazom: 4+16+4 mm, Uw= 1,40 W/m2K, Ug=1,1 W/m2K.</t>
  </si>
  <si>
    <t>USTAKLJENJE: Ugraditi laminirano sigurnosno staklo s vanjske i unutarnje strane.</t>
  </si>
  <si>
    <t>Potrebna zvučna izolacija min. 23dB.</t>
  </si>
  <si>
    <t>VANJSKA ŽALUZINA: Ugraditi vanjsku žaluzinu s aluminijskim lamelama na ručno pokretanje. Žaluzina je s vidljivom maskom u boji, debljine stijenke 1,5 mm, ugrađena u ravnini linije fasade. Širina lamele je 75 mm, debljina 0,4 mm, u boji. Uključene aluminijske vodilice s PVC umetkom za vođenje lamela. Na poziciji gdje je ventilirana fasada, kutija za rolete je sakrivena u fasadi.</t>
  </si>
  <si>
    <t xml:space="preserve"> - stolarska mjera: 230/160+20</t>
  </si>
  <si>
    <t xml:space="preserve"> - lijevi prozor</t>
  </si>
  <si>
    <t xml:space="preserve"> - desni prozor</t>
  </si>
  <si>
    <t>PROZOR 180/160+20 - STAVKA 2</t>
  </si>
  <si>
    <t>Izrada, dobava i montaža u RAL izvedbi  višedjelnog prozora dimenzije 180/160+20  sa svim navedenim pripadajućim elementima.</t>
  </si>
  <si>
    <t xml:space="preserve"> - stolarska mjera: 180/160+20</t>
  </si>
  <si>
    <t>PROZOR 160/160+20 - STAVKA 3</t>
  </si>
  <si>
    <t>Izrada, dobava i montaža u RAL izvedbi  višedjelnog prozora dimenzije 160/160+20  sa svim navedenim pripadajućim elementima.</t>
  </si>
  <si>
    <t>PROZOR 140/160+20 - STAVKA 4</t>
  </si>
  <si>
    <t>Izrada, dobava i montaža u RAL izvedbi  višedjelnog prozora dimenzije 140/160+20  sa svim navedenim pripadajućim elementima.</t>
  </si>
  <si>
    <t xml:space="preserve"> - stolarska mjera: 140/160+20</t>
  </si>
  <si>
    <t>PROZOR 130/160+20 - POZICIJA  5</t>
  </si>
  <si>
    <t>Izrada, dobava i montaža u RAL izvedbi  višedjelnog prozora dimenzije 130/160+20  sa svim navedenim pripadajućim elementima.</t>
  </si>
  <si>
    <t xml:space="preserve"> - stolarska mjera: 130/160+20</t>
  </si>
  <si>
    <t>PROZOR 250/80 - POZICIJA 6</t>
  </si>
  <si>
    <t>Izrada, dobava i montaža u RAL izvedbi  dvodjelnog prozora dimenzije 250/80  sa svim navedenim pripadajućim elementima.</t>
  </si>
  <si>
    <t xml:space="preserve"> - stolarska mjera: 250/80</t>
  </si>
  <si>
    <t>PROZOR 70/160 - POZICIJA 7</t>
  </si>
  <si>
    <t>Izrada, dobava i montaža u RAL izvedbi  dvodjelnog prozora dimenzije 70/160  sa svim navedenim pripadajućim elementima.</t>
  </si>
  <si>
    <t>USTAKLJENJE: Ugraditi laminirano sigurnosno staklo s vanjske i unutarnje strane. Donji dio prozora je fiksni s mutnim staklom.</t>
  </si>
  <si>
    <t xml:space="preserve"> - stolarska mjera: 70/160</t>
  </si>
  <si>
    <t>PROZOR ZA ODIMLJAVANJE 160/190 - POZICIJA 8</t>
  </si>
  <si>
    <t>Izrada, dobava i montaža u RAL izvedbi  dvodjelnog prozora dimenzije 160/190  sa svim navedenim pripadajućim elementima. Gornji dio prozora je na elektromotor za odimljavanje.</t>
  </si>
  <si>
    <t xml:space="preserve">USTAKLJENJE: Ugraditi laminirano sigurnosno staklo s vanjske i unutarnje strane. </t>
  </si>
  <si>
    <t xml:space="preserve"> - stolarska mjera: 160/190</t>
  </si>
  <si>
    <t>STAKLENA STIJENA S PROZOROM 180/240 - POZICIJA 9</t>
  </si>
  <si>
    <t xml:space="preserve">Izrada, dobava i montaža u RAL izvedbi  staklene stijene s prozorom dimenzije 180/240  sa svim navedenim pripadajućim elementima. </t>
  </si>
  <si>
    <t xml:space="preserve"> - stolarska mjera: 180/240</t>
  </si>
  <si>
    <t>DVOKRILNA VRATA 210/250 - POZICIJA 1</t>
  </si>
  <si>
    <t>Izrada, dobava i montaža u RAL izvedbi aluminijskih  dvokrilnih vrata   sa svim navedenim pripadajućim elementima. Svjetla dimenzija vrata je 210/250 cm.</t>
  </si>
  <si>
    <t xml:space="preserve">PROFIL: višekomorni aluminijski profil s prekinutim toplinskim mostom,  s potrebnim ojačanjima,u sivoj boji. </t>
  </si>
  <si>
    <t xml:space="preserve">ELEKTROMAGNET: u vratno krilo/ dovratnik ugraditi elektromagnet  za zaključavanje vrata s mogućnošću prihvata signala s vatrodojavne centrale (24V). S unutarnje strane vrata se otvaraju / deblokiraju na vatrodojavu ili od strane nadležne / ovlaštene osobe putem čitača kartica. Komplet za potpunu funkcionalnost sustava. </t>
  </si>
  <si>
    <t xml:space="preserve">ČITAČ KARTICA:   ugraditi čitač kartica na propisanoj visini za beskontaktno otvaranje - beskontaktni privjesak. Otključavanje s unutarnje i vanjske strane. Beskontaktni otvarač - privjesak kompatibilan sa svim vratima  na kojima se ugrađuje čitač kartica. Komplet za potpunu funkcionalnost sustava. </t>
  </si>
  <si>
    <t>OKOV: okov srednje kvalitete ugraditi prema strani otvaranja krila; ugraditi tri nadgradna panta po krilu i hidraulični zatvarač s gornje strane krila.</t>
  </si>
  <si>
    <t>BRAVICA ZA ZAKLJUČAVANJE: ugraditi  PANIK BRAVU, s unutarnje strane ugraditi PANIK LETVU na oba krila,  a s vanjske strane ugraditi ručku.</t>
  </si>
  <si>
    <t>U svemu se pridržavati sheme, projekta, detalja i opisa . Nakon ugradnje obavezna je izvedba zaštite okova i svih dijelova pozicije od oštećenja, do završetka gradnje.</t>
  </si>
  <si>
    <t xml:space="preserve"> - svjetli otvor vrata: 210x250 cm </t>
  </si>
  <si>
    <t>JEDNOKRILNA VRATA 110/250 - POZICIJA 2</t>
  </si>
  <si>
    <t>Izrada, dobava i montaža u RAL izvedbi aluminijskih  dvokrilnih vrata   sa svim navedenim pripadajućim elementima. Svjetla dimenzija vrata je 210/240 cm.</t>
  </si>
  <si>
    <t>DVOKRILNA VRATA 180/250 - POZICIJA 3</t>
  </si>
  <si>
    <t>Izrada, dobava i montaža u RAL izvedbi aluminijskih  dvokrilnih vrata   sa svim navedenim pripadajućim elementima. Svjetla dimenzija vrata je 180/250 cm.</t>
  </si>
  <si>
    <t xml:space="preserve"> - svjetli otvor vrata: 180x250 cm </t>
  </si>
  <si>
    <t>VRATA KOTLOVNICE 180/250- POZICIJA 1</t>
  </si>
  <si>
    <t>Izrada, dobava i montaža dvokrilnih vrata sa svim navedenim pripadajućim elementima u RAL izvedbi: 
- vrata svjetle  dimenzije 180 x 250 cm, koja se otvaraju prema naznakama u shemi.</t>
  </si>
  <si>
    <t>DOVRATNIK: čelični cjevasti profil, min 3 petlje na vratnom krilu, vijčani spojevi i ukrasne matice nehr. čelik</t>
  </si>
  <si>
    <t>OKOV: okov srednje kvalitete ugraditi s unutarnje strane.</t>
  </si>
  <si>
    <t>VENTILACIJSKA REŠETKA: u vratima izvesti ventilacijsku rešetku prema projektu strojarskih instalacija.</t>
  </si>
  <si>
    <t>BRAVA ZA ZAKLJUČAVANJE: okov, kvaka i brava za vanjsku upotrebu u cijeni.</t>
  </si>
  <si>
    <t xml:space="preserve"> - svjetli otvor: 180/250 cm</t>
  </si>
  <si>
    <t xml:space="preserve">Izrada, dobava i montaža višedjelnog prozora,  klase  EI2 90 sa svim navedenim pripadajućim elementima u RAL izvedbi na granici požarne zone. </t>
  </si>
  <si>
    <t>PROFIL: vatrootporni višekomorni aluminijski profil s prekinutim toplinskim mostom,  s potrebnim ojačanjima,  plastificiran u sivoj boji.</t>
  </si>
  <si>
    <t xml:space="preserve">USTAKLJENJE: vatrootporno staklo EI 90,  Uw= 1,60 W/m2K, Ug=1,1 W/m2K. </t>
  </si>
  <si>
    <t>Izrada, dobava i montaža drvenih jednokrilnih zaokretnih punih vrata s nadsvjetlom i svim navedenim pripadajućim elementima.</t>
  </si>
  <si>
    <t>UGRADNJA: u zid od blok opeke deb 12-25 cm, obostrano žbuka deb 1,5 do 2 cm ili u zid od gipskartonskih ploča debljine 15 cm.</t>
  </si>
  <si>
    <t>Izrada, dobava i montaža jednokrilnih vrata s nadsvjetlom i svim navedenim pripadajućim elementima.
U svemu se pridržavati sheme, projekta, detalja i opisa. Nakon ugradnje obavezna je izvedba zaštite okova i svih dijelova pozicije od oštećenja, do završetka gradnje.
U cijenu uključiti sve gore navedene elemente, sav materijal, rad, okov, mehanizam za otvaranje (kvake), mehanizam za zaključavanje (brave, ključ), pribor za učvršćivanje i kompletnu montažu svih navedenih dijelova do potpune gotovosti i funkcionalnosti. Prije izvedbe obavezno kontrolirati mjere na licu mjesta.</t>
  </si>
  <si>
    <t xml:space="preserve">Svjetli otvor: 91 x 220+48
</t>
  </si>
  <si>
    <t xml:space="preserve"> - vrata LIJEVA </t>
  </si>
  <si>
    <t xml:space="preserve"> - vrata DESNA</t>
  </si>
  <si>
    <t>JEDNOKRILNA VRATA S NADSVJETLOM 91/220+48 - POZICIJA 1a</t>
  </si>
  <si>
    <t>UGRADNJA: u zid od blok opeke deb 12-25 cm, obostrano žbuka deb 1,5 do 2 cm ili u zid os gipskartonskih ploča debljine 15 cm.</t>
  </si>
  <si>
    <t>REŠETKA: U vratima izvesti ventilacijsku rešetku prema strojarskom projektu (425/125 mm).</t>
  </si>
  <si>
    <t xml:space="preserve">Svjetli otvor: 91 x 220+N;
</t>
  </si>
  <si>
    <t>JEDNOKRILNA VRATA 91/220 - POZICIJA 2</t>
  </si>
  <si>
    <t>Izrada, dobava i montaža drvenih jednokrilnih zaokretnih punih vrata i svim navedenim pripadajućim elementima.</t>
  </si>
  <si>
    <t>UGRADNJA: u zid od blok opeke deb 25 cm, obostrano žbuka deb 1,5 do 2 cm.</t>
  </si>
  <si>
    <t>Izrada, dobava i montaža jednokrilnih vrata i svim navedenim pripadajućim elementima.
U svemu se pridržavati sheme, projekta, detalja i opisa. Nakon ugradnje obavezna je izvedba zaštite okova i svih dijelova pozicije od oštećenja, do završetka gradnje.
U cijenu uključiti sve gore navedene elemente, sav materijal, rad, okov, mehanizam za otvaranje (kvake), mehanizam za zaključavanje (brave, ključ), pribor za učvršćivanje i kompletnu montažu svih navedenih dijelova do potpune gotovosti i funkcionalnosti. Prije izvedbe obavezno kontrolirati mjere na licu mjesta.</t>
  </si>
  <si>
    <t xml:space="preserve">Svjetli otvor: 91 x 220
</t>
  </si>
  <si>
    <t>JEDNOKRILNA VRATA 91/220 - POZICIJA 2a</t>
  </si>
  <si>
    <t>UGRADNJA: u zid od blok opeke deb 25 cm, obostrano žbuka deb 1,5 do 2 cm</t>
  </si>
  <si>
    <t>REŠETKA: U vratima izvesti ventilacijsku rešetku prema strojarskom projektu (325/125 mm).</t>
  </si>
  <si>
    <t>JEDNOKRILNA VRATA S NADSVJETLOM 81/220+48 - POZICIJA 3</t>
  </si>
  <si>
    <t>Svjetli otvor: 81/220+48</t>
  </si>
  <si>
    <t xml:space="preserve"> - vrata LIJEVA</t>
  </si>
  <si>
    <t>JEDNOKRILNA VRATA S NADSVJETLOM 81/220+48 - POZICIJA 3a</t>
  </si>
  <si>
    <t>REŠETKA: U vratima izvesti ventilacijsku rešetku prema strojarskom projektu (325/125 mm)</t>
  </si>
  <si>
    <t>JEDNOKRILNA VRATA  81/220 - POZICIJA 4</t>
  </si>
  <si>
    <t xml:space="preserve">Svjetli otvor: 81 x 220
</t>
  </si>
  <si>
    <t>DVOKRILNA VRATA S NADSVJETLOM 180/220+48 - POZICIJA 5</t>
  </si>
  <si>
    <t xml:space="preserve">Svjetli otvor: 180 x 220+48;
</t>
  </si>
  <si>
    <t>JEDNOKRILNA VRATA S NADSVJETLOM 101/220+48 - POZICIJA 7</t>
  </si>
  <si>
    <t xml:space="preserve">Svjetli otvor: 101 x 220+48;
</t>
  </si>
  <si>
    <t>STAKLENA STIJENA S JEDNOKRILNIM VRATIMA 178/270 - POZICIJA 4</t>
  </si>
  <si>
    <t>Izrada, dobava i montaža unutrašnje  aluminijske višedjelne stijene s jednokrilnim zaokretnim vratima,   sa svim navedenim pripadajućim elementima.</t>
  </si>
  <si>
    <t>U stijenu ugraditi jednokrilna vrata svjetle dimenzije 110 x 220 cm.</t>
  </si>
  <si>
    <t>USTAKLJENJE: sigurnosnim lamistal staklom debljine 8 mm.</t>
  </si>
  <si>
    <t>PROFIL:  aluminijski profil bez  prekinutog toplinskog mosta,  s potrebnim ojačanjima, plastificiran u sivoj boji.</t>
  </si>
  <si>
    <t xml:space="preserve">ČITAČ KARTICA:   ugraditi čitač kartica na propisanoj visini za beskontaktno otvaranje - bezkontaktni privjesak. Otključavanje s unutarnje i vanjske strane. Beskontaktni otvarač - privjesak kompatibilan sa svim vratima  na kojima se ugrađuje čitač kartica. Komplet za potpunu funkcionalnost sustava. </t>
  </si>
  <si>
    <t>- stolarska mjera: 178/270</t>
  </si>
  <si>
    <t>STAKLENA STIJENA 548/268 - POZICIJA 5</t>
  </si>
  <si>
    <t>Izrada, dobava i montaža  aluminijske fiksne stijene,   sa svim navedenim pripadajućim elementima.</t>
  </si>
  <si>
    <t>PROFIL:  aluminijski profil bez prekinutog toplinskog mosta, s potrebnim ojačanjima, plastificiran u sivoj boji.</t>
  </si>
  <si>
    <t>U svemu se pridržavati sheme, projekta, detalja i opisa.  Nakon ugradnje obavezna je izvedba zaštite okova i svih dijelova pozicije od oštećenja, do završetka gradnje.</t>
  </si>
  <si>
    <t xml:space="preserve"> - stolarska mjera: 548/268 cm</t>
  </si>
  <si>
    <t>STAKLENA STIJENA S DVOKRILNIM VRATIMA 180/270 - POZICIJA 6</t>
  </si>
  <si>
    <t>Izrada, dobava i montaža unutrašnje  aluminijske višedjelne stijene s dvokrilnim zaokretnim vratima,   sa svim navedenim pripadajućim elementima.</t>
  </si>
  <si>
    <t>U stijenu ugraditi dvokrilna vrata svjetle dimenzije 160 x 220 cm. Veće krilo je dimenzije 110 x 220 cm.</t>
  </si>
  <si>
    <t>- stolarska mjera: 180/270</t>
  </si>
  <si>
    <t>STAKLENA STIJENA 270/268 - POZICIJA 7</t>
  </si>
  <si>
    <t xml:space="preserve"> - stolarska mjera: 270/268 cm</t>
  </si>
  <si>
    <t>VRATA 90/220 - POZICIJA 8</t>
  </si>
  <si>
    <t>Izrada, dobava i montaža jednokrilnih punih zaokretnih aluminijskih vrata sa svim navedenim pripadajućim elementima.</t>
  </si>
  <si>
    <t>Vrata su svjetle dimenzije 90/220. Ugrađuju se u nosivi zid od blok opeke debljine 25 cm.</t>
  </si>
  <si>
    <t>Dovratnik i okvir krila aluminijski.</t>
  </si>
  <si>
    <t>Okov je s tri nadgradna panta po krilu s cilindar brava i hidrauličnim zatvaračem s kočnicom s gornje strane krila.</t>
  </si>
  <si>
    <t>Ugradnja: vijcima i tiplanjem.</t>
  </si>
  <si>
    <t>U svemu se pridržavati sheme, projekta, detalja, opisa i dogovora s investitorom. Nakon ugradnje obavezna je izvedba zaštite okova i svih dijelova pozicije od oštećenje, sve do završetka ugradnje.</t>
  </si>
  <si>
    <t>U cijenu uključiti sve gore navedene elemente: vrata, sav materijal,navedeno ostakljenje, rad, okov, pribor za učvršćenje i kompletnu montažu svih navedenih dijelova do potpune gotovosti i funkcionalnosti. Prije izvedbe obavezno kontrolirati mjere na licu mjesta.</t>
  </si>
  <si>
    <t xml:space="preserve"> - svjetle dimenzije: 90/220</t>
  </si>
  <si>
    <t>DVOKRILNA VRATA VJETROBRANA 210/250- POZICIJA 9</t>
  </si>
  <si>
    <t>Izrada, dobava i montaža unutrašnjih  aluminijskih  dvokrilnih zaokretnih vrata,   sa svim navedenim pripadajućim elementima. Svjetla dimenzija vrata iznosi 210 x 250 cm.</t>
  </si>
  <si>
    <t>- svjetla  mjera: 210/250</t>
  </si>
  <si>
    <t>FIKSNA STIJENA 360/270 - POZICIJA 10</t>
  </si>
  <si>
    <t>Izrada, dobava i montaža unutrašnje fiksne stijene sa svim navedenim pripadajućim elementima. Proizvodna dimenzija iznosi 360/270 cm.</t>
  </si>
  <si>
    <t>S jedne strane (prema prostoru dijagnostike) potrebno je ugraditi jednosmjerno sigurnosno promatračko staklo koje ima funkciju ogledala,a na drugoj strani pruža nesmetano promatranje kroz staklo.</t>
  </si>
  <si>
    <t>Ugraditi trostruko staklo, zvučna izolacija 34dB.</t>
  </si>
  <si>
    <t>Izrada, dobava i montaža  protupožarnih, djelomično ostakljenih dvokrilnih vrata sa svima navedenim pripadajućim elementima.</t>
  </si>
  <si>
    <t>Dovratnik: čelični profili debljine stijenke 2 mm, kvalitete materijala St 37-2, vruće cinčano.</t>
  </si>
  <si>
    <t>Završna obrada: plastifikacijom u sivoj boji, na osnovu predočenih uzoraka.</t>
  </si>
  <si>
    <t>USTAKLJENJE: vatrootporno staklo EI 60 - sigurnosno</t>
  </si>
  <si>
    <t xml:space="preserve">ELEKTROMAGNET:  na  vratno krilo/profil ugraditi elektromagnet  za mogućnost držanja vrata u otvorenom položaju. </t>
  </si>
  <si>
    <t>OKOV: okov srednje kvalitete ugraditi prema strani otvaranja krila; ugraditi tri nadgradna panta po krilu i hidraulični zatvarač s gornje strane krila, ručka s vanjske strane.</t>
  </si>
  <si>
    <t>U smjeru evakuacije ugraditi PANIK LETVU - na oba krila.</t>
  </si>
  <si>
    <t>Izrada, dobava i montaža  protupožarnih vrata  sa svima navedenim pripadajućim elementima.</t>
  </si>
  <si>
    <t>5.02.01.</t>
  </si>
  <si>
    <t>5.03.01.</t>
  </si>
  <si>
    <t>5.03.02.</t>
  </si>
  <si>
    <t>5.04.01.</t>
  </si>
  <si>
    <t>5.04.02.</t>
  </si>
  <si>
    <t>5.06.01.</t>
  </si>
  <si>
    <t>5.06.02.</t>
  </si>
  <si>
    <t>6.00.</t>
  </si>
  <si>
    <t>Stavka uključuje sav brtveni, spojni i pričvrsni materijal te platformu za rad na visini.</t>
  </si>
  <si>
    <t>~ dilatacijski profil, izolacijski materijal za zapunjavanje dilatacijske šupljine, dužina dilatacije - 4 m</t>
  </si>
  <si>
    <t>Opšav atike – aluminijski lim - dilatacija</t>
  </si>
  <si>
    <t>Stavka uključuje sav brtveni, izolacijski materijal za zapunjavanje dilatacijske šupljine, spojni i pričvrsni materijal te platformu za rad na visini.</t>
  </si>
  <si>
    <t>Zidni lim - uz lift</t>
  </si>
  <si>
    <t>Priprema zidova za za bojanje prostora, popravak manjih oštećenja, gletanje i brušenje, impregnacija,  sve pripremljeno za bojanje perivom bojom.</t>
  </si>
  <si>
    <t>B) REKAPITULACIJA VODOVOD I ODVODNJA</t>
  </si>
  <si>
    <t>VODOVODNI PRIKLJUČAK</t>
  </si>
  <si>
    <t xml:space="preserve">VANJSKI VODOVOD  </t>
  </si>
  <si>
    <t>VANJSKA KANALIZACIJA</t>
  </si>
  <si>
    <t>INSTALACIJE VODOVODA I KANALIZACIJE UNUTAR GRAĐEVINE</t>
  </si>
  <si>
    <t>VODOVOD</t>
  </si>
  <si>
    <t>KANALIZACIJA</t>
  </si>
  <si>
    <t>SANITARIJE</t>
  </si>
  <si>
    <t>5.1.</t>
  </si>
  <si>
    <t>UKUPNO    bez PDV-a</t>
  </si>
  <si>
    <t>PDV</t>
  </si>
  <si>
    <t>SVEUKUPNO -   s PDV-om</t>
  </si>
  <si>
    <t>B) TROŠKOVNIK VODOVODA I ODVODNJE</t>
  </si>
  <si>
    <t>1.1.1.</t>
  </si>
  <si>
    <t>1.1.2.</t>
  </si>
  <si>
    <t>Ručno prošlicavanje postojećeg asfalta za pronalaženje postojeće instalacije vodovoda i ostalih instalacija.</t>
  </si>
  <si>
    <t>1.1.2.1.</t>
  </si>
  <si>
    <t>1.1.2.2.</t>
  </si>
  <si>
    <t>RAZGRAĐIVANJE UKUPNO:</t>
  </si>
  <si>
    <t>1.2.1.</t>
  </si>
  <si>
    <t>Strojni i ručni iskop rova u tlu C ktg. za polaganje cijevi vanjskog vodovoda građevine, na dubini do 1,50 m od budućeg uređenog terena. Iskopani materijal odbacivati na udaljenost preko 1,0 m od bočne ivice rova, da se spriječi urušavanje iskopanog materijala u rov. Višak materijala deponirati na gradilišnoj deponiji sa razvrstavanjem materijala za ponovnu ugradnju prema posebnoj stavci troškovnika. Višak materijala deponira se na gradilišnoj deponiji,  deponirani materijal ugrađuje se /planira  nakon izgradnje građevine. U cijenu iskopa uračunati planiranje dna rova.</t>
  </si>
  <si>
    <t>1.2.1.1.</t>
  </si>
  <si>
    <t>strojni iskop</t>
  </si>
  <si>
    <t>1.2.1.2.</t>
  </si>
  <si>
    <t>ručni iskop</t>
  </si>
  <si>
    <t>1.2.2.</t>
  </si>
  <si>
    <t>Dobava pijeska – hamuka granulacije 0-4 mm, ubacivanje u rov te izrada pješčane posteljice ispod vodovodnih cijevi u sloju debljine d=10 cm.</t>
  </si>
  <si>
    <t>1.2.3.</t>
  </si>
  <si>
    <t>Dobava pijeska – hamuka granulacije 0-4 mm, ubacivanje u rov, te zatrpavanje cijevi do visine 30 cm iznad tjemena cijevi.</t>
  </si>
  <si>
    <t>1.2.4.</t>
  </si>
  <si>
    <t>Zatrpavanje rova materijalom od iskopa, u slojevima od 30,0 cm, uz istovremeno obilno močenje i nabijanje svakog sloja nasutog materijala ručnim odnosno strojnim nabijačima, Ms=40 MN/m2.</t>
  </si>
  <si>
    <t>1.2.5.</t>
  </si>
  <si>
    <t>Zatrpavanje rova šljunčanim materijalom granulacije 0-63 mm, u slojevima od 30,0 cm, uz istovremeno obilno močenje i nabijanje svakog sloja nasutog materijala ručnim odnosno strojnim nabijačima, Ms=80 MN/m2.</t>
  </si>
  <si>
    <t>1.2.6.</t>
  </si>
  <si>
    <t>Utovar u vozilo i istovar iz vozila, viška materijala, te deponiranje na gradilišnoj deponiji u krugu od 100-200 m od objekta  jugozapadni dio k. č. br. 3385/10).</t>
  </si>
  <si>
    <t>1.2.7.</t>
  </si>
  <si>
    <t>1.2.8.</t>
  </si>
  <si>
    <t>Sidrenje cjevovoda na mjestima lomova cjevovoda, EV zasuna i na mjestu križanja različitih cjevovoda betonom C 16/20.</t>
  </si>
  <si>
    <t>beton C16/20</t>
  </si>
  <si>
    <t>1.2.9.</t>
  </si>
  <si>
    <t>1.2.9.1.</t>
  </si>
  <si>
    <t>iskop</t>
  </si>
  <si>
    <t>1.2.9.2.</t>
  </si>
  <si>
    <t>zatrpavanje materijalom iz iskopa</t>
  </si>
  <si>
    <t>odvoz viška materijala na gradilišnu deponiju</t>
  </si>
  <si>
    <t>podložni beton 10 cm, C16/20</t>
  </si>
  <si>
    <t>donja arm.betonska ploča, C30/37</t>
  </si>
  <si>
    <t>armirano betonski zidovi, C30/37</t>
  </si>
  <si>
    <t>gornja arm.betonska ploča, C30/37</t>
  </si>
  <si>
    <t>oplata s podupiranjem</t>
  </si>
  <si>
    <t>gumene brtve za vodonepropusnost</t>
  </si>
  <si>
    <t>ljevanoželjezni poklopci 60x60 cm nosivosti 250 kN</t>
  </si>
  <si>
    <t>penjalice</t>
  </si>
  <si>
    <t>GRAĐEVINSKI RADOVI UKUPNO:</t>
  </si>
  <si>
    <t>1.3.1.</t>
  </si>
  <si>
    <t>Dobava i montaža polietilenske PE cijevi iz polietilena visoke gustoće PE 100 za radni tlak 16 bara. Spajanje cijevi izvoditi sučeonim zavarivanjem i zavarivanjem pomoću PE elektrospojnica na mjestu spajanja sa fazonskim komadima.</t>
  </si>
  <si>
    <t>DN 160 mm</t>
  </si>
  <si>
    <t>1.3.2.</t>
  </si>
  <si>
    <t>Dobava i montaža fazonskih komada za vodovod od polietilena visoke gustoće PE 100 za radni tlak 16 bara. Spajanje izvoditi zavarivanjem PE elektrospojnicama.</t>
  </si>
  <si>
    <t>1.3.2.1.</t>
  </si>
  <si>
    <t>elektrospojnica DN 160</t>
  </si>
  <si>
    <t>1.3.2.2.</t>
  </si>
  <si>
    <t>tuljak sa letećom prirubnicom DN 160</t>
  </si>
  <si>
    <t>1.3.2.3.</t>
  </si>
  <si>
    <t>PE luk 90º DN160</t>
  </si>
  <si>
    <t>1.3.3.</t>
  </si>
  <si>
    <t>Dobava i montaža ljevano željeznih spojnih komada, armatura, zasuna i fazonskih komada za izvedbu instalacije.</t>
  </si>
  <si>
    <t>1.3.3.1.</t>
  </si>
  <si>
    <t>E-PHD DN160/150</t>
  </si>
  <si>
    <t>1.3.3.2.</t>
  </si>
  <si>
    <t>FF spojnica s prirubnicama DN 150, l=1000 mm</t>
  </si>
  <si>
    <t>1.3.3.3.</t>
  </si>
  <si>
    <t>MDK – montažno demontažni komad DN 150 mm</t>
  </si>
  <si>
    <t>1.3.3.4.</t>
  </si>
  <si>
    <t>"T" kom – ogranak s prirubnicama DN 150/150</t>
  </si>
  <si>
    <t>1.3.3.5.</t>
  </si>
  <si>
    <t>EV zasun DN 150</t>
  </si>
  <si>
    <t>1.3.3.6.</t>
  </si>
  <si>
    <t>nepovratni ventil s prirubnicama DN 150 mm</t>
  </si>
  <si>
    <t>1.3.3.7.</t>
  </si>
  <si>
    <t>hvatač nečistoća DN 150 mm</t>
  </si>
  <si>
    <t>1.3.4.</t>
  </si>
  <si>
    <t>Dobava i montaža kombiniranog vodomjera.</t>
  </si>
  <si>
    <t>kombinirani vodomjer DN150/Ø20 mm</t>
  </si>
  <si>
    <t>1.3.5.</t>
  </si>
  <si>
    <t>Dobava i montaža EV zasuna s ugradbenom garniturom za vodu do 40ºC i okruglom uličnom kapom. Dubina ugradnje 1,25 m.</t>
  </si>
  <si>
    <t>DN 150</t>
  </si>
  <si>
    <t>1.3.6.</t>
  </si>
  <si>
    <t>Nabava i postavljanje trake upozorenja u rov 30 cm iznad cjevovoda sa natpisom "POZOR VODOVOD"</t>
  </si>
  <si>
    <t>1.3.7.</t>
  </si>
  <si>
    <t>Nabava i postavljanje marker trake za detekciju vodovoda.</t>
  </si>
  <si>
    <t>1.3.8.</t>
  </si>
  <si>
    <t>Tlačna proba vodovodne instalacije, za tlak 10 i 15 bara.</t>
  </si>
  <si>
    <t>1.3.9.</t>
  </si>
  <si>
    <t>Ispiranje  cjevovoda vanjskog vodovoda.</t>
  </si>
  <si>
    <t>1.3.10.</t>
  </si>
  <si>
    <t>Ispitivanje zdrastvene ispravnosti vode prema Pravilniku o parametrima sukladnosti, metodama analize, monitoringu i planovima sigurnosti vode za ljudsku potrošnju te načinu vođenja registra pravnih osoba koje obavljaju djelatnost javne vodoopskrbe.</t>
  </si>
  <si>
    <t>VODOVODNI RADOVI UKUPNO:</t>
  </si>
  <si>
    <t xml:space="preserve">VANJSKI VODOVOD </t>
  </si>
  <si>
    <t>2.1.1.</t>
  </si>
  <si>
    <t>2.1.1.2.</t>
  </si>
  <si>
    <t>2.2.1.</t>
  </si>
  <si>
    <t>Strojni i ručni iskop rova u tlu C ktg. za polaganje cijevi vanjskog vodovoda građevine, na dubini do 1,50 m od budućeg uređenog terena. Iskopani materijal odbacivati na udaljenost preko 1,0 m od bočne ivice rova, da se spriječi urušavanje iskopanog materijala u rov. Višak materijala deponirati na gradilišnoj deponiji sa razvrstavanjem materijala za ugradnju nakon postavljanja vodovodnih cijevi. U cijeni stavke crpljenje podzemne vode za potrebe izvedbe radova i razupiranje rova. U  cijenu iskopa uračunati planiranje dna rova.</t>
  </si>
  <si>
    <t>2.2.1.1.</t>
  </si>
  <si>
    <t>2.2.1.2.</t>
  </si>
  <si>
    <t xml:space="preserve">ručni iskop </t>
  </si>
  <si>
    <t>2.2.2.</t>
  </si>
  <si>
    <t>2.2.3.</t>
  </si>
  <si>
    <t>2.2.4.</t>
  </si>
  <si>
    <t>2.2.5.</t>
  </si>
  <si>
    <t>2.2.6.</t>
  </si>
  <si>
    <t>2.2.7.</t>
  </si>
  <si>
    <t>2.2.7.1.</t>
  </si>
  <si>
    <t>2.2.7.2.</t>
  </si>
  <si>
    <t>2.2.8.</t>
  </si>
  <si>
    <t>Izrada betonskih temelja za postavu limenih ormara sa vatrogasnom opremom, betonom C25/30. Dimenzija temelja 80x60x60 cm.</t>
  </si>
  <si>
    <t>2.2.9.</t>
  </si>
  <si>
    <t>2.2.9.1.</t>
  </si>
  <si>
    <t>2.2.9.2.</t>
  </si>
  <si>
    <t>zatrpavanje materijalom od iskopa</t>
  </si>
  <si>
    <t>2.2.9.3.</t>
  </si>
  <si>
    <t>2.2.9.4.</t>
  </si>
  <si>
    <t>šljunak</t>
  </si>
  <si>
    <t>2.2.9.5.</t>
  </si>
  <si>
    <t>2.2.9.6.</t>
  </si>
  <si>
    <t>2.2.9.7.</t>
  </si>
  <si>
    <t>2.2.9.8.</t>
  </si>
  <si>
    <t>2.2.9.9.</t>
  </si>
  <si>
    <t>2.2.9.10.</t>
  </si>
  <si>
    <t>2.2.9.11.</t>
  </si>
  <si>
    <t>2.2.9.12.</t>
  </si>
  <si>
    <t>2.2.9.13.</t>
  </si>
  <si>
    <t>predgotovljene penjalice</t>
  </si>
  <si>
    <t>2.2.9.14.</t>
  </si>
  <si>
    <t>2.2.10.</t>
  </si>
  <si>
    <t>2.2.10.1.</t>
  </si>
  <si>
    <t>2.2.10.2.</t>
  </si>
  <si>
    <t>2.2.10.3.</t>
  </si>
  <si>
    <t>2.2.10.4.</t>
  </si>
  <si>
    <t>2.2.10.5.</t>
  </si>
  <si>
    <t>2.2.10.6.</t>
  </si>
  <si>
    <t>2.2.10.7.</t>
  </si>
  <si>
    <t>2.2.10.8.</t>
  </si>
  <si>
    <t>2.2.10.9.</t>
  </si>
  <si>
    <t>2.2.10.10.</t>
  </si>
  <si>
    <t>2.2.10.11.</t>
  </si>
  <si>
    <t>2.2.10.12.</t>
  </si>
  <si>
    <t>plinotijesni/vodotijesni poklopac nosivosti 250 kN – 60x60 cm</t>
  </si>
  <si>
    <t>2.2.10.13.</t>
  </si>
  <si>
    <t>2.2.10.14.</t>
  </si>
  <si>
    <t>2.2.10.15.</t>
  </si>
  <si>
    <t>odzraka DN 100 mm</t>
  </si>
  <si>
    <t>2.2.10.16.</t>
  </si>
  <si>
    <t>cementna žbuka na zidovima spremnika vode 1:2 debljine 1-2 cm, zaglađene do crnog sjaja.</t>
  </si>
  <si>
    <t>2.2.10.17.</t>
  </si>
  <si>
    <t>cementna glazura na dnu spremnika vode 1:2 zaglađene do crnog sjaja.</t>
  </si>
  <si>
    <t>2.2.11.</t>
  </si>
  <si>
    <t>2.2.11.1.</t>
  </si>
  <si>
    <t>2.2.11.2.</t>
  </si>
  <si>
    <t>2.2.11.3.</t>
  </si>
  <si>
    <t>2.2.11.4.</t>
  </si>
  <si>
    <t>2.2.11.5.</t>
  </si>
  <si>
    <t>2.2.11.6.</t>
  </si>
  <si>
    <t>2.2.11.7.</t>
  </si>
  <si>
    <t>LŽ poklopac nosivosti 250 kN</t>
  </si>
  <si>
    <t>2.2.11.8.</t>
  </si>
  <si>
    <t>montažni ab. poklopac za cijev promjera Ø80 cm</t>
  </si>
  <si>
    <t>2.2.11.9.</t>
  </si>
  <si>
    <t>izrada betonskih nastavaka za poklopac (beton C30/37 i oplata)</t>
  </si>
  <si>
    <t>2.2.11.10.</t>
  </si>
  <si>
    <t>DN 32 mm</t>
  </si>
  <si>
    <t>DN 50 mm</t>
  </si>
  <si>
    <t>2.2.1.3.</t>
  </si>
  <si>
    <t>DN 63 mm</t>
  </si>
  <si>
    <t>2.2.1.4.</t>
  </si>
  <si>
    <t>DN 75 mm</t>
  </si>
  <si>
    <t>2.2.1.5.</t>
  </si>
  <si>
    <t>DN 110 mm</t>
  </si>
  <si>
    <t>2.2.1.6.</t>
  </si>
  <si>
    <t>2.2.2.1.</t>
  </si>
  <si>
    <t>elektrospojnica DN 110</t>
  </si>
  <si>
    <t>2.2.2.2.</t>
  </si>
  <si>
    <t>2.2.2.3.</t>
  </si>
  <si>
    <t>PE luk 90º DN110</t>
  </si>
  <si>
    <t>2.2.2.4.</t>
  </si>
  <si>
    <t>A/ VANJSKI VODOVOD</t>
  </si>
  <si>
    <t>2.2.3.1.</t>
  </si>
  <si>
    <t>E-PHD DN75/65</t>
  </si>
  <si>
    <t>2.2.3.2.</t>
  </si>
  <si>
    <t>E-PHD DN110/100</t>
  </si>
  <si>
    <t>2.2.3.3.</t>
  </si>
  <si>
    <t>"T" kom – ogranak s prirubnicama DN 100/65</t>
  </si>
  <si>
    <t>2.2.3.4.</t>
  </si>
  <si>
    <t>"T" kom – ogranak s prirubnicama DN 100/80</t>
  </si>
  <si>
    <t>2.2.3.5.</t>
  </si>
  <si>
    <t>"T" kom – ogranak s prirubnicama DN 100/100</t>
  </si>
  <si>
    <t>2.2.3.6.</t>
  </si>
  <si>
    <t>FFR – redukcija DN 100/80</t>
  </si>
  <si>
    <t>2.2.3.7.</t>
  </si>
  <si>
    <t>FF spojnica s prirubnicama DN 80, l=300 mm</t>
  </si>
  <si>
    <t>2.2.3.8.</t>
  </si>
  <si>
    <t>luk sa stopalom DN 80</t>
  </si>
  <si>
    <t>B/ ZASUNSKO OKNO</t>
  </si>
  <si>
    <t>2.2.3.9.</t>
  </si>
  <si>
    <t>2.2.3.10.</t>
  </si>
  <si>
    <t>2.2.3.11.</t>
  </si>
  <si>
    <t>navojna prirubnica DN50/Ø 40 mm</t>
  </si>
  <si>
    <t>2.2.3.12.</t>
  </si>
  <si>
    <t>FF spojnica s prirubnicama DN 100, l=1000 mm</t>
  </si>
  <si>
    <t>2.2.3.13.</t>
  </si>
  <si>
    <t>2.2.3.14.</t>
  </si>
  <si>
    <t>EV zasun DN 100</t>
  </si>
  <si>
    <t>2.2.3.15.</t>
  </si>
  <si>
    <t>2.2.3.16.</t>
  </si>
  <si>
    <t>"T" kom – ogranak s prirubnicama DN 100/50</t>
  </si>
  <si>
    <t>2.2.3.17.</t>
  </si>
  <si>
    <t>"T" kom – ogranak s prirubnicama DN 150/100</t>
  </si>
  <si>
    <t>2.2.3.18.</t>
  </si>
  <si>
    <t>FFR – redukcija DN 150/100</t>
  </si>
  <si>
    <t>C/ SPREMNIK KIŠNICE</t>
  </si>
  <si>
    <t>2.2.3.19.</t>
  </si>
  <si>
    <t>nepovratni ventil Ø 50 mm</t>
  </si>
  <si>
    <t>2.2.3.20.</t>
  </si>
  <si>
    <t>nepovratni ventil Ø 65 mm</t>
  </si>
  <si>
    <t>2.2.3.21.</t>
  </si>
  <si>
    <t>hvatač nečistoća Ø 65 mm</t>
  </si>
  <si>
    <t>2.2.4.1.</t>
  </si>
  <si>
    <t>2.2.4.2.</t>
  </si>
  <si>
    <t>2.2.4.3.</t>
  </si>
  <si>
    <t>DN 100</t>
  </si>
  <si>
    <t>Dobava i montaža ravnih propusnih ventila.</t>
  </si>
  <si>
    <t>ravni propusni ventil Ø65 – spremnik kišnice</t>
  </si>
  <si>
    <t>Dobava i montaža ravnih propusnih ventila s ispustom.</t>
  </si>
  <si>
    <t>ravni propusni ventil s ispustom Ø40 – zasunsko okno</t>
  </si>
  <si>
    <t>Dobava i montaža sigurnosnog ventila.</t>
  </si>
  <si>
    <t>sigurnosni ventil Ø65 –spremnik kišnice</t>
  </si>
  <si>
    <t>Dobava i montaža pocinčane cijevi.</t>
  </si>
  <si>
    <t>2.2.8.1.</t>
  </si>
  <si>
    <t>cijevi ø40 mm – zasunsko okno</t>
  </si>
  <si>
    <t>2.2.8.2.</t>
  </si>
  <si>
    <t>cijevi ø50 mm – spremnik kišnice</t>
  </si>
  <si>
    <t>2.2.8.3.</t>
  </si>
  <si>
    <t>cijevi ø65 mm – zasunsko okno</t>
  </si>
  <si>
    <t>Dobava i montaža čeličnih prelaznih komada.</t>
  </si>
  <si>
    <t>Dobava i montaža nadzemnog hidranta za dubinu ugradnje 1,25 m.</t>
  </si>
  <si>
    <t>nadzemni hidrant NO80</t>
  </si>
  <si>
    <t>2.2.12.</t>
  </si>
  <si>
    <t>2.2.13.</t>
  </si>
  <si>
    <t>Dobava i montaža vatrogasnog pribora u hidrantski ormarić.</t>
  </si>
  <si>
    <t>2.2.13.1.</t>
  </si>
  <si>
    <t>vatrogasno crijevo Ø52 dužine 15 m</t>
  </si>
  <si>
    <t>2.2.13.2.</t>
  </si>
  <si>
    <t>mlaznica sa zasunom Ø52</t>
  </si>
  <si>
    <t>2.2.13.3.</t>
  </si>
  <si>
    <t>ključ za nadzemni hidrant</t>
  </si>
  <si>
    <t>2.2.13.4.</t>
  </si>
  <si>
    <t>ključ ABC spojke</t>
  </si>
  <si>
    <t>2.2.14.</t>
  </si>
  <si>
    <t>2.2.15.</t>
  </si>
  <si>
    <t>2.2.16.</t>
  </si>
  <si>
    <t>2.2.17.</t>
  </si>
  <si>
    <t xml:space="preserve">Dobava i montaža radne i rezervne pumpe sa usisnom košarom i nepovratnim ventilom za ugradnju u spremnik kišnice – povezati na cnus. Radna točka Q=1,5 l/s, H=30 m, višestupanjska potopna crpka od 3'' dizajnirana za vodoopskrbu, prijenos tekućine u spremnicima, odvodnjavanje i primjene u očuvanju okoliša. Crpka ima ''plutajuće'' impelere, svaki sa svojim vlastitim tungsten grafit/keramika ležajem. Crpka ima lagano pokretanje i zaštitu rada na suho, izbacivanja, previsokog napona, preniskog napona, preopterećenja i pregrijavanja. </t>
  </si>
  <si>
    <t>Motor je jednofazni motor s tipom rotora s permanentnim magnetom koji osigurava optimalnu učinkovitost u širokom rasponu opterećenja. Motor je opremljen za zamjenjivim stražnjim poklopcem sa utičnicom.</t>
  </si>
  <si>
    <t>U cijeni pumpe komplet za održavanje konstantnog tlaka, kabel, spojnica za kabel, plašt s opremom.</t>
  </si>
  <si>
    <t xml:space="preserve">Karakteristike pumpe: </t>
  </si>
  <si>
    <t>- dizana tekućina: voda</t>
  </si>
  <si>
    <t>- gustoća tekućine: 998.2 kg/m³</t>
  </si>
  <si>
    <t>- brzina crpke na kojoj su bazirani podaci o crpki: 10700 rpm</t>
  </si>
  <si>
    <t>- materijal crpke: polamid/ nehrđajući čelik, AISI 304</t>
  </si>
  <si>
    <t>- impeler: polamid</t>
  </si>
  <si>
    <t>- motor: nehrđajući čelik, AISI 304</t>
  </si>
  <si>
    <t>- izlaz crpke: Rp1 1/2</t>
  </si>
  <si>
    <t>- minimalni promjer bušotine: 76 mm</t>
  </si>
  <si>
    <t>- vrsta motora: MSE3</t>
  </si>
  <si>
    <t>- ulazna snaga - P1: 1,65 kW</t>
  </si>
  <si>
    <t>- nazivna snaga - P2: 1,15 kW</t>
  </si>
  <si>
    <t>- frekvencija glavne mreže: 50 Hz</t>
  </si>
  <si>
    <t>- nazivni napon: 1 x 200-240 V</t>
  </si>
  <si>
    <t>- nazivna struja: 8,4 A</t>
  </si>
  <si>
    <t>- faktor snage: 1,00</t>
  </si>
  <si>
    <t>- nazivna brzina: 10700 rpm</t>
  </si>
  <si>
    <t>- metoda startanja: direkt-on-line)</t>
  </si>
  <si>
    <t>- klasa zaštite (IEC 34-5): IP68</t>
  </si>
  <si>
    <t>- klasa izolacije (IEC 85): F</t>
  </si>
  <si>
    <t>- duljina kabela: 1,50 m</t>
  </si>
  <si>
    <t>Dobava i montaža elektroormara za spremnik kišnice.</t>
  </si>
  <si>
    <t>Dobava i montaža manometra – ugradnja u spremnik kišnice.</t>
  </si>
  <si>
    <t>Dobava i montaža membranske posude V=500 l – ugradnja u spremnik kišnice.</t>
  </si>
  <si>
    <t>3.1.1.</t>
  </si>
  <si>
    <t>Rezanje postojećeg asfalta, prosječne debljine cca 10 cm, za širinu rova 0,90 m – obostrano za polaganje kanalizacijske cijevi. U cijeni ml rezanja. U cijeni stavke odvoz sa zbrinjavanjem materijala na deponiji udaljenoj 15 km.</t>
  </si>
  <si>
    <t>3.2.1.</t>
  </si>
  <si>
    <t>Strojni i ručni iskop rova u tlu C ktg. do 2,00 m za polaganje cijevi vanjske kanalizacije i izvedbu revizijskih okana. Iskopani materijal odbacivati na udaljenost preko 1,0 m od bočne ivice rova, da se spriječi urušavanje iskopanog materijala u rov.  Višak materijala deponirati na gradilišnoj deponiji sa razvrstavanjem materijala za ponovu ugradnju prema posebnoj stavci troškovnika. Višak materijala deponira se na gradilišnoj deponiji,  deponirani materijal ugrađuje se /planira  nakon izgradnje građevine. U  cijenu iskopa uračunati planiranje dna rova.</t>
  </si>
  <si>
    <t>3.2.1.1.</t>
  </si>
  <si>
    <t>glavni kanali - strojni iskop</t>
  </si>
  <si>
    <t>3.2.1.2.</t>
  </si>
  <si>
    <t>glavni kanali - ručni iskop</t>
  </si>
  <si>
    <t>3.2.1.3.</t>
  </si>
  <si>
    <t>priključci slivnika - strojni iskop</t>
  </si>
  <si>
    <t>3.2.1.4.</t>
  </si>
  <si>
    <t>priključci slivnika - ručni iskop</t>
  </si>
  <si>
    <t>3.2.1.5.</t>
  </si>
  <si>
    <t>odvodnja krova od SPREMNIKA KIŠNICE do RO4-5) - strojni iskop</t>
  </si>
  <si>
    <t>3.2.1.6.</t>
  </si>
  <si>
    <t>odvodnja krova od SPREMNIKA KIŠNICE do RO4-5) – ručni iskop</t>
  </si>
  <si>
    <t>3.2.2.</t>
  </si>
  <si>
    <t>Strojni i ručni iskop rova u tlu C ktg. preko 2,00 m za polaganje cijevi vanjske kanalizacije i izvedbu revizijskih okana. Iskopani materijal odbacivati na udaljenost preko 1,0 m od bočne ivice rova, da se spriječi urušavanje iskopanog materijala u rov. Višak materijala deponirati na deponiji sa razvrstavanjem materijala za ugradnju nakon postavljanja kanalizacijskih cijevi. U cijeni stavke crpljenje podzemne vode za vrijeme izvedbe radova. U  cijenu iskopa uračunati planiranje dna rova.</t>
  </si>
  <si>
    <t>3.2.2.1.</t>
  </si>
  <si>
    <t>3.2.2.2.</t>
  </si>
  <si>
    <t>3.2.3.</t>
  </si>
  <si>
    <t>Dobava pijeska-hamuka granulacije 0-8 mm, ubacivanje u rov te izrada pješčane posteljice ispod kanalizacijskih cijevi u sloju debljine d=10 cm.</t>
  </si>
  <si>
    <t>3.2.3.1.</t>
  </si>
  <si>
    <t>glavni kanali</t>
  </si>
  <si>
    <t>3.2.3.2.</t>
  </si>
  <si>
    <t>priključci slivnika</t>
  </si>
  <si>
    <t>3.2.3.3.</t>
  </si>
  <si>
    <t>odvodnja krova</t>
  </si>
  <si>
    <t>3.2.4.</t>
  </si>
  <si>
    <t>Dobava pijeska-hamuka granulacije 0-8 mm, ubacivanje u rov, te zatrpavanje cijevi do visine 30 cm iznad tjemena cijevi.</t>
  </si>
  <si>
    <t>3.2.4.1.</t>
  </si>
  <si>
    <t>3.2.4.2.</t>
  </si>
  <si>
    <t>3.2.4.3.</t>
  </si>
  <si>
    <t>3.2.5.</t>
  </si>
  <si>
    <t>Zatrpavanje rova materijalom od iskopa, u slojevima od 30,0 cm, uz istovremeno obilno močenje i nabijanje svakog sloja nasutog materijala ručnim odnosno strojnim nabijačima, zbijenost Ms=40 MN/m2.</t>
  </si>
  <si>
    <t>3.2.6.</t>
  </si>
  <si>
    <t>Zatrpavanje rova šljunčanim materijalom granulacije 0-63 mm , u slojevima od 30,0 cm, uz istovremeno obilno močenje i nabijanje svakog sloja nasutog materijala ručnim odnosno strojnim nabijačima, zbijenost Ms=80 MN/m2.</t>
  </si>
  <si>
    <t>3.2.6.1.</t>
  </si>
  <si>
    <t>3.2.6.2.</t>
  </si>
  <si>
    <t>3.2.6.3.</t>
  </si>
  <si>
    <t>3.2.7.</t>
  </si>
  <si>
    <t>3.2.7.1.</t>
  </si>
  <si>
    <t>3.2.7.2.</t>
  </si>
  <si>
    <t>3.2.7.3.</t>
  </si>
  <si>
    <t>3.3.1.</t>
  </si>
  <si>
    <t>Dobava i montaža tipskih PE revizijskih okana s konusnim završetkom (elementi okna - baza, tijelo i konus). Baza okna izrađena sa priključnim elementima za cijevi prema specifikaciji.  Veličina okna Ø80 cm različitih dubina. Revizijsko okno postavlja se na podložni beton klase C16/20, debljine 20 cm, a okrugli LŽ poklopci Ø60 cm na betonski prsten C20/25 debljine 20 cm. U cijeni okna penjalice.</t>
  </si>
  <si>
    <t>3.3.1.1.</t>
  </si>
  <si>
    <t>revizijsko okno Ø 60 cm dubine do 2,00-2,50 m</t>
  </si>
  <si>
    <t>3.3.1.2.</t>
  </si>
  <si>
    <t>revizijsko okno Ø 80 cm dubine do 1,00 m</t>
  </si>
  <si>
    <t>3.3.1.3.</t>
  </si>
  <si>
    <t>revizijsko okno Ø 80 cm dubine od 1,00 m – 1,20 m</t>
  </si>
  <si>
    <t>3.3.1.4.</t>
  </si>
  <si>
    <t>revizijsko okno Ø 80 cm dubine od 1,20 m – 1,50 m</t>
  </si>
  <si>
    <t>3.3.1.5.</t>
  </si>
  <si>
    <t>revizijsko okno Ø 80 cm dubine od 1,50 m - 2,00 m</t>
  </si>
  <si>
    <t>3.3.1.6.</t>
  </si>
  <si>
    <t>revizijsko okno Ø 80 cm dubine od 2,50 m – 3,00 m</t>
  </si>
  <si>
    <t>3.3.1.7.</t>
  </si>
  <si>
    <t>podložni beton C16/20</t>
  </si>
  <si>
    <t>3.3.1.8.</t>
  </si>
  <si>
    <t>betonski prsten C20/25</t>
  </si>
  <si>
    <t>3.3.1.9.</t>
  </si>
  <si>
    <t>LŽ poklopac 250 kN</t>
  </si>
  <si>
    <t>3.3.1.10.</t>
  </si>
  <si>
    <t>LŽ poklopac 400 kN</t>
  </si>
  <si>
    <t>3.3.1.11.</t>
  </si>
  <si>
    <t>3.3.2.</t>
  </si>
  <si>
    <t>3.3.2.1.</t>
  </si>
  <si>
    <t>separator Q=20 l/s</t>
  </si>
  <si>
    <t>3.3.2.2.</t>
  </si>
  <si>
    <t>3.3.2.3.</t>
  </si>
  <si>
    <t>3.3.2.4.</t>
  </si>
  <si>
    <t>3.3.2.5.</t>
  </si>
  <si>
    <t>3.3.2.6.</t>
  </si>
  <si>
    <t>podložni beton 20 cm, C20/25</t>
  </si>
  <si>
    <t>3.3.2.7.</t>
  </si>
  <si>
    <t>poklopac Ø800 mm nosivosti 250 kN</t>
  </si>
  <si>
    <t>3.3.3.</t>
  </si>
  <si>
    <t>3.3.3.1.</t>
  </si>
  <si>
    <t>3.3.3.2.</t>
  </si>
  <si>
    <t>3.3.3.3.</t>
  </si>
  <si>
    <t>3.3.3.4.</t>
  </si>
  <si>
    <t>3.3.3.5.</t>
  </si>
  <si>
    <t>3.3.3.6.</t>
  </si>
  <si>
    <t>3.3.3.7.</t>
  </si>
  <si>
    <t>3.3.3.8.</t>
  </si>
  <si>
    <t>3.3.3.9.</t>
  </si>
  <si>
    <t>montažni ab. poklopac za cijev promjera Ø150 cm</t>
  </si>
  <si>
    <t>3.3.3.10.</t>
  </si>
  <si>
    <t>3.3.3.11.</t>
  </si>
  <si>
    <t>3.3.4.</t>
  </si>
  <si>
    <t>BETONSKI RADOVI UKUPNO:</t>
  </si>
  <si>
    <t>3.4.1.</t>
  </si>
  <si>
    <t>3.4.1.1.</t>
  </si>
  <si>
    <t>DN 160</t>
  </si>
  <si>
    <t>3.4.1.2.</t>
  </si>
  <si>
    <t>DN 200</t>
  </si>
  <si>
    <t>3.4.2.</t>
  </si>
  <si>
    <t>DN 250</t>
  </si>
  <si>
    <t>3.4.3.</t>
  </si>
  <si>
    <t xml:space="preserve">Izvedba spoja kanalizacijskog priključka profila DN200 na postojeću kanalizacijsku cijev profila DN250. </t>
  </si>
  <si>
    <t>KANALIZACIJSKI RADOVI UKUPNO:</t>
  </si>
  <si>
    <t xml:space="preserve">INSTALACIJE VODOVODA I KANALIZACIJE UNUTAR GRAĐEVINE </t>
  </si>
  <si>
    <t>4.1.1.</t>
  </si>
  <si>
    <t>Ručni i djelomično strojni iskop rova za polaganje vodovodnih i kanalizacijskih cijevi na dubinu do 1,0 m. Iskopani materijal odbacivati na udaljenost do 1,0 m od bočne ivice rova, da se spriječi urušavanje iskopanog materijala u rov. Iskop se vrši u suterenu zgrade. U cijeni iskopa i potrebno crpljenje podzemne vode. Iskop od objekta do prvog revizijskog okna. U  cijenu iskopa uračunati planiranje dna rova.</t>
  </si>
  <si>
    <t>4.1.1.1.</t>
  </si>
  <si>
    <t>sanitarna odvodnja – strojni iskop</t>
  </si>
  <si>
    <t>4.1.1.2.</t>
  </si>
  <si>
    <t>sanitarna odvodnja – ručni iskop</t>
  </si>
  <si>
    <t>4.1.1.3.</t>
  </si>
  <si>
    <t>odvodnja krova – strojni iskop</t>
  </si>
  <si>
    <t>4.1.1.4.</t>
  </si>
  <si>
    <t>odvodnja krova – ručni iskop</t>
  </si>
  <si>
    <t>4.1.2.</t>
  </si>
  <si>
    <t>Dobava pijeska granulacije 0-8 mm, ubacivanje u rov, te izrada pješčane posteljice na dnu rova, u sloju od 10 cm.</t>
  </si>
  <si>
    <t>4.1.2.1.</t>
  </si>
  <si>
    <t>sanitarna odvodnja</t>
  </si>
  <si>
    <t>4.1.2.2.</t>
  </si>
  <si>
    <t>4.1.3.</t>
  </si>
  <si>
    <t>Dobava pijeska-hamuka granulacije 0-8 mm, ubacivanje u rov te zatrpavanje istim do visine 15 cm iznad tjemena cijevi.</t>
  </si>
  <si>
    <t>4.1.3.1.</t>
  </si>
  <si>
    <t>4.1.3.2.</t>
  </si>
  <si>
    <t>4.1.4.</t>
  </si>
  <si>
    <t>4.1.4.1.</t>
  </si>
  <si>
    <t>4.1.4.2.</t>
  </si>
  <si>
    <t>4.1.5.</t>
  </si>
  <si>
    <t>4.1.5.1.</t>
  </si>
  <si>
    <t>4.1.5.2.</t>
  </si>
  <si>
    <t>4.1.6.</t>
  </si>
  <si>
    <t>4.1.6.1.</t>
  </si>
  <si>
    <t>4.1.6.2.</t>
  </si>
  <si>
    <t>4.1.7.</t>
  </si>
  <si>
    <t>4.1.7.1.</t>
  </si>
  <si>
    <t xml:space="preserve">šlic vel. 10x8 cm </t>
  </si>
  <si>
    <t>4.1.7.2.</t>
  </si>
  <si>
    <t xml:space="preserve">šlic vel. 10x10 cm </t>
  </si>
  <si>
    <t>4.1.7.3.</t>
  </si>
  <si>
    <t xml:space="preserve">šlic vel. 15x10 cm </t>
  </si>
  <si>
    <t>4.1.7.4.</t>
  </si>
  <si>
    <t xml:space="preserve">šlic vel. 15x15 cm </t>
  </si>
  <si>
    <t>4.1.7.5.</t>
  </si>
  <si>
    <t xml:space="preserve">šlic vel. 20x20 cm </t>
  </si>
  <si>
    <t>4.1.8.</t>
  </si>
  <si>
    <t>4.1.8.1.</t>
  </si>
  <si>
    <t>4.1.8.2.</t>
  </si>
  <si>
    <t>4.1.8.3.</t>
  </si>
  <si>
    <t>4.1.8.4.</t>
  </si>
  <si>
    <t>..</t>
  </si>
  <si>
    <t>.</t>
  </si>
  <si>
    <t>a/ HIDRANTSKA MREŽA</t>
  </si>
  <si>
    <t>4.2.1.</t>
  </si>
  <si>
    <t>1/ razvod pod stropom</t>
  </si>
  <si>
    <t>4.2.1.1.</t>
  </si>
  <si>
    <t>cijevi ø50 mm</t>
  </si>
  <si>
    <t>4.2.1.2.</t>
  </si>
  <si>
    <t>cijevi ø65 mm</t>
  </si>
  <si>
    <t>2/ razvod u podu i u zidu</t>
  </si>
  <si>
    <t>4.2.1.3.</t>
  </si>
  <si>
    <t>4.2.2.</t>
  </si>
  <si>
    <t>4.2.2.1.</t>
  </si>
  <si>
    <t>za pocinčanu cijevi ø50 mm</t>
  </si>
  <si>
    <t>4.2.2.2.</t>
  </si>
  <si>
    <t>za pocinčanu cijevi ø65 mm</t>
  </si>
  <si>
    <t>4.2.3.</t>
  </si>
  <si>
    <t>Dobava i montaža ravnih propusnih ventila s ispustom – glavni razvod protupožarne vode.</t>
  </si>
  <si>
    <t>Ø65 mm</t>
  </si>
  <si>
    <t>4.2.4.</t>
  </si>
  <si>
    <t>Dobava i montaža hidrantskog ormarića s punim vratima, veličina ormarića 700x780x250 mm sa oznakom za hidrant, komplet sa opremom, bubanj ø590x145 sa kočnicom i priključnim crijevom za mrežu ø25 mm, crijevom ø25 dužine 20 metara  i mlaznicom  ø25 s direktnim priključkom na cijev, potisnom spojnicom ø52 mm, prelazni komad Ø50/Ø25.</t>
  </si>
  <si>
    <t>4.2.5.</t>
  </si>
  <si>
    <t>Dobava i montaža vatrogasnih aparata za gašenje požara prahom, kapaciteta punjenja.</t>
  </si>
  <si>
    <t>4.2.5.1.</t>
  </si>
  <si>
    <t>S6</t>
  </si>
  <si>
    <t>4.2.5.2.</t>
  </si>
  <si>
    <t>CO2-5</t>
  </si>
  <si>
    <t>4.2.6.</t>
  </si>
  <si>
    <t>Dobava i montaža inox vratašca sa okvirom, bravica za zaključavanje vel. 20x30 cm.</t>
  </si>
  <si>
    <t>4.2.7.</t>
  </si>
  <si>
    <t>4.2.8.</t>
  </si>
  <si>
    <t>4.2.9.</t>
  </si>
  <si>
    <t>4.2.10.</t>
  </si>
  <si>
    <t>Izvedba protupožarnog brtvljenja na prolazu čelične pocinčane cijevi za protupožarnu vodu kroz betonski strop/zid na granici požarnog sektora. Protupožarno brtvljenje izvesti za trajnost vatrootpornosti od 90 minuta sa vatrozaštitnom masom. Uz svaki brtvljeni prolaz postaviti odgovarajuću natpisnu pločicu za označavanje. Dimenzija otvora na prolazu cijevi mora biti takve veličine da protupožarni materijal ispuni min. 40% površine otvora. U cijeni stavke sve komplet do potpune funkcionalnosti.</t>
  </si>
  <si>
    <t>čelična pocinčana cijev ø50 mm</t>
  </si>
  <si>
    <t>4.2.11.</t>
  </si>
  <si>
    <t>Dobava i montaža inox konzola, šina sa raznim ovjesnim materijalom (matice, vijci, navojne šipke, gumene obujmice i slično) za montažu cijevi.</t>
  </si>
  <si>
    <t>4.2.11.1.</t>
  </si>
  <si>
    <t>matice</t>
  </si>
  <si>
    <t>4.2.11.2.</t>
  </si>
  <si>
    <t>vijci</t>
  </si>
  <si>
    <t>4.2.11.3.</t>
  </si>
  <si>
    <t>navojne šipke</t>
  </si>
  <si>
    <t>4.2.11.4.</t>
  </si>
  <si>
    <t>gumene obujmice</t>
  </si>
  <si>
    <t>b/ GLAVNI SANITARNI RAZVOD</t>
  </si>
  <si>
    <t>4.2.12.</t>
  </si>
  <si>
    <t>4.2.12.1.</t>
  </si>
  <si>
    <t>cijev DN20 mm</t>
  </si>
  <si>
    <t>4.2.12.2.</t>
  </si>
  <si>
    <t>cijev DN25 mm</t>
  </si>
  <si>
    <t>4.2.12.3.</t>
  </si>
  <si>
    <t>cijev DN32 mm</t>
  </si>
  <si>
    <t>cijev DN40 mm</t>
  </si>
  <si>
    <t>cijev DN50 mm</t>
  </si>
  <si>
    <t>2/ razvod u podu i zidu</t>
  </si>
  <si>
    <t>4.2.13.</t>
  </si>
  <si>
    <t>4.2.13.1.</t>
  </si>
  <si>
    <t>4.2.13.2.</t>
  </si>
  <si>
    <t>4.2.14.</t>
  </si>
  <si>
    <t>1/ razvod u podu i zidu</t>
  </si>
  <si>
    <t>4.2.14.1.</t>
  </si>
  <si>
    <t>DN20 mm - toplinska izolacija 9 mm</t>
  </si>
  <si>
    <t>4.2.14.2.</t>
  </si>
  <si>
    <t>DN25 mm - toplinska izolacija 9 mm</t>
  </si>
  <si>
    <t>DN32 mm - toplinska izolacija 9 mm</t>
  </si>
  <si>
    <t>DN40 mm - toplinska izolacija 13 mm</t>
  </si>
  <si>
    <t>DN50 mm - toplinska izolacija 13 mm</t>
  </si>
  <si>
    <t>4.2.15.</t>
  </si>
  <si>
    <t>Dobava i montaža ravnih propusnih ventila sa slavinom za pražnjenje.</t>
  </si>
  <si>
    <t>ventil ø15 mm</t>
  </si>
  <si>
    <t>ventil ø20 mm</t>
  </si>
  <si>
    <t>ventil ø25 mm</t>
  </si>
  <si>
    <t>4.2.16.</t>
  </si>
  <si>
    <t>4.2.16.1.</t>
  </si>
  <si>
    <t>4.2.16.2.</t>
  </si>
  <si>
    <t>ventil ø40 mm</t>
  </si>
  <si>
    <t>4.2.17.</t>
  </si>
  <si>
    <t>Dobava i montaža podžbuknih ventila s ukrasnom rozetom i kapom ventila. Način spajanja ventila na cijevovod prema odabiru vrste vodovodnog materijala.</t>
  </si>
  <si>
    <t>4.2.17.1.</t>
  </si>
  <si>
    <t>4.2.17.2.</t>
  </si>
  <si>
    <t>4.2.18.</t>
  </si>
  <si>
    <t>4.2.19.</t>
  </si>
  <si>
    <t>4.2.20.</t>
  </si>
  <si>
    <t>4.2.21.</t>
  </si>
  <si>
    <t>4.2.22.</t>
  </si>
  <si>
    <t>4.2.23.</t>
  </si>
  <si>
    <t>Izvedba protupožarnog brtvljenja na prolazu plastična cijevi (d20-d40) za sanitarnu vodu kroz betonski strop na granici požarnog sektora. Protupožarno brtvljenje izvesti za trajnost vatrootpornosti od 90 minuta sa vatrozaštitnom masom. Uz svaki brtvljeni prolaz postaviti odgovarajuću natpisnu pločicu za označavanje. Dimenzija otvora na prolazu cijevi mora biti takve veličine da protupožarni materijal ispuni min. 40% površine otvora.U cijeni stavke sve komplet do potpune funkcionalnosti.</t>
  </si>
  <si>
    <t>d20</t>
  </si>
  <si>
    <t>d25</t>
  </si>
  <si>
    <t>d32</t>
  </si>
  <si>
    <t>Dobava i montaža nepovratnih ventila.</t>
  </si>
  <si>
    <t>Dobava i montaža plastičnog filtera – za omekšavanje vode.</t>
  </si>
  <si>
    <t>Dobava i montaža filtera s aktivnim ugljenom.</t>
  </si>
  <si>
    <t>Dobava i montaža filtera – samočišćenje.</t>
  </si>
  <si>
    <t>Dobava i montaža filtera sa mogučnošću pranja.</t>
  </si>
  <si>
    <t>Dobava i montaža UV lampe.</t>
  </si>
  <si>
    <t>VODOVOD UKUPNO:</t>
  </si>
  <si>
    <t xml:space="preserve">A/ TEMELJNA KANALIZACIJA </t>
  </si>
  <si>
    <t>4.3.1.</t>
  </si>
  <si>
    <t xml:space="preserve">Dobava i montaža PVC kanalizacijskih cijevi i fazonskih komada za kanalizaciju /temeljni dio odvodnje/, cijevi i fazonski komadi spajaju se pomoću gumenih brtvi. Paralelno sa izvedbom podne ploče prizemlja izvoditi temeljnu kanalizaciju prema kotama nivelete cijevi danim u projektu. Kanalizacijske cijevi postavljaju se u padu, a svi izvodi za priključke i krakna izlazna cijev izvlače min. cca 50 -100 cm. Temeljna grana kanaliracije puni se s vodom, označi se nivo vode, svi priključci zatvaraju se plastičnim čepom, cijevi se drže pod vodom za vrijeme izvedbe slojeva podne konstrukcije (nasip i AB ploča). Nadzorni inženjer i izvođač radova učestalo pregledavaju stanje nivoa vode u temeljnoj kanalizaciji, isto zapisnički konstatiraju upisom u građevinski dnevnik izvođača podne ploče prizemlja i izvođača kanalizacije. </t>
  </si>
  <si>
    <t xml:space="preserve">Krajnje izvode preporuča se odmah spojiti u revizijska okna koja se izvode predhodno i izvesti blokadu u revizijkom oknu balonom za ispitivanje vodonepropusnosti. Predmetni uvjet izvedbe instalacije izvođač radova može prilagoditi svojoj tehnologiji uz uvjet da se radovi na izvedni betonskih radova nesmiju izvoditi a da kanalizacijske cijevi nisu pod vodom. </t>
  </si>
  <si>
    <t>U cijeni sve komplet do potpune funkcionalnosti.</t>
  </si>
  <si>
    <t>4.3.1.1.</t>
  </si>
  <si>
    <t>cijev DN 50</t>
  </si>
  <si>
    <t>4.3.1.2.</t>
  </si>
  <si>
    <t>cijev DN 75</t>
  </si>
  <si>
    <t>4.3.1.3.</t>
  </si>
  <si>
    <t>cijev DN 110</t>
  </si>
  <si>
    <t>4.3.1.4.</t>
  </si>
  <si>
    <t>cijev DN 160</t>
  </si>
  <si>
    <t>4.3.1.5.</t>
  </si>
  <si>
    <t>luk 88º DN 50</t>
  </si>
  <si>
    <t>4.3.1.6.</t>
  </si>
  <si>
    <t>luk 88º DN 75</t>
  </si>
  <si>
    <t>4.3.1.7.</t>
  </si>
  <si>
    <t>luk 88º DN 110</t>
  </si>
  <si>
    <t>4.3.1.8.</t>
  </si>
  <si>
    <t>luk 88º DN 160</t>
  </si>
  <si>
    <t>4.3.1.9.</t>
  </si>
  <si>
    <t>luk 45º DN 50</t>
  </si>
  <si>
    <t>4.3.1.10.</t>
  </si>
  <si>
    <t>luk45º DN 75</t>
  </si>
  <si>
    <t>4.3.1.11.</t>
  </si>
  <si>
    <t>luk 45º DN 110</t>
  </si>
  <si>
    <t>4.3.1.12.</t>
  </si>
  <si>
    <t>luk 45º DN 160</t>
  </si>
  <si>
    <t>4.3.1.13.</t>
  </si>
  <si>
    <t>kosa račva DN 110/50</t>
  </si>
  <si>
    <t>4.3.1.14.</t>
  </si>
  <si>
    <t>kosa račva DN 110/75</t>
  </si>
  <si>
    <t>4.3.1.15.</t>
  </si>
  <si>
    <t>kosa račva DN 110/110</t>
  </si>
  <si>
    <t>4.3.1.16.</t>
  </si>
  <si>
    <t>kosa račva DN 160/110</t>
  </si>
  <si>
    <t>4.3.1.17.</t>
  </si>
  <si>
    <t>kosa račva DN 160/160</t>
  </si>
  <si>
    <t>4.3.1.18.</t>
  </si>
  <si>
    <t>redukcija DN 75/50</t>
  </si>
  <si>
    <t>4.3.1.19.</t>
  </si>
  <si>
    <t>redukcija DN 110/50</t>
  </si>
  <si>
    <t>4.3.1.20.</t>
  </si>
  <si>
    <t>redukcija DN 110/75</t>
  </si>
  <si>
    <t>4.3.1.21.</t>
  </si>
  <si>
    <t>redukcija DN 160/110</t>
  </si>
  <si>
    <t>4.3.1.22.</t>
  </si>
  <si>
    <t>redukcija DN 160/125</t>
  </si>
  <si>
    <t>B/ VERTIKALNI DIO ODVODNJE</t>
  </si>
  <si>
    <t>4.3.2.</t>
  </si>
  <si>
    <t>Dobava i montaža PVC / PP kanalizacijskih cijevi i fazonskih komada za kućnu kanalizaciju, spajanje pomoću gumene brtve. U cijeni stavke sav materijal za pričvršćivanje cijevi o stjenku instalacijskog kanala, zida ili pod stropnu ploču preko navojne šipke, šelne sa gumenom brtvom iz nehrđajućeg materijala. Cijevi se pričvršćuju na svakih 0,5-1 metar i na lomovima kod ugradnje fazonskih komada. Sve djelove cijevovoda dobro izolirati negorivom zvučnom izolacijom i izolacijom za sprečavanje kondenzacije. Predmetna izolacija je obuhvaćena posebnom stavkom troškovnika. U cijeni sve komplet do potpune funkcionalnosti.</t>
  </si>
  <si>
    <t>4.3.2.1.</t>
  </si>
  <si>
    <t>4.3.2.2.</t>
  </si>
  <si>
    <t>4.3.2.3.</t>
  </si>
  <si>
    <t>cijev DN 125</t>
  </si>
  <si>
    <t>4.3.2.4.</t>
  </si>
  <si>
    <t>4.3.2.5.</t>
  </si>
  <si>
    <t>luk 88º DN 125</t>
  </si>
  <si>
    <t>4.3.2.6.</t>
  </si>
  <si>
    <t>4.3.2.7.</t>
  </si>
  <si>
    <t>4.3.2.8.</t>
  </si>
  <si>
    <t>4.3.2.9.</t>
  </si>
  <si>
    <t>4.3.2.10.</t>
  </si>
  <si>
    <t>kosa račva DN 125/110</t>
  </si>
  <si>
    <t>4.3.2.11.</t>
  </si>
  <si>
    <t>kosa račva DN 125/125</t>
  </si>
  <si>
    <t>4.3.2.12.</t>
  </si>
  <si>
    <t>dvostruka kosa račva DN 110/110/110</t>
  </si>
  <si>
    <t>4.3.2.13.</t>
  </si>
  <si>
    <t>redukcija DN 125/110</t>
  </si>
  <si>
    <t>4.3.2.14.</t>
  </si>
  <si>
    <t>revizija DN110</t>
  </si>
  <si>
    <t>4.3.2.15.</t>
  </si>
  <si>
    <t>revizija DN125</t>
  </si>
  <si>
    <t>4.3.3.</t>
  </si>
  <si>
    <t>4.3.3.1.</t>
  </si>
  <si>
    <t>4.3.3.2.</t>
  </si>
  <si>
    <t>4.3.3.3.</t>
  </si>
  <si>
    <t>C/ RAZVOD POD STROPOM</t>
  </si>
  <si>
    <t>4.3.4.</t>
  </si>
  <si>
    <t>Dobava i montaža PVC / PP kanalizacijskih cijevi i fazonskih komada za kućnu kanalizaciju, spajanje pomoću gumene brtve. U cijeni stavke sav materijal za pričvršćivanje cijevi o stjenku instalacijskog kanala, zida ili pod stropnu ploču preko navojne šipke, šelne sa gumenom brtvom iz nehrđajućeg materijala. Cijevi se pričvršćuju na svakih 0,5-1 metar i na lomovima kod ugradnje fazonskih komada. Sve djelove cijevovoda dobro izolirati negorivom zvučnom izolacijom i izolacijom protiv kondenzacije. Predmetna izolacija je obuhvaćena posebnom stavkom troškovnika. U cijeni sve komplet do potpune funkcionalnosti.</t>
  </si>
  <si>
    <t>4.3.4.1.</t>
  </si>
  <si>
    <t>4.3.4.2.</t>
  </si>
  <si>
    <t>4.3.4.3.</t>
  </si>
  <si>
    <t>4.3.4.4.</t>
  </si>
  <si>
    <t>4.3.4.5.</t>
  </si>
  <si>
    <t>4.3.4.6.</t>
  </si>
  <si>
    <t>4.3.4.7.</t>
  </si>
  <si>
    <t>4.3.4.8.</t>
  </si>
  <si>
    <t>luk 45º DN 75</t>
  </si>
  <si>
    <t>4.3.4.9.</t>
  </si>
  <si>
    <t>4.3.4.10.</t>
  </si>
  <si>
    <t>kosa račva DN 50/50</t>
  </si>
  <si>
    <t>4.3.4.11.</t>
  </si>
  <si>
    <t>kosa račva DN 75/75</t>
  </si>
  <si>
    <t>4.3.4.12.</t>
  </si>
  <si>
    <t>4.3.4.13.</t>
  </si>
  <si>
    <t>4.3.5.</t>
  </si>
  <si>
    <t>4.3.5.1.</t>
  </si>
  <si>
    <t>4.3.5.2.</t>
  </si>
  <si>
    <t>4.3.5.3.</t>
  </si>
  <si>
    <t>D/ RAZVOD POD STROPOM – ODVODNJA KONDENZATA</t>
  </si>
  <si>
    <t>4.3.6.</t>
  </si>
  <si>
    <t>Dobava i montaža PP cijevi i fazonskih komada za kućnu kanalizaciju. Spajanje cijevi i fazonskih komada vrši se pomoću gumenih brtvi. U cijeni negoriva zvučna izolacija i izolacija protiv kondenzacije. Predmetna izolacija je obuhvaćena posebnom stavkom troškovnika. U cijeni sve komplet do potpune funkcionalnosti.</t>
  </si>
  <si>
    <t>4.3.6.1.</t>
  </si>
  <si>
    <t>cijev DN 32</t>
  </si>
  <si>
    <t>4.3.6.2.</t>
  </si>
  <si>
    <t>4.3.6.3.</t>
  </si>
  <si>
    <t>luk 88º DN 32</t>
  </si>
  <si>
    <t>4.3.6.4.</t>
  </si>
  <si>
    <t>4.3.6.5.</t>
  </si>
  <si>
    <t>luk 45º DN 32</t>
  </si>
  <si>
    <t>4.3.6.6.</t>
  </si>
  <si>
    <t>4.3.6.7.</t>
  </si>
  <si>
    <t>kosa račva DN 50/32</t>
  </si>
  <si>
    <t>4.3.6.8.</t>
  </si>
  <si>
    <t>4.3.6.9.</t>
  </si>
  <si>
    <t>redukcija DN 40/32</t>
  </si>
  <si>
    <t>4.3.6.10.</t>
  </si>
  <si>
    <t>redukcija DN 50/40</t>
  </si>
  <si>
    <t>D/ RAZVOD U PODU I U ZIDU</t>
  </si>
  <si>
    <t>4.3.7.</t>
  </si>
  <si>
    <t>4.3.7.1.</t>
  </si>
  <si>
    <t>4.3.7.2.</t>
  </si>
  <si>
    <t>4.3.7.3.</t>
  </si>
  <si>
    <t>4.3.7.4.</t>
  </si>
  <si>
    <t>4.3.7.5.</t>
  </si>
  <si>
    <t>4.3.7.6.</t>
  </si>
  <si>
    <t>4.3.7.7.</t>
  </si>
  <si>
    <t>4.3.7.8.</t>
  </si>
  <si>
    <t>4.3.7.9.</t>
  </si>
  <si>
    <t>4.3.7.10.</t>
  </si>
  <si>
    <t>kosa račva DN 32/32</t>
  </si>
  <si>
    <t>4.3.7.11.</t>
  </si>
  <si>
    <t>4.3.7.12.</t>
  </si>
  <si>
    <t>4.3.7.13.</t>
  </si>
  <si>
    <t>4.3.7.14.</t>
  </si>
  <si>
    <t>4.3.7.15.</t>
  </si>
  <si>
    <t>4.3.7.16.</t>
  </si>
  <si>
    <t>4.3.7.17.</t>
  </si>
  <si>
    <t>sifonski luk DN 50</t>
  </si>
  <si>
    <t>4.3.8.</t>
  </si>
  <si>
    <t>4.3.8.1.</t>
  </si>
  <si>
    <t>4.3.8.2.</t>
  </si>
  <si>
    <t>4.3.8.3.</t>
  </si>
  <si>
    <t>4.3.9.</t>
  </si>
  <si>
    <t>vel. 30x30 cm</t>
  </si>
  <si>
    <t>4.3.10.</t>
  </si>
  <si>
    <t>4.3.11.</t>
  </si>
  <si>
    <t xml:space="preserve">Dobava i montaža podžbuknog zidnog sifona za pisoar DN 50. </t>
  </si>
  <si>
    <t>4.3.12.</t>
  </si>
  <si>
    <t>Dobava i ugradnja prolaznog podnog sifona sa mogućnošću pričvršćivanja na hidroizolaciju.</t>
  </si>
  <si>
    <t>4.3.13.</t>
  </si>
  <si>
    <t>Dobava i montaža suhog podnog sifona s odvodom Ø 100 mm sa zatvaračem neugodnog mirisa – kotlovnica.</t>
  </si>
  <si>
    <t>4.3.14.</t>
  </si>
  <si>
    <t>Dobava i montaža odzračnih kapa za vertikale.</t>
  </si>
  <si>
    <t>DN 110</t>
  </si>
  <si>
    <t>4.3.15.</t>
  </si>
  <si>
    <t>Dobava i montaža dvostrukog vodolovnog grla sa mogućnošću prihvata na završni sloj krova, hidroizolaciju te horizontalni izljev inox prirubnica, grijač, hvatač lišća, nadogradni element 185/d100 mm inox prirubnica, uključivo podešavanje. U cijeni dobava i montaža zajedničkog termostata 10 C/+10C. U cijeni regulacija i automatika i sve komplet do potpune funkcionalnosti.</t>
  </si>
  <si>
    <t>4.3.15.1.</t>
  </si>
  <si>
    <t>horizontalni odvod DN 110 – neprohodni ravni krov</t>
  </si>
  <si>
    <t>4.3.15.2.</t>
  </si>
  <si>
    <t>horizontalni odvod DN 125 – neprohodni ravni krov</t>
  </si>
  <si>
    <t>4.3.16.</t>
  </si>
  <si>
    <t xml:space="preserve">Dobava i montaža inox vratašca sa bravicom na zaključavanje, okvir i vratašca se ugrađuju na mjestu revizija veličine 20x30 cm. </t>
  </si>
  <si>
    <t>4.3.17.</t>
  </si>
  <si>
    <t>Dobava i montaža inox konzola, šina i ovjesnog materijala za montažu cijevi.</t>
  </si>
  <si>
    <t>4.3.17.1.</t>
  </si>
  <si>
    <t>4.3.17.2.</t>
  </si>
  <si>
    <t>4.3.17.3.</t>
  </si>
  <si>
    <t>4.3.17.4.</t>
  </si>
  <si>
    <t>4.3.19.1.</t>
  </si>
  <si>
    <t>Dobava i ugradnja negorive zvučne izolacije tvrdom mineralnom vunom deb. 5-10 cm za izolaciju cijevi u instalacijskim kanalima. Požarna otpornost EI30. Stavka ne obuhvača gips kartonske ploče iste sastavni dio troškovnika građevinsko-obrtničkih radova.</t>
  </si>
  <si>
    <t>4.3.18.1.</t>
  </si>
  <si>
    <t>debljine 5 cm</t>
  </si>
  <si>
    <t>4.3.18.2.</t>
  </si>
  <si>
    <t>debljine 10 cm</t>
  </si>
  <si>
    <t>4.3.19.</t>
  </si>
  <si>
    <t>Izvedba protupožarnog brtvljenja na prolazu plastična cijevi (d50-d110) za kanalizaciju kroz betonski strop na granici požarnog sektora i protupožarne obujmice. Protupožarno brtvljenje izvesti za trajnost vatrootpornosti od 90 minuta sa vatrozaštitnom masom. Uz svaki brtvljeni prolaz postaviti odgovarajuću natpisnu pločicu za označavanje. Dimenzija otvora na prolazu cijevi mora biti takve veličine da protupožarni materijal ispuni min. 40% površine otvora.U cijeni stavke sve komplet do potpune funkcionalnosti.</t>
  </si>
  <si>
    <t>4.3.19.2.</t>
  </si>
  <si>
    <t>4.3.19.3.</t>
  </si>
  <si>
    <t>DN 125</t>
  </si>
  <si>
    <t>4.3.20.</t>
  </si>
  <si>
    <t>Dobava i montaža tipskog  sabirnog slivnika, sa košarom za lišće, zatvaračem zadaha i zglobnim koljenom DN 160.</t>
  </si>
  <si>
    <t>KANALIZACIJA UKUPNO:</t>
  </si>
  <si>
    <t>A/ ČISTAČICA, SPREMAČICA (8, 32, 65)</t>
  </si>
  <si>
    <t>4.4.1.</t>
  </si>
  <si>
    <t>Dobava i ugradnja konzolnog trokadera u kompletu sa pripadajućom rešetkom za trokadero. Stavka uključuje pričvrsni, brtveni i spojni materijal potreban za ugradnju.</t>
  </si>
  <si>
    <t>Komplet funkcionalna izvedba sa:</t>
  </si>
  <si>
    <t>instalacijski element visine 112 cm za konzolni trokadero. Instalacijski element je samonosiv za ugradnju u suhomontažnu zidnu ili predzidnu konstrukciju</t>
  </si>
  <si>
    <t>Dobava i ugradnja zidne armature sa telefon tušem (armatura za tuš kadu) sa nosačem, keramička kartuša 46mm, visokosjajni krom, s prilagodljivim limitatorom protoka vode, prilagodiva min. brzina protoka cca. 2.5 l/min. U kompletu sa tuš šipkom. Stavka uključuje pričvrsni,brtveni i spojni materijal potreban za ugradnju.</t>
  </si>
  <si>
    <t>4.4.2.</t>
  </si>
  <si>
    <t>Dobava i ugradnja zidnog umivaonika -  dim. 60x45 cm. U stavci uključen i sav ostali pričvrsni i brtveni materijal potreban za montažu.</t>
  </si>
  <si>
    <t>nosiva podkonstrukcija za ugradnju umivaonika na zid</t>
  </si>
  <si>
    <t>sifon za umivaonik S bez pilete 5/4''</t>
  </si>
  <si>
    <t>čepom i lanćićem</t>
  </si>
  <si>
    <t>priborom za brtvljenje i pričvrščenje</t>
  </si>
  <si>
    <t xml:space="preserve">Jednoručna miješalica za umivaonik 1/2", metalna ručica, keramička kartuša 35 mm, visokosjajni krom, štedni perlator 5,7l/m, odljevni set, skočni 1 1/4", fleksibilne spojne cijevi, sustav brze instalacije </t>
  </si>
  <si>
    <t>kutni ventili s filterom i rozetom 1/2''x3/8'' bez matice V (2 kom)</t>
  </si>
  <si>
    <t>vijak  s tiplom M8x100</t>
  </si>
  <si>
    <t xml:space="preserve">kitanje antibakterijskim, vodootpornim  kitom </t>
  </si>
  <si>
    <t>4.4.2.1.</t>
  </si>
  <si>
    <t xml:space="preserve">umivaonik dim. 60x45 cm – ugradnja na zid od gipskartonskih ploča </t>
  </si>
  <si>
    <t>4.4.2.2.</t>
  </si>
  <si>
    <t>umivaonik dim. 60x45 cm – ugradnja na zid od opeke</t>
  </si>
  <si>
    <t>4.4.3.</t>
  </si>
  <si>
    <t>Dobava i montaža sanitarnog pribora.</t>
  </si>
  <si>
    <t>4.4.3.1.</t>
  </si>
  <si>
    <t>kutija za papirnate ručnike sa pričvrsnim, brtvenim i spojnim materijalom potrebnim za ugradnju</t>
  </si>
  <si>
    <t>4.4.3.2.</t>
  </si>
  <si>
    <t>zidni držač i senzorska posuda za tekući sapun sa pričvrsnim, brtvenim i spojnim materijalom potrebnim za ugradnju</t>
  </si>
  <si>
    <t>4.4.3.3.</t>
  </si>
  <si>
    <t>zidni senzorski dozator za dezinfekcijska sredstva sa pričvrsnim, brtvenim i spojnim materijalom potrebnim za ugradnju</t>
  </si>
  <si>
    <t>4.4.3.4.</t>
  </si>
  <si>
    <t>posuda upotrijebljene ubruse kod umivaonika</t>
  </si>
  <si>
    <t>4.4.4.</t>
  </si>
  <si>
    <t>Dobava i montaža ogledala u sanitarnim čvorovima. Ogledala u sanitarnim čvorovima montiraju se po cijeloj dužini zida, visine su 75 cm. Rubovi ogledala su brušeni. U cijeni kompletna ogledala sa svom potrebnom podkonstrukcijom. Prije narudžbe potrebno je provjeriti dimenzije.</t>
  </si>
  <si>
    <t>veličina ogledala 60 cm</t>
  </si>
  <si>
    <t>B/ SANITARIJE – KORISNICI S POTEŠKOĆAMA U KRETANJU (9)</t>
  </si>
  <si>
    <t>4.4.5.</t>
  </si>
  <si>
    <t>Dobava i ugradnja invalidske konzolne keramičke wc školjke bez ruba u bijeloj boji u prostorijama invalida s odvodom u zid u kompletu sa pripadajućim wc sjedalom s poklopcem.</t>
  </si>
  <si>
    <t>Ugradni niskošumni vodokotlić sa senzorskim ispiranjem na struju</t>
  </si>
  <si>
    <t>instalacijski element visine 112 cm za konzolnu wc školjku. Instalacijski element je samonosiv za ugradnju u suhomontažnu zidnu ili predzidnu konstrukciju</t>
  </si>
  <si>
    <t>sjedalo za invalidski wc s poklopcem u bijeloj boji</t>
  </si>
  <si>
    <t>cijevima za ispiranje, iz plastične mase</t>
  </si>
  <si>
    <t>priborom za brtvljenje i pričvršćivanje</t>
  </si>
  <si>
    <t>preklopivi oslonac za invalide dužine 850 mm od visokokvalitetnog poliamida s antimikrobno učinkovitim česticama mikro srebra, sa pripadajućim pričvrsnim materijalom i nosivom podkonstrukcijom, sa držačem wc papira od visokokvalitetnog poliamida s antimikrobno učinkovitim česticama mikro srebra, sa pripadajućim pričvrsnim, brtvenim i spojnim materijalom u bijeloj boji.</t>
  </si>
  <si>
    <t>fiksni oslonac za invalida dužine 600 mm od visokokvalitetnog poliamida s antimikrobno učinkovitim česticama mikro srebra, sa pripadajućim pričvrsnim, brtvenim i spojnim materijalom i nosivom podkonstrukcijom u bijeloj boji.</t>
  </si>
  <si>
    <t>kitanje antibakterijskim, vodootpornim kitom</t>
  </si>
  <si>
    <t>gumena brtva za spajanje vodokotlića i wc školjke</t>
  </si>
  <si>
    <t>koljeno za spajanje WC školjke na instalaciju odvoda</t>
  </si>
  <si>
    <t>zidni kutnik sa izolacijskom kutijom za spajanje vodovodne instalacije Ø15 mm.</t>
  </si>
  <si>
    <t>U cijeni sve komplet prema opisu, do potpune funkcionalnosti.</t>
  </si>
  <si>
    <t xml:space="preserve">invalidska WC ŠKOLJKA </t>
  </si>
  <si>
    <t>4.4.6.</t>
  </si>
  <si>
    <t>set za finu montažu ugradbenog sifona, plastični pokrov</t>
  </si>
  <si>
    <t>pileta sa čepom (gornji dio sifona)</t>
  </si>
  <si>
    <t>stojeća senzorska mješača baterija TH vode Ø15 mm za invalidski umivaonik – na struju</t>
  </si>
  <si>
    <t>kutni ventili s filterom i rozetom 1/2''x3/8'' bez mative V (2 kom)</t>
  </si>
  <si>
    <t>zidni kutnik s izolacijskom kutijom za spajanje vodovodne instalacije Ø15 mm (2 kom) i ugradna tračnica ili držač instalacije</t>
  </si>
  <si>
    <t>izljevnim ventilom</t>
  </si>
  <si>
    <t>priborom za brtvljenje i pričvršćenje</t>
  </si>
  <si>
    <t>4.4.7.</t>
  </si>
  <si>
    <t>Dobava i montaža invalidske tuš kade dim. 90x90 cm za montažu u nivou poda. Stavka uključuje i sav pričvrsni, spojni i brtveni materijal potreban za ugradnju i tehničko funkcioniranje. Komplet sa pripadajućom podžbuknom garniturom THV fi 15 mm.</t>
  </si>
  <si>
    <t>nosiva podkonstrukcija za ugradnju podžbukne garniture na zid</t>
  </si>
  <si>
    <t>dobava opreme i potrebnog materijala za kompletiranje stavke</t>
  </si>
  <si>
    <t>istovar i skladištenje te transport na mjesto montaže, te montaža</t>
  </si>
  <si>
    <t>tuš kada dim. 90x90 cm za montažu u nivou poda</t>
  </si>
  <si>
    <t>zidna jednoručna kromirana baterija Ø 15 mm s keramičkom brtvom za donje pranje sa pripadajućom tuš ružom i zidnim cijevnim nosačem ručice tuša</t>
  </si>
  <si>
    <t>kromiran klizač tuša, 900 mm sa ručnim tušem</t>
  </si>
  <si>
    <t>tuš crijevo 1600 mm</t>
  </si>
  <si>
    <t>dva uzidna kuglasta ventila fi 15 mm s kromiranom kapom i rozetom</t>
  </si>
  <si>
    <t>odljevni ventil za tuš kade fi 25 mm (kromirano)</t>
  </si>
  <si>
    <t>sav potebni pribor za spoj na odvod i dovod i za montažu</t>
  </si>
  <si>
    <t>tuš sjedalica dim.408x345 mm do 150 kg nosivosti od visokokvalitetnog poliamida s antimikrobno učinkovitim česticama mikro srebra, u bijeloj boji, sa pripadajućim pričvrsnim materijalom i nosivom podkonstrukcijom iz višeslojne voodootporne ploče sa materijalom za učvršćivanje u zid od gipskartonskih ploča.</t>
  </si>
  <si>
    <t>fiksni oslonac za invalida dužine 900 mm od visokokvalitetnog poliamida s antimikrobno učinkovitim česticama mikro srebra, sa pripadajućim pričvrsnim, brtvenim i spojnim materijalom i nosivom podkonstrukcijom u bijeloj boji.</t>
  </si>
  <si>
    <t>pričvrsni, spojni i brtveni materijal potreban za ugradnju</t>
  </si>
  <si>
    <t>4.4.8.</t>
  </si>
  <si>
    <t>4.4.8.1.</t>
  </si>
  <si>
    <t>4.4.8.2.</t>
  </si>
  <si>
    <t>4.4.8.3.</t>
  </si>
  <si>
    <t>4.4.8.4.</t>
  </si>
  <si>
    <t>zidni držač i WC četka sa pričvrsnim, brtvenim i spojnim materijalom potrebnim za ugradnju</t>
  </si>
  <si>
    <t>4.4.8.5.</t>
  </si>
  <si>
    <t>4.4.8.6.</t>
  </si>
  <si>
    <t>Dobava i montaža kristalnog nagibnog ogledala za invalide dimenzija 600x540 mm, sa ručkom za regulaciju nagiba od visokokvalitetnog poliamida s antimikrobno učinkovitim česticama mikro srebra u bijeloj boji.</t>
  </si>
  <si>
    <t>C/ SANITARIJE ZA KORISNIKE, ZAPOSLENE, GARDEROBE, KUĆNI MAJSTOR, DJELATNICI (10, 11, 36, 37, 39, 41, 66, 67)</t>
  </si>
  <si>
    <t>4.4.9.</t>
  </si>
  <si>
    <t>Dobava i montaža konzolne WC školjke bez ruba od keramike I klase u bijeloj boji s potrošnjom vode 2/4 litre s dubokim dnom i zidnim priključkom odvoda, ovalno sa pripadajućim wc sjedalom.</t>
  </si>
  <si>
    <t>Ugradni niskošumni vodokotlić sa ispiranjem na dvokoličinsku tipku</t>
  </si>
  <si>
    <t>koljeno i prelazni komad za odvodnju WC školjke</t>
  </si>
  <si>
    <t>sjedalo za wc antibakterijsko, demontažno, ovalno u bijeloj boji</t>
  </si>
  <si>
    <t>cijevima za ispiranje iz plastične mase</t>
  </si>
  <si>
    <t xml:space="preserve">a/ WC školjka </t>
  </si>
  <si>
    <t>4.4.10.</t>
  </si>
  <si>
    <t>4.4.10.1.</t>
  </si>
  <si>
    <t>4.4.10.2.</t>
  </si>
  <si>
    <t xml:space="preserve">umivaonik dim. 60x45 cm – ugradnja na zid od opeke </t>
  </si>
  <si>
    <t>4.4.11.</t>
  </si>
  <si>
    <t>Dobava i ugradnja keramičkog pisoara u sanitarnim prostorima - pisoar za stražnji dovod vode. Stavka uključuje pričvrsni, brtveni i spojni materijal potreban za ugradnju.</t>
  </si>
  <si>
    <t xml:space="preserve">komplet sa montažnim instalacijskim elementom za pisoar visine ugradnje 112-130 cm s ugradbenim setom uređaja za aktiviranje ispiranja. Instalacijski element samonosiv za ugradnju u suhomontažnu zidnu ili predzidnu konstrukciju obloženu gipskartonskim pločama, komplet s integriranim prigušnim ventilom priključka vode ½", vijcima za učvršćenje keramike, aktiviranje na tipku, svim potrebnim pričvrsnim priborom i spojnim materijalom </t>
  </si>
  <si>
    <t xml:space="preserve">- kitanje antibakterijskim, vodootpornim  kitom </t>
  </si>
  <si>
    <t>- sav potreban pribor za spoj na odvod, dovod i za montažu</t>
  </si>
  <si>
    <t>4.4.12.</t>
  </si>
  <si>
    <t>4.4.12.1.</t>
  </si>
  <si>
    <t>kutija za WC papir u roli sa pričvrsnim, brtvenim i spojnim materijalom potrebnim za ugradnju</t>
  </si>
  <si>
    <t>4.4.12.2.</t>
  </si>
  <si>
    <t>4.4.12.3.</t>
  </si>
  <si>
    <t>4.4.12.4.</t>
  </si>
  <si>
    <t>4.4.12.5.</t>
  </si>
  <si>
    <t>4.4.12.6.</t>
  </si>
  <si>
    <t>4.4.12.7.</t>
  </si>
  <si>
    <t>kanta za smeće u WC kabini</t>
  </si>
  <si>
    <t>4.4.12.8.</t>
  </si>
  <si>
    <t>kutija za vrećice - za otpadne uloške</t>
  </si>
  <si>
    <t>4.4.13.</t>
  </si>
  <si>
    <t>D/ ČAJNA KUHINJA (30, 68)</t>
  </si>
  <si>
    <t>4.4.14.</t>
  </si>
  <si>
    <t>Dobava i ugradnja stojeće jednoručne armature za sudoper. Stavka uključuje kutne ventile sa filterom te pričvrsni, brtveni i spojni materijal potreban za ugradnju.</t>
  </si>
  <si>
    <t>4.4.15.</t>
  </si>
  <si>
    <t>E/ SANITARIJE ZA DJECU (33, 34, 35, 38)</t>
  </si>
  <si>
    <t>4.4.16.</t>
  </si>
  <si>
    <t>Dobava i ugradnja konzolne keramičke dječje wc školjke u sanitarnim prostorima u zid u kompletu sa pripadajućim wc sjedalom. Stavka uključuje pričvrsni, brtveni i spojni materijal potreban za ugradnju.</t>
  </si>
  <si>
    <t>sjedalo dječju školjku – bijelo</t>
  </si>
  <si>
    <t>odvodne i dovodne cijevi za ispiranje iz plastične mase</t>
  </si>
  <si>
    <t>gumena brtva za spajanje vodokotlića i WC školjke</t>
  </si>
  <si>
    <t>- zidni kutnik sa izolacijskom kutijom za spajanje vodovodne instalacije Ø15 mm</t>
  </si>
  <si>
    <t>U cijeni sve komplet prema opisu.</t>
  </si>
  <si>
    <t xml:space="preserve">a/ konzolna dječja WC ŠKOLJKA </t>
  </si>
  <si>
    <t>4.4.17.</t>
  </si>
  <si>
    <t>Dobava i ugradnja zidnog umivaonika -  dim. 45x35 cm. U stavci uključen i sav ostali pričvrsni i brtveni materijal potreban za montažu.</t>
  </si>
  <si>
    <t>4.4.17.1.</t>
  </si>
  <si>
    <t>umivaonik dim. 45x35 cm – ugradnja na zid od AB</t>
  </si>
  <si>
    <t>4.4.17.2.</t>
  </si>
  <si>
    <t>umivaonik dim. 45x35 cm – ugradnja na zid od opeke</t>
  </si>
  <si>
    <t>4.4.18.</t>
  </si>
  <si>
    <t>Dobava i ugradnja protuklizne tuš kade dimenzija 80x80 cm u kompletu sa kromiranim sifonom. Stavka uključuje pričvrsni, brtveni i spojni materijal potreban za ugradnju i tuš zavjesu.</t>
  </si>
  <si>
    <t>komplet sa armaturom za tuš kadu, keramička kartuša 46 mm, visokosjajni krom, s prilagodljivim limitatorom protoka vode, prilagodiva min. brzina protoka cca. 2.5 l/min, izlaz za tuš 1/2" s integriranim nepovratnim ventilom za ugradnju u prostoriju tuša. U kompletu sa tuš konzolom i nosivom podkonstrukcijom za tuš konzolu, sastoji se od ručnog tuša sa sustavom protiv kamenca, tuš šipke 900 mm s podesivom udaljenošću između držača tuša, tuš crijevom, sve u crome boji, tuž zajvjesa. Stavka uključuje pričvrsni, brtveni i spojni materijal potreban za ugradnju.</t>
  </si>
  <si>
    <t>4.4.19.</t>
  </si>
  <si>
    <t>4.4.19.1.</t>
  </si>
  <si>
    <t>4.4.19.2.</t>
  </si>
  <si>
    <t>4.4.19.3.</t>
  </si>
  <si>
    <t>4.4.19.4.</t>
  </si>
  <si>
    <t>4.4.19.5.</t>
  </si>
  <si>
    <t>4.4.19.6.</t>
  </si>
  <si>
    <t>4.4.20.</t>
  </si>
  <si>
    <t>F/ KOTLOVNICA (43)</t>
  </si>
  <si>
    <t>4.4.21.</t>
  </si>
  <si>
    <t>4.4.21.1.</t>
  </si>
  <si>
    <t>4.4.22.</t>
  </si>
  <si>
    <t>4.4.23.</t>
  </si>
  <si>
    <t>4.4.23.1.</t>
  </si>
  <si>
    <t>4.4.23.2.</t>
  </si>
  <si>
    <t>4.4.23.3.</t>
  </si>
  <si>
    <t>4.4.23.4.</t>
  </si>
  <si>
    <t>4.4.24.</t>
  </si>
  <si>
    <t>Dobava i montaža ogledala. Ogledala u sanitarnim čvorovima montiraju se po cijeloj dužini zida, visine su 75 cm. Rubovi ogledala su brušeni. U cijeni kompletna ogledala sa svom potrebnom podkonstrukcijom. Prije narudžbe potrebno je provjeriti dimenzije.</t>
  </si>
  <si>
    <t>G/ ZBORNICA, DIJAGNOSTIKA (50, 56, 57, 58, 59, 60)</t>
  </si>
  <si>
    <t>4.4.25.</t>
  </si>
  <si>
    <t>4.4.25.1.</t>
  </si>
  <si>
    <t>umivaonik dim. 60x45 cm – ugradnja na zid od gipskartonskih ploča</t>
  </si>
  <si>
    <t>4.4.25.2.</t>
  </si>
  <si>
    <t>4.4.26.</t>
  </si>
  <si>
    <t>4.4.26.1.</t>
  </si>
  <si>
    <t>4.4.26.2.</t>
  </si>
  <si>
    <t>4.4.26.3.</t>
  </si>
  <si>
    <t>4.4.26.4.</t>
  </si>
  <si>
    <t>4.4.27.</t>
  </si>
  <si>
    <t>SANITARIJE UKUPNO:</t>
  </si>
  <si>
    <t xml:space="preserve">               OPĆI UVJETI UZ TROŠKOVNIK
               Cijenom je potrebno obuhvatiti slijedeće:
             - sav rad i materijal potreban da se stavka izvede
             - sav transport ljudi 
             - sve skele i pomoćne konstrukcije potrebne da se stavka izvede
             - prije izrade sve mjere kontrolirati u naravi</t>
  </si>
  <si>
    <t xml:space="preserve">Dobava i ugradnja dizala za prijevoz osoba u voznom oknu izvedenom iz armirano-betonske konstrukcije, unutrašnjih tlocrtnih dimenzija  1700 mm x 1800 mm. 
</t>
  </si>
  <si>
    <t>UKUPNO  (bez PDV-a) :</t>
  </si>
  <si>
    <t>PDV (25%) :</t>
  </si>
  <si>
    <t>SVEUKUPNO  (sa PDV-om) :</t>
  </si>
  <si>
    <t xml:space="preserve">Dizalo ima 2 postaje / 2 ulaza (oba ulaza su na istoj strani). Pogon je električni bezreduktorski, frekvencijski reguliran, smješten u vrhu okna. Snaga elektromotora do 6 kW, napon napajanja 400/690 V. Sistem ovjesa je 2:1. Upravljanje: mikroprocesorsko, pozivno. </t>
  </si>
  <si>
    <t xml:space="preserve">Kabina je opremljena rukohvatom, ogledalom, protukliznom oblogom, LED rasvjetom, svjetlosnom zavjesom, upravljačkom kutijom (tipkala s reljefnim oznakama), tipkalima za otvaranje/zatvaranje vrata, ventilatorom, dvosmjernim uređajem za komunikaciju koji omogućava stalni kontakt sa spasilačkom službom. </t>
  </si>
  <si>
    <t>20 % ukupne površine</t>
  </si>
  <si>
    <t>bruto površina građevine 1.763,28 m2</t>
  </si>
  <si>
    <t>Za sve stavke oblaganja treba predvidjeti i odgovarajuću nosivu konstrukciju ili potkonstrukciju, kako u sklopu oblaganja, a kod većih raspona i dodatnu potkonstrukciju. Dimenzije elemenata i razmak konstrukcije (potkonstrukcije) ovisi o odabranom proizvođaču i nosivosti odabranih elemenata. Konstrukcija se izvodi od obavezno nerđajućih materijala, kako osnovni profili i limovi tako i spojna sredstva. Projektiranje i izvedbu konstrukcije (potkonstrukcije) treba uključiti u cijeni izvedbe.</t>
  </si>
  <si>
    <t xml:space="preserve">Normu utroška sati za vršenje radova treba obvezno računati sa svim potrebnim dodatnim koeficijentima za otežanje radova, u svemu po GN za odgovarajuću vrstu radova. U koeficijentima treba posebnu pažnju obratiti na režim rada (položaj gradilišta  u gradu), pristupe kroz pješačku zonu i održavanje čistoće na pristupima, ishođenje svih potrebnih suglasnosti i dozvola, troškove komunalija kao i drugo što pripada u faktor gradilišta a nije posebno specificirano. Obračun se vrši po jedinici mjere, naznačene kod svake pozicije radova. </t>
  </si>
  <si>
    <t>ARHITEKTONSKI PROJEKT</t>
  </si>
  <si>
    <t>NORD-ING d.o.o., Putjane 15, 40000 Čakovec</t>
  </si>
  <si>
    <t>Projektant: Eleonora Bedeković, dipl. ing. arh.</t>
  </si>
  <si>
    <t>Ozn.projekta: NI-57/2021-A</t>
  </si>
  <si>
    <t>MAPA  2</t>
  </si>
  <si>
    <t>GRAĐEVINSKI PROJEKT – KONSTRUKTERSKI</t>
  </si>
  <si>
    <t>Ozn.projekta: NI-57/2021-G</t>
  </si>
  <si>
    <t>Projektant: Božica Magdalenić, ing. građ.</t>
  </si>
  <si>
    <t>Ozn.projekta: NI-57/2021-H</t>
  </si>
  <si>
    <t xml:space="preserve">GRAĐEVINSKI PROJEKT – VANJSKO UREĐENJE </t>
  </si>
  <si>
    <t>Projektant: Nikola Magdalenić, mag. ing. aedif.</t>
  </si>
  <si>
    <t>Ozn.projekta: NI-57/2021-V</t>
  </si>
  <si>
    <t>MAPA  5</t>
  </si>
  <si>
    <t xml:space="preserve">STROJARSKI PROJEKT </t>
  </si>
  <si>
    <t>Projektant: Zoran Bahunek, dipl.ing.stroj.</t>
  </si>
  <si>
    <t>Oznaka projekta: 240/219</t>
  </si>
  <si>
    <r>
      <t>MAPA</t>
    </r>
    <r>
      <rPr>
        <b/>
        <sz val="12"/>
        <color theme="1"/>
        <rFont val="HRTimes"/>
      </rPr>
      <t xml:space="preserve"> </t>
    </r>
    <r>
      <rPr>
        <b/>
        <sz val="10"/>
        <color theme="1"/>
        <rFont val="Arial"/>
        <family val="2"/>
        <charset val="238"/>
      </rPr>
      <t>6</t>
    </r>
  </si>
  <si>
    <t>ELEKTROTEHNIČKI PROJEKT – PROJEKT ELEKTROINSTALACIJA</t>
  </si>
  <si>
    <t xml:space="preserve">Projektant: Josip Kolenko, dipl. ing. el. </t>
  </si>
  <si>
    <t>Oznaka projekta: 1905_029_E</t>
  </si>
  <si>
    <t>ELEKTROTEHNIČKI PROJEKT – PROJEKT SUSTAVA DOJAVE POŽARA</t>
  </si>
  <si>
    <t>Oznaka projekta: 1905_029_V</t>
  </si>
  <si>
    <t>PROJEKT RACIONALNEUPORABE ENERGIJE, TOPLINSKE ZAŠTITE I ZAŠTITE OD BUKE</t>
  </si>
  <si>
    <t>Ozn.projekta: NI-57/2021-F</t>
  </si>
  <si>
    <t>STROJARSKI PROJEKT - PROJEKT UGRADNJE DIZALA</t>
  </si>
  <si>
    <t>Projektant: Denis Paleka, dipl. ing. stroj.</t>
  </si>
  <si>
    <t>Oznaka projekta: DP 046/21</t>
  </si>
  <si>
    <t>MEĐIMURSKA UDRUGA ZA RANU INTERVENCIJU U DJETINJSTVU (MURID)</t>
  </si>
  <si>
    <t>Josipa Kozarca 1, 40000 ČAKOVEC</t>
  </si>
  <si>
    <r>
      <t xml:space="preserve">OIB: </t>
    </r>
    <r>
      <rPr>
        <b/>
        <sz val="10"/>
        <color rgb="FF373737"/>
        <rFont val="Arial"/>
        <family val="2"/>
        <charset val="238"/>
      </rPr>
      <t>50023860456</t>
    </r>
  </si>
  <si>
    <t>GRAĐEVINA ZA SOCIJALNE USLUGE (CENTAR ZA RANU INTERVENCIJU – MURID)</t>
  </si>
  <si>
    <t>k.č. 3385/78 (formirana od dijela k.č. 3385/10), k.o.  Pribislavec</t>
  </si>
  <si>
    <t>NI-57/2021</t>
  </si>
  <si>
    <t>Čakovec,  05.2021.</t>
  </si>
  <si>
    <t>Obračun za kompletan rad, materijal, pribor, dilataciju od zida, izradu radnih reški, čišćenje nakon izvođenja radova, njegu podloge nakon izrade kako ne bi došlo do prebrzog isušivanja.</t>
  </si>
  <si>
    <t>Iskolčenje građevine prema  projektu. GBP 1.763,28  m2 (prizemlje i kat).</t>
  </si>
  <si>
    <t xml:space="preserve">AB temeljne stope </t>
  </si>
  <si>
    <t xml:space="preserve">U cijenu uračunati izrada dilatacionih reški, radnih reški, izvedba radnih prekida, izvođenje svih otvora i kanalica u ploči, fino poravnanje ploče. </t>
  </si>
  <si>
    <t>AB ploča - vanjsko čelično  stubište</t>
  </si>
  <si>
    <t>Dobava materijala, izrada i montaža ograde unutranjeg stubišta, zajedno s drvenim  rukohvatom.  Visina ograde od gotovog poda 150 cm.</t>
  </si>
  <si>
    <t>Izrada, dobava i ugradba vanjskog evakuacijskog stubišta od pravokutnih čeličnih profila.</t>
  </si>
  <si>
    <t>Zaštita od buke</t>
  </si>
  <si>
    <t>ALUMINIJSKI PANELI</t>
  </si>
  <si>
    <t>Paneli su izrađeni od bojanog aluminijskog lima debljine 1 mm.</t>
  </si>
  <si>
    <t>Apsorpcijski materijal unutar panela: mineralna vuna debljine 50 mm i gustoće 90-100 kg/m3</t>
  </si>
  <si>
    <t>Prednja strana mineralne vune zaštićena sa zaštitnim – vodo odbojnim slojem u crnoj boji</t>
  </si>
  <si>
    <t>U cijenu uključiti sav rad, materijal, jednokrilna vrata, brave za zaključavanje, sve do potpune gotovosti.</t>
  </si>
  <si>
    <t xml:space="preserve">Zaštita stupova/zidova </t>
  </si>
  <si>
    <t>Dobava i popločavanje vanjskih ulaza zajedno sa stepenicom. Keramičke pločice moraju biti protuklizne, brušene (protukliznost R10).</t>
  </si>
  <si>
    <t>stepenica visine 15 cm</t>
  </si>
  <si>
    <t xml:space="preserve"> REKAPITUALCIJA SVIH RADOVA</t>
  </si>
  <si>
    <t>TROŠKOVNIK  STROJARSKIH RADOVA</t>
  </si>
  <si>
    <t>Količina iskopanog materijala obračunata je u sraslom stanju tla.</t>
  </si>
  <si>
    <t xml:space="preserve">Strojno iskop na mjestu nove gradnje u debljini 30 cm,  u terenu C kategorije s deponiranjem na gradilištu. </t>
  </si>
  <si>
    <t>Podna ploča u padu,  debljine 12 cm  - uključujući i stepenice - ulazi</t>
  </si>
  <si>
    <t xml:space="preserve">Dobava, doprema i ugradnja betona armirano-betonskih greda, betoniranje betonom C25/30 u trostranoj glatkoj oplati. U stavku uključena njega betona i vibriranje betona s svim potrebnim prethodnim pripremama, te izrada, dobava i montaža oplate i potrebno podupiranje visine do 3,5 m. </t>
  </si>
  <si>
    <t>Pod prizemlja –vanjsko</t>
  </si>
  <si>
    <t xml:space="preserve">-ekspandirani polistiren EPS 150, 25 kg/m³ debljine 3+3 cm </t>
  </si>
  <si>
    <t>UNUTARNJA STOLARIJA UKUPNO:</t>
  </si>
  <si>
    <t>ELEKTROTEHNIČKI RADOVI</t>
  </si>
  <si>
    <t>ENERGETSKE INSTALACIJE</t>
  </si>
  <si>
    <t>Dobava svog potrebnog materijala i pribora, ishođenje suglasnosti od lokalne Elektre i uspostavljanje gradilišnog priključka električne energije.</t>
  </si>
  <si>
    <t>Dobava potrebnog materijala i pribora i osiguravanje napajanja električnom energijom za sve sudionike na gradilištu.</t>
  </si>
  <si>
    <t xml:space="preserve">Troškovi elektroenergetskog priključka prema važećem cjeniku nadležnog operatera HEP ODS, koji uključuju i dobavu, montažu i spajanje razdjelnika SPMO-P-400 dimenzija 310x460x200mm do pune funkcionalnosti . </t>
  </si>
  <si>
    <t>Dobava vodova i kabela, polaganje po već pripremljenim trasama ili elementima razvoda i spajanje.</t>
  </si>
  <si>
    <t>P/M 5x25 mm²</t>
  </si>
  <si>
    <t>Iskop i zatrpavanje rova u zemlji za energetskih razvod dimenzija širine 40 i dubine 80 cm. Zatrpavanje izvesti rastresitom zemljom u slojevima od 0,2 m, uz nabijanje i vlaženje u slučaju suhe zemlje. Prije zatrpavanja zemlju očistiti od krupnijeg kamenja.</t>
  </si>
  <si>
    <t>Dobava i polaganje PVC trake za upozorenje i plastičnih štitnika kabela.</t>
  </si>
  <si>
    <t>Geodetsko snimanje trase podzemnog kabelskog razvoda prije zatrpavanja rova i ucrtavanje u odgovarajuće katastarske planove.</t>
  </si>
  <si>
    <t>Dobava, dostava i polaganje cijevi u prethodno pripremljenu trasu do potpunog priključenja novih razvodnih ormara.</t>
  </si>
  <si>
    <t>DWP cijev d63 mm</t>
  </si>
  <si>
    <t>DWP cijev d50 mm</t>
  </si>
  <si>
    <t>Izrada proboja kroz zid/strop debljine do 35cm. Dimenzije proboja do fi 50 mm.</t>
  </si>
  <si>
    <t>3F katodni odvodnik prenapona  1.2kV, 25kA - kom 1</t>
  </si>
  <si>
    <t xml:space="preserve">3F glavna sklopka 80A  - kom 1    </t>
  </si>
  <si>
    <t>Isključno tipkalo (gljiva) - kom 1</t>
  </si>
  <si>
    <t xml:space="preserve">3F sklopka ZUDS 63/0.03A  - kom 1      </t>
  </si>
  <si>
    <t>1F automatski osigurač   6 A, C - kom 1</t>
  </si>
  <si>
    <t>1F automatski osigurač 16 A, C - kom 4</t>
  </si>
  <si>
    <t>3F automatski osigurač 25 A, C - kom 2</t>
  </si>
  <si>
    <t>3F automatski osigurač 63 A, C - kom 1</t>
  </si>
  <si>
    <t>3F automatski osigurač 50 A, C - kom 3</t>
  </si>
  <si>
    <t xml:space="preserve">3F sklopka ZUDS 40/0.03A   - kom 1    </t>
  </si>
  <si>
    <t xml:space="preserve">3F sklopka ZUDS 25/0.03A  - kom 1      </t>
  </si>
  <si>
    <t xml:space="preserve">3F sklopka ZUDS 40/0.3A - kom 1       </t>
  </si>
  <si>
    <t>1F automatski osigurač 10 A, B - kom 15</t>
  </si>
  <si>
    <t>1F automatski osigurač 16 A, B - kom 31</t>
  </si>
  <si>
    <t>3F automatski osigurač 25 A, C - kom 1</t>
  </si>
  <si>
    <t xml:space="preserve">3F sklopka ZUDS 40/0.03A  - kom 1      </t>
  </si>
  <si>
    <t xml:space="preserve">3F sklopka ZUDS 40/0.3A  - kom 1      </t>
  </si>
  <si>
    <t>3F automatski osigurač 35 A, C - kom 1</t>
  </si>
  <si>
    <t xml:space="preserve">3F sklopka ZUDS 40/0.03A   - kom 1      </t>
  </si>
  <si>
    <t xml:space="preserve">3F sklopka ZUDS 40/0.3A   - kom 1     </t>
  </si>
  <si>
    <t>3F automatski osigurač 35 A, C - kom 2</t>
  </si>
  <si>
    <t xml:space="preserve">3F sklopka ZUDS 63/0.03A   - kom 1   </t>
  </si>
  <si>
    <t>1F automatski osigurač 10 A, C - kom 8</t>
  </si>
  <si>
    <t xml:space="preserve">3F sklopka ZUDS 32/0.3A  - kom 1      </t>
  </si>
  <si>
    <t>1F sklopnik, NO kontakt, 250V, 16A - kom 8</t>
  </si>
  <si>
    <t>1F automatski osigurač 10 A, C - kom 4</t>
  </si>
  <si>
    <t>1F automatski osigurač 16 A, C - kom 2</t>
  </si>
  <si>
    <t>1F svjetlosna sklopka, digitalna, NO kontakt, 16A/250V - kom 1</t>
  </si>
  <si>
    <t>1F grebenasta sklopka, 0-1, 1P, 20A - kom 4</t>
  </si>
  <si>
    <t>ENERGETSKA INSTALACIJA UKUPNO:</t>
  </si>
  <si>
    <t>RASVJETNA INSTALACIJA</t>
  </si>
  <si>
    <t>RASVJETNA TIJELA</t>
  </si>
  <si>
    <t>LED Svjetiljka, 1000-2000 lm, 9-25W, 350-900 mA, 28V, IP44, bijela, u stavku uključen driver 20W, 250-700 mA, maximalnog izlaznog napona 57 V</t>
  </si>
  <si>
    <t>LED svjetiljka, 3500-3800 lm, 31W, IP20, bijela</t>
  </si>
  <si>
    <t>LED svjetiljka, 3500-3800lm, 31W, IP20, bijela, u stavku uključeni plastični okvir za montažu</t>
  </si>
  <si>
    <t>LED svjetiljka, 4200-4500 lm, 45W, IP20, bijela, u stavku uključeni plastični okvir za montažu</t>
  </si>
  <si>
    <t>01.06.</t>
  </si>
  <si>
    <t>LED svjetiljka, 2550-2700 lm, 25W, IP43, bijela</t>
  </si>
  <si>
    <t>01.07.</t>
  </si>
  <si>
    <t>LED svjetiljka, 2550-2700 lm, 25W, IP43, bijela, u stavku uključen spojni transparentni kabel 3x0,75 mm² dužine 3m sa spojnicom</t>
  </si>
  <si>
    <t>01.08.</t>
  </si>
  <si>
    <t>LED svjetiljka, 4000-4300 lm, 41W, IP20, bijela</t>
  </si>
  <si>
    <t>01.09.</t>
  </si>
  <si>
    <t>LED svjetiljka, 1950-2500 lm, 25+20W, IP20, bijela, u stavku uključen spojni transparentni kabel 5x0,75 mm² dužine 1,5m bijele boje sa duplom spojnicom</t>
  </si>
  <si>
    <t>01.10.</t>
  </si>
  <si>
    <t>LED svjetiljka, 1000-1300 lm, 11W, IP40, bijela</t>
  </si>
  <si>
    <t>01.11.</t>
  </si>
  <si>
    <t>LED svjetiljka, 2950-3500 lm, 36W, IP66</t>
  </si>
  <si>
    <t>01.12.</t>
  </si>
  <si>
    <t>LED svjetiljka, 4300-4500lm, 36W, IP66</t>
  </si>
  <si>
    <t>01.13.</t>
  </si>
  <si>
    <t>LED protupanična svjetiljka, 1W, 175 lm, IP65, 3h autonomije baterije, bijela boja, piktogram srednje veličine</t>
  </si>
  <si>
    <t>01.14.</t>
  </si>
  <si>
    <t>LED protupanična svjetiljka, 1W, 175 lm, IP65, 3h autonomije baterije, bijela boja, sa pleksiglasom i visilicom, piktogram srednje veličine</t>
  </si>
  <si>
    <t>01.15.</t>
  </si>
  <si>
    <t>LED protupanična svjetiljka, 1W, 175 lm, 3h autonomije baterije, bijela boja, sa pleksiglasom i visilicom, piktogram sa dvije vrste veličina</t>
  </si>
  <si>
    <t>01.16.</t>
  </si>
  <si>
    <t>LED protupanična svjetiljka, 1W, 175 lm, 3h autonomije baterije, bijela boja, sa pleksiglasom, piktogram srednje veličine</t>
  </si>
  <si>
    <t>10.17.</t>
  </si>
  <si>
    <t>LED protupanična svjetiljka, 1W, 175 lm, 3h autonomije baterije, bijela boja, sa pleksiglasom, piktogram sa dvije vrste veličina</t>
  </si>
  <si>
    <t>01.18.</t>
  </si>
  <si>
    <t>LED protupanična svjetiljka, 1W, 175 lm, 3h autonomije baterije, bijela boja, sa pleksiglasom, set za montažu, piktogram srednje veličine</t>
  </si>
  <si>
    <t>01.19.</t>
  </si>
  <si>
    <t>LED protupanična svjetiljka, 1W, 200 lm, IP20, 3h autonomije baterije</t>
  </si>
  <si>
    <t>01.20.</t>
  </si>
  <si>
    <t>LED protupanična svjetiljka, 2W, 310 lm, IP20, 3h autonomije baterije</t>
  </si>
  <si>
    <t>01.21.</t>
  </si>
  <si>
    <t>LED protupanična svjetiljka, 1W, 175 lm, IP65, 3h autnomije baterije sa termostatom</t>
  </si>
  <si>
    <t>01.22.</t>
  </si>
  <si>
    <t>LED protupanična svjetiljka, 3x1W, 460 lm, 3h autonomije baterije</t>
  </si>
  <si>
    <t>01.23.</t>
  </si>
  <si>
    <t>Rasvjetni LED stup visine h=4m iz ekstrudiranog aluminijskog profila sa silikonskim lećama za vanjsku primjenu asimetrične cestovne distribucije svjetlosti, 33W , IP65, 220-240V, 5700 -600 lm, 3000K, CRI&gt;80, LED min 60.000 h L80F50 na Tp=65°C.
Usklađena s N.N.43/2016 , HRN EN 60598-1 :2015 ; HRN EN 60598-2 : 2008 ili jednakovrijedna</t>
  </si>
  <si>
    <t>01.24.</t>
  </si>
  <si>
    <t>Rasvjetni LED stup visine h=3m sa polikarbonatnom kapom sive antracit boje, 25W , IP66, 220-240V, 3000-3500 lm, 3000K, CRI&gt;80, LED min 60.000 h. Usklađena s N.N.43/2016 , HRN EN 60598-1 :2015 ili jednakovrijedna</t>
  </si>
  <si>
    <t>01.25.</t>
  </si>
  <si>
    <t>Rasvjetni LED stup visine h=0,8m iz ekstrudiranog aluminijskog profila sa silikonskim lećama za vanjsku primjenu asimetrične distribucije svjetlosti, 6W , IP65, 220-240V, 880-1000 lm, 3000K, CRI&gt;80, LED min 60.000 h. Usklađena s N.N.43/2016 , HRN EN 60598-1 :2015 ; HRN EN 60598-2 : 2008 ili jednakovrijedna</t>
  </si>
  <si>
    <t>01.26.</t>
  </si>
  <si>
    <t>01.27.</t>
  </si>
  <si>
    <t>Zidna LED svjetiljka iz lijevanog aluminija, sa polikarbonatnom rigiranom lećom visokog stupnja propusnosti, 10,5W , IP66,  230V/50Hz, 982-1200lm, 3000K, CRI&gt;80, LED min 60.000h. Usklađena s N.N.43/2016 , HRN EN 60598-1 :2015 ; HRN EN 60598-2 : 2008 ili jednakovrijedna</t>
  </si>
  <si>
    <t>Izrada, dobava, montaža te spajanje zidnih izvoda za sklopke rasvjetnih tijela. U stavku uključene podžbukne kutije te ostali dodatni pribor (elektrogips, spojnice, dodatni izolacijski materijali) sve do pune funkcionalnosti.</t>
  </si>
  <si>
    <t>Podžbukni Isklopni prekidač, 10A</t>
  </si>
  <si>
    <t>Podžbukni izmjenični prekidač, 10A</t>
  </si>
  <si>
    <t>Podžbukni izmjenično križni prekidač, 10A</t>
  </si>
  <si>
    <t xml:space="preserve">NYM 3x1,5 mm² </t>
  </si>
  <si>
    <t>Dobava i montaža plastičnih kabel kanalica raznih širina; boja bijela; zajedno s potrebnim priborom (tiple, vici) za montažu na zid ili strop.</t>
  </si>
  <si>
    <t>Kabel kanalica 30x15mm</t>
  </si>
  <si>
    <t>Izrada utora, dobava, dostava i p/ž postava instalacijskih cijevi s uključenim p/ž razvodnim kutijama prema strujnim krugovima..</t>
  </si>
  <si>
    <t>instalacijska savitljiva cijev tičino d20 mm</t>
  </si>
  <si>
    <t>RASVJETNA INSTALACIJA UKUPNO:</t>
  </si>
  <si>
    <t>ELEKTROTEHNIČKE INSTALACIJE</t>
  </si>
  <si>
    <t xml:space="preserve">Dobava, dostava, izrada izvoda, podžbukna te nadžbukna ugradnja sa uključenim podžbuknim ili nadžbuknim kutijama po zidu ili podu, spajanje i označavanje, sve komplet do pune funkcionalnosti </t>
  </si>
  <si>
    <t>podžbukna jednofazna priključnica 230V N+PE s poklopcem</t>
  </si>
  <si>
    <t xml:space="preserve">podžbukna jednofazna priključnica 230V N+PE </t>
  </si>
  <si>
    <t xml:space="preserve">podžbukna jednofazna priključnica 2x230V N+PE </t>
  </si>
  <si>
    <t>električni izvod za kuhinjsku napu</t>
  </si>
  <si>
    <t>električni izvod za SOS potezno tipkalo za invalidni WC</t>
  </si>
  <si>
    <t>električni izvod za signalni panel smješten iznad ulaza u WC</t>
  </si>
  <si>
    <t>električni izvod za LCD display nadzora invalidnog WC-a</t>
  </si>
  <si>
    <t>kutija za izjednačenje potencijala</t>
  </si>
  <si>
    <t>električni izvod tipkala za isklop u nuždi</t>
  </si>
  <si>
    <t>električni izvod za napajanje centralne jedinice video nadzora</t>
  </si>
  <si>
    <t xml:space="preserve">podžbukna priključnica s dodatnom zaštitom izravnog dodira 230V N+PE </t>
  </si>
  <si>
    <t>električni izvod za napajanje plinodojavne centralne</t>
  </si>
  <si>
    <t>električni izvod za napajanje vatrodojavne centrale</t>
  </si>
  <si>
    <t>HDMI priključnica</t>
  </si>
  <si>
    <t>električni izvod za vanjsku jedinicu portafona</t>
  </si>
  <si>
    <t>električni izvod za unutarnju jedinicu portafona</t>
  </si>
  <si>
    <t>električni izvod za napajanje vanjskog el. motora vratiju</t>
  </si>
  <si>
    <t>električni izvod za napajanje ormara spremnika kišnice</t>
  </si>
  <si>
    <t>električni izvod za napajanje razvodnog ormara dizala</t>
  </si>
  <si>
    <t>električni izvod za napajanje bojlera</t>
  </si>
  <si>
    <t>električni izvod za napajanje elektro grijača rekuperatora</t>
  </si>
  <si>
    <t>električni izvod za napajanje stropnog ventilkovektora</t>
  </si>
  <si>
    <t>električni izvod za odsisni ventilator</t>
  </si>
  <si>
    <t>električni izvod za zidni prekidač odsisnog ventilatora</t>
  </si>
  <si>
    <t>električni izvod za rekuperator zraka</t>
  </si>
  <si>
    <t>električni izvod za upravljač podnog grijanja</t>
  </si>
  <si>
    <t>01.28.</t>
  </si>
  <si>
    <t>električni izvod za zidni ventilkonvektor</t>
  </si>
  <si>
    <t>01.29.</t>
  </si>
  <si>
    <t>električni izvod za napajanje vanjske dizalice topline</t>
  </si>
  <si>
    <t>01.30.</t>
  </si>
  <si>
    <t>električni izvod za napajanje crpki kotlovnice</t>
  </si>
  <si>
    <t>električni izvod za napajanje krovnih slivnika</t>
  </si>
  <si>
    <t>instalacijska savitljiva cijev tičino d 20mm</t>
  </si>
  <si>
    <t>instalacijska savitljiva cijev tičino d 32mm</t>
  </si>
  <si>
    <t>instalacijska savitljiva cijev tičino d 40mm</t>
  </si>
  <si>
    <t>instalacijska savitljiva cijev tičino d 63mm</t>
  </si>
  <si>
    <t>Kabel kanalica 80x40mm</t>
  </si>
  <si>
    <t>Dobava, dostava te izrada pripremnog izvoda od buduće sunčane elektrane smještene na krovu pa do buduće pozicije invertera (U stavku uključena instalacijska cijev DWP d 110 dužine 6m)</t>
  </si>
  <si>
    <t>Izrada proboja kroz zid/strop debljine do 50cm. Dimenzije proboja do fi 50 mm.</t>
  </si>
  <si>
    <t>Dobava vodova i kabela, polaganje po već pripremljenim trasama ili elementima razvoda i spajanje razdjelnica.</t>
  </si>
  <si>
    <t>NYY 5x4 mm²</t>
  </si>
  <si>
    <t>NYY 5x6 mm²</t>
  </si>
  <si>
    <t>NYY 5x16 mm²</t>
  </si>
  <si>
    <t>NYY 3x2,5 mm²</t>
  </si>
  <si>
    <t>06.05.</t>
  </si>
  <si>
    <t>NYM 3x2,5 mm²</t>
  </si>
  <si>
    <t>06.06.</t>
  </si>
  <si>
    <t>NYM 3x1,5 mm²</t>
  </si>
  <si>
    <t>06.07.</t>
  </si>
  <si>
    <t>P/M 5x16 mm²</t>
  </si>
  <si>
    <t>06.08.</t>
  </si>
  <si>
    <t>P/M 5x10 mm²</t>
  </si>
  <si>
    <t>06.09.</t>
  </si>
  <si>
    <t>P/F 6x1 mm²</t>
  </si>
  <si>
    <t>06.10.</t>
  </si>
  <si>
    <t>P/F 10x1 mm²</t>
  </si>
  <si>
    <t>06.11.</t>
  </si>
  <si>
    <t>IY(St)Y 3x2x0.6 mm</t>
  </si>
  <si>
    <t>LiYCY 2x0,25 mm²</t>
  </si>
  <si>
    <t>NHXMH 3x1,5 mm²</t>
  </si>
  <si>
    <t>ELEKTROTEHNIČKE INSTALACIJE UKUPNO:</t>
  </si>
  <si>
    <t>INSTALACIJA PLINODOJAVE (CO)</t>
  </si>
  <si>
    <t xml:space="preserve">Dobava, montaža i spajanje modularne mikroprocesorske plinodojavne centrale s indikacijsko - upravljačkim panelom, s 8 programabilnih izlaza, s pričuvnim napajanjem; konfigurirana za mogućnost priključenja max. 32 javljača
</t>
  </si>
  <si>
    <t xml:space="preserve">Dobava i montaža detektora CO
</t>
  </si>
  <si>
    <t xml:space="preserve">Dobava, montaža i spajanje signalnog panoa sa bljeskalicom
</t>
  </si>
  <si>
    <t>Dobava i  polaganje cijevi zajedno s razvodnim kutijama veličine do 100×100 mm, te spojnim i montažnim elementima.</t>
  </si>
  <si>
    <t>Instalacijska tvrda PNT cijev 16 mm</t>
  </si>
  <si>
    <t>Dobava vodiča i kabela, polaganje po već pripremljenim trasama ili elementima razvoda i spajanje.</t>
  </si>
  <si>
    <t>PP00 2x1,5 mm²</t>
  </si>
  <si>
    <t>Programiranje plinodojavne centrale, ispitivanje sustava, puštanje u rad i obuka korisnika</t>
  </si>
  <si>
    <t>Izdavanje atesta o funkcionalnosti sustava od nadležne institucije.</t>
  </si>
  <si>
    <t>INSTALACIJA PLINODOJAVE (CO) UKUPNO:</t>
  </si>
  <si>
    <t>GROMOBRANSKE INSTALACIJE</t>
  </si>
  <si>
    <t>Izrada spoja izvoda s uzemljivača ili vertikalnih odvoda i metalnih površina na i u objektu. Spoj izraditi varom duljine minimalno 5 cm obostrano u visini minimalno 10 cm od gotovog poda. Var zaštititi dvostrukim antikorozivnim premazom crvene boje</t>
  </si>
  <si>
    <t>Dobava i montaža žice od aluminijske legure promjera 8 mm i izrada hvataljki po krovu. Hvataljke pričvrstiti odgovarajućim nosačima na svakih 1 m duljine.</t>
  </si>
  <si>
    <t>Dobava i montaža trake za uzemljenje Fe/Zn 25x4 mm²</t>
  </si>
  <si>
    <t>Dobava i montaža pocinčane čelične trake 25x4 mm i izrada izjednačenja potencijala po fasadi. U stavku uključeni sitni pribor, spojnice i ostala oprema, sve do pune funkcionalnosti.</t>
  </si>
  <si>
    <t>Dobava i spajanje križnog komada za međusobni spoj traka kod grananja Spoj prema važećim standardima.</t>
  </si>
  <si>
    <t>Dobava kutije za nadzemni mjerni spoj prema važećim standardima i ugradnja u zid ili betonski stup te izrada spoja izvoda s uzemljivača i odvoda. Spoj izradi na preklop s dva pocinčana vijka M 8x15 i zaštiti ga dvostrukim antikorozivnim premazom crvene boje</t>
  </si>
  <si>
    <t>Izrada spoja izvoda s uzemljivača sa zaštitnom sabirnicom razdjelnice GRO.. Spoj izvesti pocinčanim vijkom M 8x30 mm (GRO..)</t>
  </si>
  <si>
    <t>GROMOBRANSKE INSTALACIJE UKUPNO:</t>
  </si>
  <si>
    <t>TELEKOMUNIKACIJSKA INSTALACIJA</t>
  </si>
  <si>
    <t>Dobava i montaža u trasu kanalizacije tipskog kabelskog zdenca kao tip MZ D0/15K. Cijena uključuje iskop zemlje II kategorije, zatrpavanje zemljom oko stijenki nakon postavljanja i odvoz ili rasipavanje viška zemlje.
Stavku ponuditi uz obavezan dogovor s HT d.d.</t>
  </si>
  <si>
    <t xml:space="preserve">Dobava potrebnog materijala i pribora, izrada el. izvoda, montaža i spajanje ugradnog 10" komunikacijskog ormarića, dimenzija (vxšxd) 400x300x100 mm, komplet sa 1 LSA regletom 10x2, patch panelom 10" i utičnim modulima cat.6 (12 kom), patch kabelima cat. 6 duljine 1m, vodilicom za kabele, čičak vezicama za pričvršćivanje komunikacijske opreme, nadžbuknom priključnicom 230V, 16A i ostalim nespecificiranim potrebnim priborom do potpune funkcionalnosti.
</t>
  </si>
  <si>
    <t>Iskop i zatrpavanje rova u zemlji za kabelsku kanalizaciju dimenzija širine 40 i dubine 80 cm. Zatrpavanje izvesti rastresitom zemljom u slojevima od 0,2 m, uz nabijanje i vlaženje u slučaju suhe zemlje. Prije zatrpavanja zemlju očistiti od krupnijeg kamenja.</t>
  </si>
  <si>
    <t>Izrada, dobava, montaža te spajanje zidnih izvoda telekomunikacijskih priključnica. U stavku uključene podžbukne kutije te ostali dodatni pribor (elektrogips, spojnice, dodatni izolacijski materijali) sve do pune funkcionalnosti.</t>
  </si>
  <si>
    <t>RJ45 modul sa 2 insertera</t>
  </si>
  <si>
    <t xml:space="preserve">Dobava cijevi i polaganje od montažnog komunikacijskog zdenca MZ-D0 pa do glavnog telekomunikacijskog ormar HD u objektu </t>
  </si>
  <si>
    <t>08.01.</t>
  </si>
  <si>
    <t>DWP cijev d 40 mm</t>
  </si>
  <si>
    <t>Izrada utora, dobava, dostava i p/ž postava instalacijskih cijevi s prema pozicijama telekomunikacijskih priključnica.</t>
  </si>
  <si>
    <t>instalacijska savitljiva cijev tičino d16mm</t>
  </si>
  <si>
    <t>Cat 6 U/UTP PVC 350 MHz</t>
  </si>
  <si>
    <t>TELEKOMUNIKACIJSKA INSTALACIJA UKUPNO:</t>
  </si>
  <si>
    <t>Dobava, dostava, montaža te spajanje antenskog stupa prema konfiguraciji:</t>
  </si>
  <si>
    <t xml:space="preserve"> - antenski razdjelni stup promjera d48mm, dužine 5m sa poklopcem</t>
  </si>
  <si>
    <t xml:space="preserve"> - obujmica za cijev 5/4`` za pričvršćivanje antenskih stupova sa uzemljenjem</t>
  </si>
  <si>
    <t xml:space="preserve"> - krovni olovni lim sa gumom promjera od 48-57mm te sa obujmicom za sidrenje stupa sa 3 smjera po 120°</t>
  </si>
  <si>
    <t xml:space="preserve"> - krajnja stezaljka s kukom te krajnji nosač krova promjera d13mm, dužine 430mm</t>
  </si>
  <si>
    <t xml:space="preserve"> - zatezač sajle promjera d10mm sa bočnim nosačom antene</t>
  </si>
  <si>
    <t xml:space="preserve"> - ostali nespecificirani spojni i montažni materijali</t>
  </si>
  <si>
    <t>Dobava, dostava, montaža i spajanje sustava zemaljskih antena prema sljedećoj konfiguraciji:</t>
  </si>
  <si>
    <t xml:space="preserve"> - UKV 452 antena</t>
  </si>
  <si>
    <t xml:space="preserve"> - U47X antena</t>
  </si>
  <si>
    <t xml:space="preserve"> - antensko predpojačalo za k61</t>
  </si>
  <si>
    <t xml:space="preserve"> - logaritamska antena LAU 02 - duga</t>
  </si>
  <si>
    <t xml:space="preserve"> - logaritamska antena LAU 01</t>
  </si>
  <si>
    <t xml:space="preserve"> - logaritamska antena LAU 01V</t>
  </si>
  <si>
    <t xml:space="preserve"> - ostali nespecificirani spojni i montažni elementi</t>
  </si>
  <si>
    <t>Dobava, dostava, ugradnja te spajanje zajedničkog antenskog uređaja od krovnog antenskog sustava do ZAU uređaja postavljenog u HD ormarić telekomunikacija sve do potpune funkcionalnosti.</t>
  </si>
  <si>
    <t>Izrada utora, dobava, dostava i p/ž postava instalacijske cijevi od krovnog antenskog sustava pa do ZAU sustava smještenog u HD ormariću.</t>
  </si>
  <si>
    <t>Instalacijska savitljiva cijev ticino d 32 mm.</t>
  </si>
  <si>
    <t>Izrada utora, dobava, dostava i p/ž postava instalacijskih cijevi s prema pozicijama antenskih RTV priključnica.</t>
  </si>
  <si>
    <t>Instalacijska savitljiva cijev ticino d 16 mm.</t>
  </si>
  <si>
    <t>Izrada, dobava, montaža te spajanje zidnih izvoda RTV priključnica. U stavku uključene podžbukne kutije te ostali dodatni pribor (elektrogips, spojnice, dodatni izolacijski materijali) sve do pune funkcionalnosti.</t>
  </si>
  <si>
    <t>Antenska RTV priključnica</t>
  </si>
  <si>
    <t>RG 11 75 Ohm</t>
  </si>
  <si>
    <t>08.02.</t>
  </si>
  <si>
    <t>RG 213 U 50 Ohm</t>
  </si>
  <si>
    <t>RTV INSTALACIJA UKUPNO:</t>
  </si>
  <si>
    <t>ENERGETSKA INSTALACIJA</t>
  </si>
  <si>
    <t xml:space="preserve">ELEKTROTEHNIČKE INSTALACIJE </t>
  </si>
  <si>
    <t xml:space="preserve">GROMOBRANSKE INSTALACIJE </t>
  </si>
  <si>
    <t>TELEKOMUNIKACIJSKE INSTALACIJE</t>
  </si>
  <si>
    <t>ELEKTROTEHNIČKI RADOVI UKUPNO BEZ PDV-a:</t>
  </si>
  <si>
    <t>SUSTAV DOJAVE POŽARA</t>
  </si>
  <si>
    <t>INSTALACIJA VATRODOJAVE</t>
  </si>
  <si>
    <t>CENTRALA DOJAVE POŽARA</t>
  </si>
  <si>
    <t xml:space="preserve">Dobava, dostava, ugradnja i spajanje analogno adresabilne centrale dojave požara s dvije petlje za prihvat analogno adresabilnih javljača, ulazno/izlaznih modula, analogno adresabilnih sirena/bljeskalica i sirena tip centrale </t>
  </si>
  <si>
    <t>BATERIJA</t>
  </si>
  <si>
    <t>Dobava, dostava, postava i spajanje akumulatorske baterije 12VDC/60 Ah.</t>
  </si>
  <si>
    <t>TELEFONSKI DOJAVNIK</t>
  </si>
  <si>
    <t>Dobava, dostava i ugradnja u centralu dojave požara telefonskog dojavnika (modema). Uključiti i podešavanje i puštanje u pogon.</t>
  </si>
  <si>
    <t>JAVLJAČI I MODULI DOJAVE POŽARA</t>
  </si>
  <si>
    <t>Dobava, montaža, spajanje i adresiranje elemenata analogno adresabilnog vatrodojavnog sustava, uključujući sve do potpune funkcionalnosti zajedno sa pločicom za označavanje</t>
  </si>
  <si>
    <t xml:space="preserve"> - optički javljač požara s podnožjem </t>
  </si>
  <si>
    <t xml:space="preserve"> - ručni javljač požara </t>
  </si>
  <si>
    <t xml:space="preserve"> - izlazni modul (1x relejni izlaz) </t>
  </si>
  <si>
    <t>04.04.</t>
  </si>
  <si>
    <t xml:space="preserve"> - sirena s bljeskalicom IP65 za vanjsku montažu  s podnožjem </t>
  </si>
  <si>
    <t>04.05.</t>
  </si>
  <si>
    <t xml:space="preserve"> - LCD panel za konfiguraciju vatrodojavnog sustava</t>
  </si>
  <si>
    <t>DOBAVA I POLAGANJE KABELA</t>
  </si>
  <si>
    <t>Dobava i polaganje kabela vatrodojavnog sustava zajedno sa dobavom i polaganjem:
 - samogasivim PVC instalacijskim cijevima (cca 85% dužine kabela) i to unutar spuštenog stropa (cca 70%) i dijelom podžbukno (cca 30%)
 - PNT cijevima d16mm s obijmicama za montažu (cca 5% dužine kabela)
Uključujući proboje kroz zid i sav sitni materijal do potpune funkcionalnosti za slijedeće kabele:</t>
  </si>
  <si>
    <t xml:space="preserve">JBY(St)Y 2x2x0,8 mm² </t>
  </si>
  <si>
    <t>IZRADA PROBOJA IZMEĐU ETAŽA</t>
  </si>
  <si>
    <t>Izrada proboja između etaže za prolaz do dva kabela dojave požara.</t>
  </si>
  <si>
    <t>PROTUPOŽARNO BRTVLJENJE</t>
  </si>
  <si>
    <t>INSTALACIJA VATRODOJAVE UKUPNO:</t>
  </si>
  <si>
    <t>SUSTAV DOJAVE POŽARA UKUPNO BEZ PDV-a:</t>
  </si>
  <si>
    <t xml:space="preserve">Dobava i ugradnja jednostrano apsorbirajućih i zvučno izolacijskog  aluminijskog panela protiv buke. Umanjenje buke za 20 dB. Paneli se postavljaju oko rashladne jedinice. </t>
  </si>
  <si>
    <t>VATRODOJAVA</t>
  </si>
  <si>
    <t>TROŠKOVNIK ELEKTROTEHNIČKIH  RADOVA</t>
  </si>
  <si>
    <t>Dobava materijala, izrada i montaža ograde vanjskog stubišta, zajedno s  rukohvatom.  Visina ograde od gotovog poda 120 cm.</t>
  </si>
  <si>
    <t>stropovi debljine 10 cm</t>
  </si>
  <si>
    <t>Dobava, doprema i ugradnja betona za betoniranje podložnog betona ispod temeljne konstrukcije / temelja. Podložni beton minimalne debljine 10 cm, betonom C16/20, X0, zrno agregata max.16 mm, konzistencija S3 uz nabijanje.</t>
  </si>
  <si>
    <t>Krpanje asfalta u grubom i finom slojem (nosivi sloj asfalt betona AC 22 base 7 cm, habajući sloj asfaltbetona AC 8 surf  debljine 3 cm.) U cijenu asfalta uključiti izradu bitumenske emulzije.</t>
  </si>
  <si>
    <t>Polimercementna hidroizolacija vanjskih prostora</t>
  </si>
  <si>
    <t>- betonske ploče 8 cm - obračunato u drugoj stavci-vanjsko uređenje</t>
  </si>
  <si>
    <t>upojni bunar vel. Ø80 cm h=3,00 m</t>
  </si>
  <si>
    <t>cijevi Ø80 cm h=1,00 m</t>
  </si>
  <si>
    <t>- maksimalna temperatura tekućine: 35 ºC</t>
  </si>
  <si>
    <t>- odabrana temperatura tekućine: 20 ºC</t>
  </si>
  <si>
    <t>Dobava i montaža predgotovljenog betonskog separatora masti i ulja. Poklopce odnosno ulazna okna separatora prilagoditi kotama uređenog terena odnosno kotama niveleta projektirane kanalizacije prema projektu iste. Separator položiti na betonsku ploču. U cijeni poklopac Ø800 mm nosivosti 250 kN.</t>
  </si>
  <si>
    <t>upojni bunar vel. Ø150 cm h=3,00 m</t>
  </si>
  <si>
    <t>cijevi Ø150 cm h=1,00 m</t>
  </si>
  <si>
    <t>Dobava i montaža holender slavine Ø15mm.</t>
  </si>
  <si>
    <t>Podest za vanjsku strojarsku jedinicu</t>
  </si>
  <si>
    <t xml:space="preserve">AB temeljne trake i betonske trake </t>
  </si>
  <si>
    <t>Podložni beton / podbeton</t>
  </si>
  <si>
    <t>REKAPITULACIJA STROJARSKIH INSTALACIJA</t>
  </si>
  <si>
    <t>Odvoz sve suvišne zemlje s gradilišta na odlagališnu deponiju do 15 km, uključujući utovar, prijevoz, istovar i plaćanje potrebnih pristojbi za zbrinjavanje. Obračun zemlje u sraslom stanju.</t>
  </si>
  <si>
    <t xml:space="preserve">Strojni iskop za temelje, na mjestu nove gradnje, prosječne dubine 80 cm, u terenu C kategorije </t>
  </si>
  <si>
    <t>2.04.01.</t>
  </si>
  <si>
    <t>2.04.02.</t>
  </si>
  <si>
    <t>2.04.03.</t>
  </si>
  <si>
    <t>3.02.01.</t>
  </si>
  <si>
    <t>3.05.01.</t>
  </si>
  <si>
    <t>3.05.02.</t>
  </si>
  <si>
    <t>3.05.03.</t>
  </si>
  <si>
    <t>3.06.01.</t>
  </si>
  <si>
    <t>3.06.02.</t>
  </si>
  <si>
    <t>3.08.01.</t>
  </si>
  <si>
    <t>3.08.02.</t>
  </si>
  <si>
    <t>3.09.01.</t>
  </si>
  <si>
    <t>3.09.02.</t>
  </si>
  <si>
    <t>3.13.01.</t>
  </si>
  <si>
    <t>3.13.02.</t>
  </si>
  <si>
    <t>3.15.01.</t>
  </si>
  <si>
    <t>3.15.02.</t>
  </si>
  <si>
    <t>3.16.01.</t>
  </si>
  <si>
    <t>3.16.02.</t>
  </si>
  <si>
    <t>3.17.01.</t>
  </si>
  <si>
    <t>3.17.02.</t>
  </si>
  <si>
    <t>3.19.01.</t>
  </si>
  <si>
    <t>3.19.02.</t>
  </si>
  <si>
    <t xml:space="preserve">Unutarnja žbuka </t>
  </si>
  <si>
    <t>Na spojevima dva različita materijala  ugraditi pocinčano rabitz pletivo.</t>
  </si>
  <si>
    <t>Zidanje dimnjačkog sistema Ø 120 mm za plinska kondenzacijska trošila. Točne karakteristike dimnjaka uskladiti s odabranim kotlom i glavnom projektu.</t>
  </si>
  <si>
    <t>4.16.01.</t>
  </si>
  <si>
    <t>4.16.03.</t>
  </si>
  <si>
    <t>Hidroizolacija vanjskih prostora</t>
  </si>
  <si>
    <t xml:space="preserve">Hidroizolacija unutarnjih pragova </t>
  </si>
  <si>
    <t>Dobava i izvedba toplinske fasade vanjskog zida klasificiranog sustava ETICS, završno silikonska žbuka.</t>
  </si>
  <si>
    <t>3.02.02.</t>
  </si>
  <si>
    <t>3.02.03.</t>
  </si>
  <si>
    <t>3.03.03.</t>
  </si>
  <si>
    <t>3.04.03.</t>
  </si>
  <si>
    <t>4.01.01.</t>
  </si>
  <si>
    <t>4.01.02.</t>
  </si>
  <si>
    <t>4.03.01.</t>
  </si>
  <si>
    <t>4.03.02.</t>
  </si>
  <si>
    <t>NADSVJETLO: Ostakljenje prozirnim staklom minimalne debljine 6 mm, fiksno</t>
  </si>
  <si>
    <t>5.01.01.</t>
  </si>
  <si>
    <t>5.01.02.</t>
  </si>
  <si>
    <t>Tijekom iskopa i pripreme temeljnog tla te izvedbe temeljne konstrukcije potrebno je provesti kontrolu tla od strane ovlaštenog geomehaničara i utvrditi dubinu temeljenja koju je potrebno upisati u građevinski dnevnik.</t>
  </si>
  <si>
    <t xml:space="preserve">Radovi se odnose na čelični stup na ulazu u građevinu, nosivu konstrukciju za izvedbu ogradu oko strojarske jedinice i dr. </t>
  </si>
  <si>
    <t xml:space="preserve">U cijenu uključiti sav rad, materijal, vijke, sav spojni materijal, anker ploče, zaštitu od korozije,s temeljnim premazom kao i završnom obradom  (3x), radnu i zaštitnu skelu, sve do potpune gotovosti i funkcionalnosti. </t>
  </si>
  <si>
    <t xml:space="preserve">U cijenu uključiti  nosivu i sekundarnu konstrukciju, pokrov, zidnu oblogu (ispunu),  sve opšave, žlijebove za odvodnju, sav rad, materijal, silikoniziranje, sve do potpune gotovosti i funkcionalnosti. </t>
  </si>
  <si>
    <t xml:space="preserve">Izrada i montaža krovne vertikalne cijevi okruglog profila Ø125 mm za odvod krovne vode, izvedene pocinčanog, plastificiranog lima d=0,7 mm, u boji fasade. Pri vrhu vertikalu spojiti s vodolovnim grlom. U jediničnoj cijeni uračunati su kotlići, koljena, te sav materijal i pričvrsni pribor, obujmice, izradu i izradu završetka cijevi. </t>
  </si>
  <si>
    <t xml:space="preserve">Dobava i popločavanje podova unutarnjih prostorija keramičkim pločicama  1. klase. </t>
  </si>
  <si>
    <t>U cijenu je uključena izrada sokla visine 10 cm, uzimanje mjera na licu mjesta, sav potreban materijal s radom, rezanjem i pripasavanjem pločica, fugiranje, te zaštita nakon postave.</t>
  </si>
  <si>
    <t>10.02.01.</t>
  </si>
  <si>
    <t>10.02.02.</t>
  </si>
  <si>
    <t>10.03.01.</t>
  </si>
  <si>
    <t>10.03.02.</t>
  </si>
  <si>
    <r>
      <t>PROZOR 230/160+20 - EI</t>
    </r>
    <r>
      <rPr>
        <vertAlign val="subscript"/>
        <sz val="9"/>
        <color theme="1"/>
        <rFont val="Arial"/>
        <family val="2"/>
        <charset val="238"/>
      </rPr>
      <t>2</t>
    </r>
    <r>
      <rPr>
        <sz val="9"/>
        <color theme="1"/>
        <rFont val="Arial"/>
        <family val="2"/>
        <charset val="238"/>
      </rPr>
      <t xml:space="preserve"> 90 - POZICIJA 3</t>
    </r>
  </si>
  <si>
    <r>
      <t>PROZOR 125/160+20 - EI</t>
    </r>
    <r>
      <rPr>
        <vertAlign val="subscript"/>
        <sz val="9"/>
        <color theme="1"/>
        <rFont val="Arial"/>
        <family val="2"/>
        <charset val="238"/>
      </rPr>
      <t>2</t>
    </r>
    <r>
      <rPr>
        <sz val="9"/>
        <color theme="1"/>
        <rFont val="Arial"/>
        <family val="2"/>
        <charset val="238"/>
      </rPr>
      <t xml:space="preserve"> 90 - POZICIJA 4</t>
    </r>
  </si>
  <si>
    <r>
      <t>DVOKRILNA VRATA 180/220-EI</t>
    </r>
    <r>
      <rPr>
        <vertAlign val="subscript"/>
        <sz val="9"/>
        <color theme="1"/>
        <rFont val="Arial"/>
        <family val="2"/>
        <charset val="238"/>
      </rPr>
      <t>2</t>
    </r>
    <r>
      <rPr>
        <sz val="9"/>
        <color theme="1"/>
        <rFont val="Arial"/>
        <family val="2"/>
        <charset val="238"/>
      </rPr>
      <t xml:space="preserve"> 60 - C -Sm POZICIJA 1</t>
    </r>
  </si>
  <si>
    <r>
      <t>JEDNOKRILNA VRATA 90/220 -  EI</t>
    </r>
    <r>
      <rPr>
        <vertAlign val="subscript"/>
        <sz val="9"/>
        <color theme="1"/>
        <rFont val="Arial"/>
        <family val="2"/>
        <charset val="238"/>
      </rPr>
      <t>2</t>
    </r>
    <r>
      <rPr>
        <sz val="9"/>
        <color theme="1"/>
        <rFont val="Arial"/>
        <family val="2"/>
        <charset val="238"/>
      </rPr>
      <t xml:space="preserve"> 60- C-Sm - POZICIJA 2 </t>
    </r>
  </si>
  <si>
    <t>Rad na visini do 1,5 m, uključivo sve potrebne pokretne skele i podeste.</t>
  </si>
  <si>
    <t>Predviđena toplinske  izolacija je od  polutvrdih ploča od  kamene mineralne vune debljine 150 mm,  specifične mase 100 kg/m³,  kaširane crnim staklenim voalom. Klasa zapaljivosti A1. Koeficijent toplinske provodljivosti  λD=0,035 W/mK. Ploče mineralne vune  pričvršćuju se  u nosivu konstrukciju sa  4-6 PVC tipli po m2.</t>
  </si>
  <si>
    <t>TROŠKOVNIK VANJSKOG UREĐENJA</t>
  </si>
  <si>
    <t>SVEUKUPNA REKAPITULACIJA</t>
  </si>
  <si>
    <t xml:space="preserve">I    PRIPREMNI RADOVI                                    </t>
  </si>
  <si>
    <t xml:space="preserve">II   ZEMLJANI RADOVI                                      </t>
  </si>
  <si>
    <t>III  KOLNIČKA KONSTRUKCIJA</t>
  </si>
  <si>
    <t>IV BETONSKI RADOVI</t>
  </si>
  <si>
    <t>V  OSTALI RADOVI</t>
  </si>
  <si>
    <t>VI OPREMA</t>
  </si>
  <si>
    <t>UKUPNO:</t>
  </si>
  <si>
    <t>PDV  25%</t>
  </si>
  <si>
    <t xml:space="preserve">C) VANJSKO UREĐENJE </t>
  </si>
  <si>
    <t>PRIPREMNI RADOVI</t>
  </si>
  <si>
    <t>1.03.</t>
  </si>
  <si>
    <t xml:space="preserve">Rezanje asfaltnog kolnika na mjestu spoja novog s postojećim asfaltom. Stavka uključuje rezanje asfaltnog kolnika debljine cca 10-12 cm, te zapunjavanje reške bitumenskom masom. Obračun po m' izvedene i zapunjene reške. </t>
  </si>
  <si>
    <t>1.04.</t>
  </si>
  <si>
    <t>rušenje velikog betonskog rubnjaka</t>
  </si>
  <si>
    <t>rušenje malog betonskog rubnjaka</t>
  </si>
  <si>
    <t>1.05.</t>
  </si>
  <si>
    <t>Rušenje i uklanjanje postojeće panelne ograde na parceli. Ovaj rad obuhvaća pažljivu demontažu postojećih panela i montažnog betonskog parapeta i skladištenje istih kao pripremu za ponovnu ugradnju na novu poziciju, rušenje stupova ograde s temeljem i odvoz na deponiju udaljenosti do 15 km. Obračun je po ml porušene i ukonjene ograde.</t>
  </si>
  <si>
    <t>2.01.</t>
  </si>
  <si>
    <t>Čišćenje terena od rastlinja i grmlja. Stavka obuhvaća čišćenje terena od rastlinja s iskopom korijenja i humusnog materijala u sloju od 20 cm, utovar iskopanog materijala na prijevozno sredstvo i odvoz na deponiju udaljenosti do 15 km. Troškovi deponiranja su u cijeni stavke. Rad se mjeri u kubičnim metrima stvarno iskopanog materijala, mjereno u sraslom stanju, a u jediničnu cijenu uračunati su svi radovi na iskopu materijala sa utovarom u prijevozna sredstva, prijevoz do mjesta istovara s rasprostiranjem, te potrebnim osiguranjem na gradilištu i javnim prometnicama.</t>
  </si>
  <si>
    <t xml:space="preserve">m³ </t>
  </si>
  <si>
    <t>2.02.</t>
  </si>
  <si>
    <t xml:space="preserve">Strojni široki iskop tla  na trasi, u materijalu kategorije "C", prema odredbama projekta s utovarom u prijevozno sredstvo i odvoz na gradilišnu deponiju udaljenosti  do 200 m.  Rad se mjeri u kubičnim metrima stvarno iskopanog materijala, mjereno u sraslom stanju, a u jediničnu cijenu uračunati su svi radovi na iskopu materijala sa utovarom u prijevozna sredstva, prijevoz i istovar na gradilišnu deponiju s potrebnim osiguranjem na gradilištu, radovi na uređenju i čišćenju pokosa od labilnih blokova i rastresitog materijala, planiranje iskopanih i susjednih površina.                 </t>
  </si>
  <si>
    <t>2.03.</t>
  </si>
  <si>
    <t xml:space="preserve">Izrada posteljice od zemljanih materijala, Sz≥20 % ispod prometnih i pješačkih površina. Strojna izrada posteljice od zemljanih  ili miješanih materijala, završnog sloja usjeka ili nasipa, ujednačene nosivosti s grubim i finim planiranjem, eventualnom sanacijom pojedinih manjih površina slabijeg materijala i zbijanjem do tražene zbijenosti uz potrebno vlaženje ili sušenje. Izrada posteljice mora biti prema projektu, osobito obzirom na visinske kote, postignute nagibe i zbijenost materijala. Obračun je u četvornim metrima uređene i zbijene posteljice. U cijeni je uključen sav rad, materijal te prijevozi, potrebni za potpuno dovršenje uređene i zbijene posteljice, uključujući i ispitivanje i kontrolu kakvoće. </t>
  </si>
  <si>
    <t>2.04.</t>
  </si>
  <si>
    <t>Dobava i ugradnja geotekstila g=300g/m²  ispod prometnih i pješačkih površina između postojećeg terena i ugrađenog šljunka i na vatrogasnom pristupu između postojećeg terena i ugrađenog šljunka i između ugrađenog šljunka i humusnog sloja. Geotekstil postavljati s preklopima.</t>
  </si>
  <si>
    <t>2.05.</t>
  </si>
  <si>
    <t xml:space="preserve">Izrada nasipa (uključuje nabavu materijala) od šljunčanog materijala granulacije 0/50 ispod uređenih površina na parceli. Ovaj rad obuhvaća strojno nasipanje i razastiranje, prema potrebi vlaženje ili sušenje, planiranje nasipnih slojeva debljine i nagiba prema projektu odnosno utvrđenih pokusnom dionicom, te zbijanje s odgovarajućim sredstvima do zbijenosti Ms=60MN/m² . Obračun se mjeri u kubičnim metrima stvarno ugrađenog i zbijenog nasipa, a u cijenu je uključen sav rad na izradi nasipa i nabava materijala te planiranje pokosa nasipa i čišćenje okoline, sav ostali rad, transporti i oprema, kao i ispitivanja i kontrola kakvoće. </t>
  </si>
  <si>
    <t>2.06.</t>
  </si>
  <si>
    <t xml:space="preserve">Izrada nasipa iz iskopanog materijala, deponiranog na gradilišnoj deponiji,  ispod zelenih površina na parceli. Ovaj rad obuhvaća strojno nasipanje i razastiranje, prema potrebi vlaženje ili sušenje, planiranje nasipnih slojeva debljine i nagiba prema projektu odnosno utvrđenih pokusnom dionicom, te zbijanje s odgovarajućim sredstvima do zbijenosti Ms=40MN/m² . Obračun se mjeri u kubičnim metrima stvarno ugrađenog i zbijenog nasipa, a u cijenu je uključen sav rad na izradi nasipa i nabava materijala te planiranje pokosa nasipa i čišćenje okoline, sav ostali rad, transporti i oprema, kao i ispitivanja i kontrola kakvoće. </t>
  </si>
  <si>
    <t>Razastiranje i planiranje preostalog iskopanog materijala, na mjestu deponije za vraćanje u postojeće stanje. Stavka obuhvaća razastiranje i planiranje materijala iz iskopa za zgradu, uređene površine, instalacije vodovoda i odvodnje, elektroinstalacije i strojarske instalacije, koji je deponiran na gradillišnoj deponiji. Obračunava se u m³ materijala u sraslom stanju, a u cijenu je uključeno razastiranje, planiranje i čišćenje okoline, sav ostali rad, transporti i oprema.</t>
  </si>
  <si>
    <t xml:space="preserve">Uređenje zelenih površina s pripremom tla (fino planiranje, grabljanje i sl.), nabavom, prijevozom i ugradnjom humusa  debljine 10 cm na vatrogasnom pristupu i 15-20 cm na ostalim zelenim površinama, nabavom, prijevozom i ugradnjom mineralnog gnojiva (10 dkg/m2) i travnate smjese (4,0 dkg/m2), te jednokratnim zalijevanjem. Stavka obuhvaća sav rad, opremu i materijal potreban za uređenje zelenih površina. Obračun je po m² kompletno uređene zelene površine. </t>
  </si>
  <si>
    <t>Nasip humusa - vatrogasni pristup</t>
  </si>
  <si>
    <t>Nasip humusa - zelene površine</t>
  </si>
  <si>
    <t>KOLNIČKA KONSTRUKCIJA</t>
  </si>
  <si>
    <t>3.01.</t>
  </si>
  <si>
    <t>3.02.</t>
  </si>
  <si>
    <t xml:space="preserve">Izrada rubnjaka od predgotovljenih betonskih elemenata klase betona C 30/37, razreda izloženosti XC4, XD3, XF4, veličine 15/25 cm, prema nacrtima, detaljima i uvjetima iz projekta.  Obračun je po m' ugrađenog rubnjaka, a u jediničnu cijenu su uključeni nabava betona, svi prijevozi i prijenosi, izrada potrebne oplate, prijevoz i postavljanje elemenata rubnjaka, uz geodetsku kontrolu položaja i uređenje spojnica (fugiranje). </t>
  </si>
  <si>
    <t xml:space="preserve">Izrada rubnjaka od predgotovljenih betonskih elemenata klase betona C 25/30,  veličine 5/20 cm. Prema nacrtima, detaljima i uvjetima iz projekta.  Obračun je po m' ugrađenog rubnjaka, a u jediničnu cijenu su uključeni nabava betona, svi prijevozi i prijenosi, izrada potrebne oplate, prijevoz i postavljanje elemenata rubnjaka, uz geodetsku kontrolu položaja i uređenje spojnica (fugiranje). </t>
  </si>
  <si>
    <t>3.04.</t>
  </si>
  <si>
    <t>Izrada nosivog sloja  AC 22 base za teško prometno opterećenje debljine 7.0 cm. U cijeni su sadržani svi troškovi nabave materijala, proizvodnje i ugradnje asfaltne mješavine, prijevoz, oprema i sve ostalo potrebno za potpuno izvođenje radova. Obračun je po m² gornje površine stvarno položenog i ugrađenog nosivog sloja.  Izvedba i kontrola kakvoće prema tehničkim svojstvima i zahtjevima za građevne proizvode za proizvodnju asfaltnih mješavina i za asfaltne slojeve kolnika.</t>
  </si>
  <si>
    <t>3.05.</t>
  </si>
  <si>
    <t>Izrada habajućeg sloja AC 8 surf  za teško prometno opterećenje debljine 3,0 cm.  U cijeni su sadržani svi troškovi nabave materijala, proizvodnje i ugradnje asfaltne mješavine, prijevoz, oprema i sve ostalo što je potrebno za potpuno izvođenje radova. Obračun je po m² gornje površine stvarno položenog i ugrađenog habajućeg sloja od asfaltbetona sukladno projektu. Izvedba i kontrola kakvoće prema tehničkim svojstvima i zahtjevima za građevne proizvode za proizvodnju asfaltnih mješavina i za asfaltne slojeve kolnika.</t>
  </si>
  <si>
    <t>3.06.</t>
  </si>
  <si>
    <t xml:space="preserve">Nabava, doprema i ugradnja betonskih elemenata (opločnika)  debljine 6 cm u sivoj boji. Elemente polagati na sloj drobljenog kamena granulacije 4/8 mm. Nakon postavljanja elemente zasuti kremenim pijeskom  metenjem zapuniti spojnice  i uvaljati. Obračun po m² postavljenih elemenata uključivo i nabava, doprema  razastiranje drobljenog kamena i pijeska. </t>
  </si>
  <si>
    <t>3.07.</t>
  </si>
  <si>
    <t xml:space="preserve">Nabava, doprema i ugradnja betonskih ploča dimenzija 40 x 60 x 8 cm u sivoj boji. Elemente polagati na sloj drobljenog kamena granulacije 4/8 mm. Nakon postavljanja elemente zasuti kremenim pijeskom  metenjem zapuniti spojnice  i uvaljati. Obračun po m² postavljenih elemenata uključivo i nabava, doprema  razastiranje drobljenog kamena i pijeska. </t>
  </si>
  <si>
    <t>3.08.</t>
  </si>
  <si>
    <t>Nabava, doprema i ugradnja betonskih ploča dimenzija 40 x 60 x 8 cm u sivoj boji kod ulaza u zgradu. Elementi se polagažu na fleksibilno ljepilo. Čvrsto fugiranje izvesti masom za fugiranje. Obračun po m² postavljenih elemenata uključivo i nabava, doprema  i ugradnja ljepila i fugir mase. Slojevi poda uračunati su u troškovniku građevinsko - obrtničkih radova.</t>
  </si>
  <si>
    <t>4.01.</t>
  </si>
  <si>
    <t>Izrada betonskog slivnika Ø 500 mm, nosivosti rešetke 400 kN. Izrada betonskog slivnika s betonskim temeljem. Betonske cijevi moraju biti atestirane, a njihovu upotrebu odobrava nadzorni inženjer. Radovi uključuju iskop materijala uz svu potrebnu zaštitu stabilnosti jame, izrada temeljne ploče slivnika betonom klase prema projektu sa aditivima za nepropusnost, dobava, doprema i ugradnja gotovih betonskih cijevi dužine 2,50 m, izrada betonske obloge slivnika, izrada jednostrane oplate oko bet. cijevi u cilju izrade bet. obloge klase betona i debljine sloja prema detalju u projektu sa aditivima za nepropusnost, probijanje zidova betonskih okana za priključne cijevi, nabava i ugradnja lijevano - željeznih kanalskih rešetki u betonski rasteretni okvir, zatrpavanje materijalom iz iskopa i drugi radovi potrebni za potpuno dovršenje slivnika. U cijenu je uračunat sav rad i materijal za potpuno dovršenje posla. Obračun se vrši po kom izvedenog slivnika s rešetkom i pjeskarenom spojnicom za spajanje betonskog slivnika.</t>
  </si>
  <si>
    <t>4.02.</t>
  </si>
  <si>
    <t>4.02.01.</t>
  </si>
  <si>
    <t>4.02.03.</t>
  </si>
  <si>
    <t>geotekstil</t>
  </si>
  <si>
    <t>4.02.04.</t>
  </si>
  <si>
    <t>drenažni šljunak (batuda)</t>
  </si>
  <si>
    <t>4.02.05.</t>
  </si>
  <si>
    <t>betonska cijev DN500</t>
  </si>
  <si>
    <t>4.02.06.</t>
  </si>
  <si>
    <t>4.02.07.</t>
  </si>
  <si>
    <t>kanalizacijska rešetka</t>
  </si>
  <si>
    <t>4.02.08.</t>
  </si>
  <si>
    <t>odvoz viška materijala</t>
  </si>
  <si>
    <t>4.03.</t>
  </si>
  <si>
    <t>4.03.03.</t>
  </si>
  <si>
    <t xml:space="preserve">Oplata </t>
  </si>
  <si>
    <t>4.04.</t>
  </si>
  <si>
    <t>Dobava, doprema i ugradnja betona za betoniranje podložnog betona. Podložni beton minimalne debljine 10 cm, betonom C16/20, X0, zrno agregata max.16 mm, konzistencija S3 uz nabijanje.</t>
  </si>
  <si>
    <t>5.01.</t>
  </si>
  <si>
    <t>prometni znak C02</t>
  </si>
  <si>
    <t>prometni znak C39</t>
  </si>
  <si>
    <t>5.01.03.</t>
  </si>
  <si>
    <t>prometni znak E11</t>
  </si>
  <si>
    <t>5.01.04.</t>
  </si>
  <si>
    <t>stup – nosač znaka</t>
  </si>
  <si>
    <t>5.02.</t>
  </si>
  <si>
    <t>Iscrtavanje linija i zaprečnih površina  bijelom bojom.</t>
  </si>
  <si>
    <t xml:space="preserve">linija širine 12 cm </t>
  </si>
  <si>
    <t>5.02.02.</t>
  </si>
  <si>
    <t>linija širine 50 cm</t>
  </si>
  <si>
    <t>5.02.03.</t>
  </si>
  <si>
    <t>parkirališna mjesta</t>
  </si>
  <si>
    <t>5.02.04.</t>
  </si>
  <si>
    <t>oznake invalida</t>
  </si>
  <si>
    <t>5.03.</t>
  </si>
  <si>
    <t>Dobava, doprema i ugradnja drenažnog šljunka oko objekta, kao zaštitu od prljanja fasade. Obračun po m³ ugrađenog šljunka.</t>
  </si>
  <si>
    <t>5.04.</t>
  </si>
  <si>
    <t>Nabava, doprema i postava panelne ograde oko parcele, jednakih karakteristika kao što je postojeća ograda, s predgotovljenim montažnim betonskim parapetom.</t>
  </si>
  <si>
    <t>Ograda je sistem od niza stupova i ogradnih panela.</t>
  </si>
  <si>
    <t>Stupovi su od čel. cijevnih profila pravokutnog presjeka, dimenzija u pop. presjeku 60/60/1,5 mm, H=2250 mm pocinčani s vanjske i unutrašnje strane te plastificirani.</t>
  </si>
  <si>
    <t xml:space="preserve">Stupovi se postavljaju na osnom razmaku od 253 cm betoniranjem u temelje samce dim. 40x40x80cm. </t>
  </si>
  <si>
    <t>Paneli se na svojim krajevima fiksiraju na stupove u najmanje tri mjesta pričvršćenja.</t>
  </si>
  <si>
    <t>Svi elementi ograde moraju biti vruće cinčani i plastificirani.</t>
  </si>
  <si>
    <t xml:space="preserve">Sve spojnice i pribor za pričvršćivanje panela i završni elementi moraju biti prema sustavu ograde i uputama proizvođača </t>
  </si>
  <si>
    <t>Ograda je predgotovljeni proizvod. Mora imati uvjerenje o kvaliteti i sigurnosti.</t>
  </si>
  <si>
    <t>Prije izvedbe ograde, izvođač mora izraditi radionički nacrt, koji ovjerava ovlašteni arhitekt prije same izvedbe.</t>
  </si>
  <si>
    <t>5.05.</t>
  </si>
  <si>
    <t>Zatvaranje kolnog i pješačkog ulaza. Kolni ulaz se sastoji od dvokrilnih vratiju širine 6,00 m (širine krila 3,00 m) i pješačkih vratiju širine 1,00 m.</t>
  </si>
  <si>
    <t xml:space="preserve">dvokrilna vrata širine 6,00 m </t>
  </si>
  <si>
    <t xml:space="preserve">jednokrilna vrata širine 1,00 m </t>
  </si>
  <si>
    <t>5.06.</t>
  </si>
  <si>
    <t>Nabava, doprema i sadnja drveća. Stavka obuhvaća: nabavu sadnica A kvalitete starosti do 5 godina s čvrstom korjenovom balom, dopremu drveća na gradilište s pažljivim istovarom da se ne ošteti, trapljenje i zalijevanje, sadnja drveća, poravnavanje zemlje oko sadnice, zabijanje kolaca u čvrsto tlo, vezanje sadnice uz kolac te jednokratno zalijevanje. U cijenu uključiti iskop jame za sadnju drveća veličine 1,2x1,2x1,0 m s odvozom materijala, nabava i doprema pregorjelog stajskog gnoja (30l/drvu), nabava, doprema plodne humusne zemlje za zatrpavanje sadne jame kao i sav potreban pomoćni materijal za sadnju drveća (kolci dužine 2,5 m, ø4-5 cm, oguljeni, zašiljeni i impregnirani i vezivo - jutena vrpca - 2m/drvu)</t>
  </si>
  <si>
    <t>6.01.</t>
  </si>
  <si>
    <t>Strojni iskop zemlje  za izvedbu temelja dubine iskopa 65cm. Stranice iskopa moraju biti ravne i okomite, a dno isplanirano, u padu od 1% i nosivo.  Odvoz sve suvišne zemlje na gradilišnu deponiju udaljenosti do 200 m, uključujući utovar, prijevoz, istovar. Obračun zemlje u sraslom stanju.</t>
  </si>
  <si>
    <t>6.02.</t>
  </si>
  <si>
    <t>Strojni iskop zemlje  za izvedbu AB podloge debljine 10 cm, dubine 55 cm od gotovog terena.  Stranice iskopa moraju biti ravne i okomite, a dno isplanirano, u padu od 1% i nosivo.  Odvoz sve suvišne zemlje na gradilišnu deponiju udaljenosti do 200 m, uključujući utovar, prijevoz, istovar. Obračun zemlje u sraslom stanju.</t>
  </si>
  <si>
    <t>6.03.</t>
  </si>
  <si>
    <t>Izrada tampona od šljunka debljine 40 cm u zbijenom stanju u padu od 1% prema projektu, ispod betonske podloge. Stavka obuhvaća: dobavu, dovoz, nasipavanje, razastiranje, potrebno vlaženje, planiranje na točnost -+ 1 cm.</t>
  </si>
  <si>
    <t>6.04.</t>
  </si>
  <si>
    <t>Betoniranje AB temeljnih stopa igrala i klupa različitih presjeka a sve prema projektu i uputama proizvođača,  betonom klase C 20/25.  U cijenu uključiti sav rad, materijal, vibriranje, sve do potpune gotovost.  U cijenu uključiti i armaturu 60 kg/m3.</t>
  </si>
  <si>
    <t>6.04.01.</t>
  </si>
  <si>
    <t>6.04.02.</t>
  </si>
  <si>
    <t xml:space="preserve">armatura </t>
  </si>
  <si>
    <t>6.05.</t>
  </si>
  <si>
    <t>Betoniranje betonske podloge u padu 1%, debljine 10,00 cm, betonom C 25/30. Beton zaglađen s minimalnim odstupanjima. Preko ploče se postavlja antistres gumena podloga. U cijenu uključiti oplatu i armaturu.</t>
  </si>
  <si>
    <t>6.05.01.</t>
  </si>
  <si>
    <t>6.05.02.</t>
  </si>
  <si>
    <t>6.05.03.</t>
  </si>
  <si>
    <t>armatura Q257</t>
  </si>
  <si>
    <t>8.01.01.</t>
  </si>
  <si>
    <t>8.01.02.</t>
  </si>
  <si>
    <t>8.03.01.</t>
  </si>
  <si>
    <t>8.03.02.</t>
  </si>
  <si>
    <t>8.03.03.</t>
  </si>
  <si>
    <t>8.04.01.</t>
  </si>
  <si>
    <t>8.04.02.</t>
  </si>
  <si>
    <t>8.04.03.</t>
  </si>
  <si>
    <t>9.01.01.</t>
  </si>
  <si>
    <t>9.01.02.</t>
  </si>
  <si>
    <t>9.01.03.</t>
  </si>
  <si>
    <t>Rad na visini do 3,2 m, uključivo sve potrebne pokretne skele i podeste.</t>
  </si>
  <si>
    <t>Visina zidova do 3,00 m stoga je u cijenu koštanja potrebno uračunati i potrebnu radnu skelu.</t>
  </si>
  <si>
    <t>1.02.</t>
  </si>
  <si>
    <t>2.07.</t>
  </si>
  <si>
    <t>2.08.</t>
  </si>
  <si>
    <t>2.08.01.</t>
  </si>
  <si>
    <t>2.08.02.</t>
  </si>
  <si>
    <t>3.03.</t>
  </si>
  <si>
    <t>Izrada nosivog sloja (Ms≥80 MN/m2 ispod prometnih površina i na vatrogasnom pristupu i Ms≥60 MN/m2 ispod pješačkih površina) od prirodnog kamenog materijala, najvećeg zrna 63 mm, debljine 45 cm ispod prometnih površina i na vatrogasnom pristupu i 35 cm ispod pješačkih površina.  U cijenu je uključena dobava materijala, utovar, prijevoz, i ugradnja (strojno razastiranje, planiranje i zbijanje do traženog modula stišljivosti ili stupnja zbijenosti) na uređenu i preuzetu podlogu. Obračun je po m³ ugrađenog materijala u zbijenom stanju.</t>
  </si>
  <si>
    <t>5.05.01.</t>
  </si>
  <si>
    <t>5.05.02.</t>
  </si>
  <si>
    <t>JEDNOKRILNA VRATA S  NADSVJETLOM 91/220+48 - POZICIJA 1</t>
  </si>
  <si>
    <t>stijenke sa vratima ukupne dužine 1,85 m</t>
  </si>
  <si>
    <t>stijenke  ukupne dužine 0,5 m visine 0,95 m</t>
  </si>
  <si>
    <t xml:space="preserve">stijenke s  vratima  ukupne dužine do 1,71 m </t>
  </si>
  <si>
    <t xml:space="preserve">stijenke s  vratima  ukupne dužine do 1,14 m </t>
  </si>
  <si>
    <t xml:space="preserve">stijenke s  vratima  ukupne dužine do 2,15 m </t>
  </si>
  <si>
    <t xml:space="preserve">stijenke s  vratima  ukupne dužine do 2,20 m </t>
  </si>
  <si>
    <t>Izvedba pješčane podloge (hamukom) po dnu rova u debljini 15 cm i oko cijevi u sloju do 15 cm</t>
  </si>
  <si>
    <t>Čišćenje terena od raslinja, grmlja i iskop zemljanog materijala u debljini 20 cm.</t>
  </si>
  <si>
    <t>Cijena potrebnog crpljenja vode uračunata u jediničnu cijenu zemljanih i betonskih radova te se neće prihvatiti kao dodatni ili naknadni rad.</t>
  </si>
  <si>
    <t>Strojno iskop na mjestu nove gradnje,  u terenu C kategorije s utovarom u vozilo i odvoz na deponiju udaljenu do 15 km.</t>
  </si>
  <si>
    <t>Strojni iskop za temeljne trake i stope</t>
  </si>
  <si>
    <t>Odvoz  suvišnog zemljanog materijala  s gradilišta na odlagališnu deponiju do 15 km, uključujući utovar, prijevoz, istovar i plaćanje potrebnih pristojbi za zbrinjavanje. Obračun zemlje u sraslom stanju.</t>
  </si>
  <si>
    <t>Dobava, doprema i ugradnja betona za betoniranje nadtemeljnih serklaža, betonom C25/30, XC2. U stavku uključena njega betona i vibriranje betona s svim potrebnim prethodnim pripremama.</t>
  </si>
  <si>
    <t>Dobava, doprema i ugradnja betona za betoniranje temeljnih stopa betonom klase C25/30, XC2, u oplati. U stavku uključena njega betona i vibriranje betona s svim potrebnim prethodnim pripremama. U temeljne trake sidriti sve potrebne ankere prema statičkom proračunu.</t>
  </si>
  <si>
    <t>Dobava, doprema i ugradnja betona za betoniranje temeljnih traka, betonom C25/30, XC2. U stavku uključena njega betona i vibriranje betona s svim potrebnim prethodnim pripremama. U temeljne trake sidriti sve potrebne ankere prema statičkom proračunu.</t>
  </si>
  <si>
    <t>Dobava, doprema i ugradnja betona za betoniranje armirano-betonskih horizontalnih serklaža presjeka (jednostavne izvedbe s uključenom skelom) betonom C25/30,  u dvostranoj glatkoj oplati. U stavku uključena  njega betona i vibriranje betona sa svim potrebnim prethodnim pripremama, te izrada, dobava i montaža oplate.</t>
  </si>
  <si>
    <t>U stavku uključena  njega betona i vibriranje betona sa svim potrebnim prethodnim pripremama, te izrada, dobava i montaža oplate s podupiranjem visine do 3,40  m.</t>
  </si>
  <si>
    <t>Dobava, doprema i ugradnja betona u padu na ravnom krovu, sitnozrnatim betonom klase C20/25. U stavku uključena njega betona i vibriranje betona sa svim potrebnim prethodnim čišćenjem i impegnacijom podloge.</t>
  </si>
  <si>
    <t>Sve izvesti prema projektu, armaturnim nacrtima i statičkom proračunu. Plan armature uključen u cijenu.</t>
  </si>
  <si>
    <t>- beton u padu debljine 5-19 cm - obračunato u drugoj stavci</t>
  </si>
  <si>
    <t>U cijenu uključiti sve gore navedeno, dobavu i postavu navedenih slojeva, fasadnu skelu, potkonstrukciju fasadne obloge, obrada svih špaleta, kompletnu fasadu sa svim elementima, okovima, ventilacijskim rešetkama,  pričvrsnim sredstvima do potpune gotovosti, protupožarne barijere ekspandirajućim  brtvilima za sprječavanje vertikalnog prijenosa požara kroz ventilirajući sloj.</t>
  </si>
  <si>
    <t xml:space="preserve">Dobava materijala i izvedba pregradnih zidova od gipskartonskih ploča (GK) debljine zida 25 cm. </t>
  </si>
  <si>
    <t>Dobava materijala i izvedba pregradnih zidova od gipskartonskih ploča (GK) debljine zida 10 cm.</t>
  </si>
  <si>
    <t>Cjenovni razred ker.pločica 200-250 kn</t>
  </si>
  <si>
    <t>šljunak – planiranje 0-63mm</t>
  </si>
  <si>
    <t>šljunak – planiranje 0-63 mm</t>
  </si>
  <si>
    <t xml:space="preserve">Izvedba i zatvaranje šliceva u zidu od opeke i u dijelovima AB zida, za polaganje vodovodnih i kanalizacijskih cijevi. </t>
  </si>
  <si>
    <t xml:space="preserve">Izvedba prodora kroz temeljne zidove građevine, zidove i stropove građevine za polaganje vodovodnih i kanalizacijskih cijevi. U oplatu armiranobetonskih elemenata postavljaju se drvene kutije. Zidarsko zatvaranje prodora nakon ugradnje cijevi. </t>
  </si>
  <si>
    <t>prodor 15x15 cm</t>
  </si>
  <si>
    <t>prodor 20x20 cm</t>
  </si>
  <si>
    <t>prodor 30x30 cm</t>
  </si>
  <si>
    <t>prodor 55x20 cm</t>
  </si>
  <si>
    <t>nosiva potkonstrukcija za ugradnju umivaonika na zid</t>
  </si>
  <si>
    <t>Geodetsko iskolčenje trase projektiranog vodovoda i projektirane kanalizacije, te izrada elaborata iskolčenja. Geodetsko snimanje izvedenog cjevovoda, te izrada elaborata za unos cjevovoda u katastar podzemnih instalacija.</t>
  </si>
  <si>
    <t xml:space="preserve">Geodetski radovi-trasa. Stavka obuhvaća iskolčenje trase i priključaka, održavanje točaka operativnog poligona i repera te sva geodetska mjerenja kojima se podaci iz projekta prenose na teren i obrnuto, osiguranje osi iskolčene trase, profiliranje, obnavljanje i održavanje iskolčenih oznaka na terenu u cijelom razdoblju od početka radova do predaje svih radova investitoru. Geodetski radovi obuhvaćaju i obnovu stalnih geodetskih točaka u području zahvata uključujući i sve potrebne radove za provedbu obnove sukladno zakonskoj regulativi. </t>
  </si>
  <si>
    <t xml:space="preserve">Obračun je po kompletu trase u skladu s projektom. Površina uređenog okoliša 7210 m2 (prometne, pješačke i zelene površine) </t>
  </si>
  <si>
    <t>Izrada geodetskog elaborata izvedenog stanja .</t>
  </si>
  <si>
    <t>Strojni iskop postojećeg zatečenog navoženog zemljanog materijala na parceli (brijeg) s utovarom u prijevozno sredstvo i odvoz na gradilišnu deponiju udaljenosti  do 200 m.  Rad se mjeri u kubičnim metrima stvarno iskopanog materijala, mjereno u sraslom stanju, a u jediničnu cijenu uračunati su svi radovi na iskopu materijala sa utovarom u prijevozna sredstva, prijevoz i istovar na gradilišnu deponiju s potrebnim osiguranjem na gradilištu.</t>
  </si>
  <si>
    <t>Qmax.=24 m³/h (pri 3 bar)</t>
  </si>
  <si>
    <t>Qnaz=10,0 m³/h</t>
  </si>
  <si>
    <t>Qmax=16,0 m³/h</t>
  </si>
  <si>
    <t>Qmin=0,1 m³/h</t>
  </si>
  <si>
    <t>DN50
protok do 6,0 m³/h</t>
  </si>
  <si>
    <t xml:space="preserve">oznaka na shemi: P1
Grijanje- podno 
q=7,58 m³/h;  dp=10,35 m </t>
  </si>
  <si>
    <t xml:space="preserve">oznaka na shemi: P2
Hlađenje - ventilokonvektori
q=11,24 m³/h;  dp= 8,74 m </t>
  </si>
  <si>
    <t xml:space="preserve">oznaka na shemi: P3
Primarni krug - plinski kotao 
q=5,0 m³/h;  dp= 7,82 m </t>
  </si>
  <si>
    <t xml:space="preserve">oznaka na shemi: P4
Primarni krug - DT 
q=12,8 m³/h;  dp= 8,17 m </t>
  </si>
  <si>
    <t>oznaka na shemi: P5
recirkulacija PTV 
q=0,3 m³/h;  dp= 3,0 m</t>
  </si>
  <si>
    <t xml:space="preserve">oznaka na shemi: P6
Grijanje- radijatori i FC
q=1,71 m³/h;  dp= 8,86 m  </t>
  </si>
  <si>
    <t>Ionski omekšivac vode s ručnim upravljanjem, s jednim ionskim filterom, kapaciteta 0,5-1 m³/h, karakteristike filtera 150 m³°dH. Omekšivac se sastoji od ionskog filtera s posudom za sol, cjevovoda, armature, vodomjera te punjenjem ionskom masom  i kvarcnim pijeskom. Uz omekšivac se isporucuje indikator za ispitivanje ostatne tvrdoce omekšane vode.Komplet sa svim
spojnim cjevovodom, filterom za vodu, mjeračem
protoka, zaporni ventili 1/2", nepovratni ventil 1/2" te svim potrebnim spojnim i montažnim materijalom.</t>
  </si>
  <si>
    <t>Vzr = 205 / 270 / 375 m³/h</t>
  </si>
  <si>
    <t>Vzr = 280 / 375 / 545 m³/h</t>
  </si>
  <si>
    <t>Vzr = 440 / 610 / 790 m³/h</t>
  </si>
  <si>
    <t>Odsisni ventilator
∅100
q=90/75 m³/h
dp=25/5 Pa
230V / 50Hz / 9 W
s ugrađenom nepovratnom zaklopkom
-s PP zaklopkom
s vremenskim relejem
upravljanje preko rasvjete</t>
  </si>
  <si>
    <t>Odsisni ventilator 
∅125
q=170/150 m³/h
dp=25/5 Pa
230V / 50Hz / 13 W
- s ugrađenom nepovratnom zaklopkom
- s vremenskim relejem
- upravljanje preko rasvjete</t>
  </si>
  <si>
    <t>Q=90 m³/h
Pel= 110W / 230V / 50Hz
- upravljanje preko rasvjete</t>
  </si>
  <si>
    <t>Q=120 m³/h
Pel= 110W / 230V / 50Hz
- upravljanje preko rasvjete</t>
  </si>
  <si>
    <t>Q=140 m³/h
Pel= 110W / 230V / 50Hz
 - upravljanje preko rasvjete</t>
  </si>
  <si>
    <t>Q=240 m³/h
Pel= 110W / 230V / 50Hz
 - upravljanje preko rasvjete</t>
  </si>
  <si>
    <t>04.</t>
  </si>
  <si>
    <t>05.</t>
  </si>
  <si>
    <t>06.</t>
  </si>
  <si>
    <t>07.</t>
  </si>
  <si>
    <t>Iskop rova prosječne širine 0,5 m, dubine prosječno 1,2 m, u tlu III kategorije, grubo planiranje rova prije polaganja pijeska, odlaganje da gradišnu deponiju.</t>
  </si>
  <si>
    <t>Geodetsko iskolčenje trase novog priključnog plinovoda, geodetsko snimanje kućnog priključka, te unos u katastar vodova.</t>
  </si>
  <si>
    <t>08.</t>
  </si>
  <si>
    <t>08.03.</t>
  </si>
  <si>
    <t>09.</t>
  </si>
  <si>
    <t>10.</t>
  </si>
  <si>
    <t>11.</t>
  </si>
  <si>
    <t>12.</t>
  </si>
  <si>
    <t>13.</t>
  </si>
  <si>
    <t>14.</t>
  </si>
  <si>
    <t>15.</t>
  </si>
  <si>
    <t>16.</t>
  </si>
  <si>
    <t>17.</t>
  </si>
  <si>
    <t>18.</t>
  </si>
  <si>
    <t>19.</t>
  </si>
  <si>
    <t>Projektant: Nikola Panić, m¹ag. ing. aedif.</t>
  </si>
  <si>
    <t>Dobava, dostava, ugradnja protupožarnog ormara za smještaj centrale dojave požara, T60</t>
  </si>
  <si>
    <t>0.02.</t>
  </si>
  <si>
    <t>Izrada protupožarnog brtvljenja pri prolazu kabela kroz protupožarni sektor sustavom za kombinirano brtvljenje od posebne protupožarne žbuke. Uključena dobava i dostava žbuke te njena postava. Komplet – do dva kabela po prolazu-EI90</t>
  </si>
  <si>
    <t>RAZNI RADOVI</t>
  </si>
  <si>
    <t>RAZNI RADOVI UKUPNO</t>
  </si>
  <si>
    <t>11.04.02.</t>
  </si>
  <si>
    <t>11.04.03.</t>
  </si>
  <si>
    <t>11.04.04.</t>
  </si>
  <si>
    <t>11.04.06.</t>
  </si>
  <si>
    <t>11.04.07.</t>
  </si>
  <si>
    <t>11.04.08.</t>
  </si>
  <si>
    <t>11.04.09.</t>
  </si>
  <si>
    <t>11.04.10.</t>
  </si>
  <si>
    <t>11.04.01.</t>
  </si>
  <si>
    <t xml:space="preserve">Reške fugirati s originalnom masom za fugiranje. </t>
  </si>
  <si>
    <t>Postava s reškama minimalne širine. Reške fugirati s originalnom ljepivom, vodoodbojnom masom za pod. Po završetku polaganja pod oprati, a nakon 24 sata reške zapuniti masom za fugiranje. </t>
  </si>
  <si>
    <t>SVEUKUPNO - s PDV-om:</t>
  </si>
  <si>
    <r>
      <t>m</t>
    </r>
    <r>
      <rPr>
        <sz val="9"/>
        <color theme="1"/>
        <rFont val="Arial"/>
        <family val="2"/>
        <charset val="1"/>
      </rPr>
      <t>'</t>
    </r>
  </si>
  <si>
    <r>
      <t xml:space="preserve">Izrada slivnika - upojnog bunara iz gotovih betonskih cijevi </t>
    </r>
    <r>
      <rPr>
        <sz val="9"/>
        <color theme="1"/>
        <rFont val="Calibri"/>
        <family val="2"/>
        <charset val="238"/>
      </rPr>
      <t>Ø</t>
    </r>
    <r>
      <rPr>
        <sz val="9"/>
        <color theme="1"/>
        <rFont val="Arial"/>
        <family val="2"/>
        <charset val="238"/>
      </rPr>
      <t>500mm s kanalizacijskom rešetkom nisivosti 250 kN. Betonske cijevi moraju biti atestirane, a njihovu upotrebu odobrava nadzorni inženjer. Dno bunara zasipati drenažnim šljunkom omotanim u geotekstil. Geotekstil postavljati s preklopima. Stavka obuhvaća iskop materijala uz svu potrebnu zaštitu stabilnosti jame, dobavu, dopremu i ugradnju geotekstila, drenažnog šljunka, gotovih betonskih cijevi, zatrpavanje materijalom iz iskopa i drugi radovi potrebni za potpuno dovršenje slivnika - upojnog bunara. U cijenu uključiti dobavu i  dopremu rešetke i ugradnju iste.</t>
    </r>
  </si>
  <si>
    <r>
      <t>m</t>
    </r>
    <r>
      <rPr>
        <sz val="9"/>
        <color theme="1"/>
        <rFont val="Arial"/>
        <family val="2"/>
        <charset val="1"/>
      </rPr>
      <t>³</t>
    </r>
  </si>
  <si>
    <r>
      <t>m</t>
    </r>
    <r>
      <rPr>
        <sz val="9"/>
        <color theme="1"/>
        <rFont val="Arial"/>
        <family val="2"/>
        <charset val="1"/>
      </rPr>
      <t>²</t>
    </r>
  </si>
  <si>
    <t xml:space="preserve">Prije ugradnje potrebno je uvjerenje o kvaliteti predati nadzornom inženjeru te nakon njegovog odobrenja pristupiti ugradnji. </t>
  </si>
  <si>
    <t>Stavka obuhvaća nabavu, dopremu i postavljanje dvokrilnih vratiju širine 6,00 m i pješačkih vratiju širine 1,00 m sa mehanizmom za zaključavanje. U cijenu uključiti pripadajuće stupove i fikser. Izvođač vratiju obavezan je na gradilište dostaviti radionički nacrt vratiju sa definiranim mogućnostima otvaranja i zatvaranja vratiju,koji ovjerava ovlašteni arhitekt prije same izvedbe. Izvođač daje radionički nacrt po  kome se izrađuju temelji i ugrađuju stupovi  koji su u cijeni vratiju. U cijenu uključiti  i izvedbu temelja stupova. Obračun po kom postavljenih vratiju.</t>
  </si>
  <si>
    <t xml:space="preserve">Izrada potpornog zida bočno od glavnog ulaza u zgradu. Betonski  zid iz betona C25/30. Zid se izvodi u dužini 5,00 m, širine je 0,50 m a visine 0,40 m, s temeljem dubine 0,80 m, na mjestu visinske razlike terena. </t>
  </si>
  <si>
    <t xml:space="preserve"> - opće odredbe i pripremni radovi prema OTU ili jednakovrijedno za radove na cestama, knjiga 1</t>
  </si>
  <si>
    <t xml:space="preserve"> - zemljani radovi, odvodnja, potporni i obložni zidovi prema OTU ili jednakovrijedno za radove na cestama, knjiga 2</t>
  </si>
  <si>
    <t xml:space="preserve"> - kolnička konstrukcija prema OTU ili jednakovrijedno za radove na cestama, knjiga 3</t>
  </si>
  <si>
    <t xml:space="preserve"> - betonski radovi -prema OTU ili jednakovrijedno za radove na cestama, knjiga 4</t>
  </si>
  <si>
    <t xml:space="preserve"> - oprema ceste prema OTU ili jednakovrijedno za radove na cestama, knjiga 6</t>
  </si>
  <si>
    <t>Svi materijali koji se ugrađuju moraju obvezno biti ispitani i certifikati priloženi. Ukoliko ne postoje domaće norme, treba priložiti rezultate ispitivanja koji zadovoljavaju odredbe normi DIN ili EN ili jednakovrijedno.</t>
  </si>
  <si>
    <t>1.08.01.</t>
  </si>
  <si>
    <t>1.08.02.</t>
  </si>
  <si>
    <t>1.13.01.</t>
  </si>
  <si>
    <t>1.13.02.</t>
  </si>
  <si>
    <t>1.13.03.</t>
  </si>
  <si>
    <t>1.13.04.</t>
  </si>
  <si>
    <t>1.13.05.</t>
  </si>
  <si>
    <t>1.13.06.</t>
  </si>
  <si>
    <t>Izraditi uzorak veličine min 1,0 m²-3 komada.  Izrada uzorka veličine treba biti uključena u cijenu.</t>
  </si>
  <si>
    <t>- klasa otpornosti na požar: Cfl-s1 prema EN13501-1 ili jednakovrijedno,  odnosno B1 prema HR DIN 4102 ili jednakovrijedno.</t>
  </si>
  <si>
    <t>11.04.05.</t>
  </si>
  <si>
    <t>2.1.1.1.</t>
  </si>
  <si>
    <t>Rušenje i uklanjanje postojećih betonskih rubnjaka. Ovaj rad obuhvaća rušenje i uklanjanje postojećih rubnjaka sa temeljem te utovar i prijevoz na odlagalište udaljenosti do 15 km. Obračun je po ml porušenih i ukonjenih rubnjaka.  Izvedba, kontrola kakvoće i obračun prema OTU za radove na cestama, 1-03.2. ili jednakovrijedno.</t>
  </si>
  <si>
    <t>1.03.01.</t>
  </si>
  <si>
    <t>1.03.02.</t>
  </si>
  <si>
    <t>4.02.02.</t>
  </si>
  <si>
    <t>Nadgradna LED svjetiljka iz lijevanog aluminija, sa polikarbonatnom rigiranom lećom visokog stupnja 
propusnosti, 10,5W , IP66, 230V/50Hz, 982-1200lm, 3000K, CRI&gt;80, LED min 60.000h.Usklađena s N.N.43/2016 , HRN EN 60598-1 :2015 ; HRN EN 60598-2 : 2008 ili jedankovrijedno.</t>
  </si>
  <si>
    <t>06.12.</t>
  </si>
  <si>
    <t>06.13.</t>
  </si>
  <si>
    <t>01.17.</t>
  </si>
  <si>
    <t>UKUPNO S PDV-om</t>
  </si>
  <si>
    <t>acer ginnala/visina debla 2,2 m, 16/18 (crveni javor)</t>
  </si>
  <si>
    <t>aesculus carnena briotii /16/18 (kesten)</t>
  </si>
  <si>
    <t>Dobava i montaža invalidskog umivaonika u bijeloj boji dimenzija 64x55 cm s nagibnom konzolom s preljevom i sa ugradnim sifonom za ugradnju u nosivu podkonstrukciju.</t>
  </si>
  <si>
    <t>QHmin = 76,0 kW kod tw = 7/12°C i tOK   = 35°C</t>
  </si>
  <si>
    <t>Stupanj korisnosti hlađenja: SEERmin = 4,62</t>
  </si>
  <si>
    <t>Qgmin = 82,4 kW kod tw = 45/40°C i tok = 7°C</t>
  </si>
  <si>
    <t xml:space="preserve">Qgmin = 46,7 kW kod tw = 45/40°C i tok = -15°C </t>
  </si>
  <si>
    <t>Stupanj korisnosti grijanja: SCOPmin (W35) = 4,07</t>
  </si>
  <si>
    <t>Zvučni tlak uređaja mjeren na udaljenosti 1 metar u standarnom načinu radu: 65max dB(A)</t>
  </si>
  <si>
    <t>Zvučni tlak uređaja mjeren na udaljenosti 1 metar u super tihom načinu radu: 53max dB(A)</t>
  </si>
  <si>
    <t>Puštanje u pogon zrakom hlađene dizalice topline uključivo sljedeće: vizulanu provjera oštećenja, radne tvari, curenja ulja ili vode, ugradnje i podloge jedinice, provjera mjera za sprječavanje vibracija. provjera električnih priključaka, napona i frekvencije napajanja svih triju faza, provjera naponske ravnoteže, rad uljnih grijača, opterećenja kompresora, provjera temperatura i tlakova ulja, radne tvari i vode, provjera funkcionalnosti prekidača protoka, temeljita provjera nepropusnosti u rashladnom krugu (uporabom detektora) od strane ovlaštenog servisera uz izdavanje potrebnih uputa za korištenje, atesta i garancija - tiskano u dva primjerka.</t>
  </si>
  <si>
    <t>Kabliranje i spajanje opreme u kotlovnici sa automatikom, te provjera ispravnosti, puštanje u pogon automatike uz podešavanje potrebnih parametara i spajanje potrebne opreme i  osjetnika temperature na automatiku. U cijenu uključiti puštanje u pogon plinskog kotla i pripadajuće automatike i opreme od strane ovlaštenog servisera, uz davanje potrebne atestne i garancijske dokumentacije te uputa za upotrebu, sve na hrvatskom jeziku - tiskano u dva primjerka.</t>
  </si>
  <si>
    <t>Qhlmin =  901 / 1097 / 1373 W pri tw = 9/14°C i tz = 26°C, 48% rv</t>
  </si>
  <si>
    <t>Qgrmin =  1450 / 1783 / 2263 W pri tw = 55/35°C i tz = 20°C</t>
  </si>
  <si>
    <t>Qhlmin =  1379 / 1699 / 2213 W pri tw = 9/14°C i tz = 26°C, 48% rv</t>
  </si>
  <si>
    <t>Qgrmin =  2113 / 2614 / 3480 W pri tw = 55/35°C i tz = 20°C</t>
  </si>
  <si>
    <t>Qhlmin =  1909 / 2387 / 2801 W pri tw = 9/14°C i tz = 26°C, 48% rv</t>
  </si>
  <si>
    <t>Qgrmin =  2976 / 3775 / 4514 W pri tw = 55/35°C i tz = 20°C</t>
  </si>
  <si>
    <t>Qhlmin= 1665 / 2114 / 2633 W za tw= 9/14 °C; tz= 26 °C 48% rv
qw = 0,0811 / 0,1037 / 0,1301 l/s 
dp = 3,5 / 5,5 / 8,2 kPa
Qgrmin = 1395 / 1749 / 2168 W za tw= 55/35°C; tz= 20°C
Vzr = 430 / 610 / 880 m³/h
Lp = 32 / 40 / 50 dB 
Lw = 41 / 49 / 59 dB
Ne = 32 / 57 / 90 W / 230 V
Dimenzije D x Š x V = 670 / 670 / 270 mm</t>
  </si>
  <si>
    <t>Qhlmin= 2992 / 3609 / 4509 W za tw= 9/14 °C; tz= 26 °C 48% rv
qw = 0,1446 / 0,1748 / 0,2191 l/s 
dp = 4,8 / 6,8 / 10,2 kPa
Qgrmin= 3058 / 3639 / 4484 W za tw= 55/35°C; tz= 20°C
Vzr = 630 / 820 / 1140 m³/h
Lp = 24 / 31 / 39 dB 
Lw = 33 / 40 / 48 dB
Ne = 34 / 50 / 77 W / 230 V
Dimenzije D x Š x V = 819 / 819 / 303 mm</t>
  </si>
  <si>
    <t>min 660 m³/h
max 230 Pa
ɳmin=90%
Pelmin=330 W
230-1+N 50 Hz
- sa priupadajućim elektro predgrijačem min 2,1 kW (230V)</t>
  </si>
  <si>
    <t>min 450 m³/h
max 180 Pa
ɳmin=90%
Pelmin=330 W
230-1+N 50 Hz
- sa priupadajućim elektro predgrijačem 2,1 kW (230V)</t>
  </si>
  <si>
    <t>min 1080 m³/h
max 170 Pa
ɳmin=90%
Pelmin=330 W
230-1+N 50 Hz
- sa priupadajućim elektro predgrijačem 2,1 kW (230V)</t>
  </si>
  <si>
    <t>min 960 m³/h
max 170 Pa
ɳmin=90%
Pel min=330 W
230-1+N 50 Hz
- sa priupadajućim elektro predgrijačem 2,1 kW (230V)</t>
  </si>
  <si>
    <t>min 600 m³/h
max 190 Pa
ɳmin=90%
Pelmin=330 W
230-1+N 50 Hz
- sa priupadajućim elektro predgrijačem 2,1 kW (230V)</t>
  </si>
  <si>
    <t>4.3.18.</t>
  </si>
  <si>
    <t>Prije davanja ponude, ponuditjelu se preporuča izvršiti uvid u projektnu dokumentaciju i rasčistiti sve eventualne nedoumice i nejasnoće, jer se nikakovi naknadni zahtjevi u tom pogledu neće moći uvažiti.</t>
  </si>
  <si>
    <t>~ završna tankoslojna fasadna žbuka u bijeloj boji i u tonovima sive,  granulacije do 1,5 mm.</t>
  </si>
  <si>
    <t>U cijenu uključiti dostavu uzoraka.</t>
  </si>
  <si>
    <t>~ Vanjski sloj fasade vlaknasto-cementne  ploče  debljine 8 mm, s glatkom neprozirnom površinskom oblogom koja sliči boji osnovne ploče - bijela boja.</t>
  </si>
  <si>
    <t>VANJSKA KLUPČICA: uz vanjski rub prozora ugraditi aluminijsku klupčicu, širine do 20 cm, u sivoj boji .</t>
  </si>
  <si>
    <t>Priprema AB stropova za bojanje prostora, popravak manjih oštećenja, gletanje i brušenje, impregnacija,  sve pripremljeno za bojanje dvokratno polu-disperznom bojom, u bijeloj boji.</t>
  </si>
  <si>
    <t>Gletanje se izvodi prema standardu Q2 ili jednakovrijedno. Gletanje spojeva i nanošenje još jednog sloja.</t>
  </si>
  <si>
    <t>Gletanje i bojanje zidova perivom bojom, tonovi sive i bež boje.</t>
  </si>
  <si>
    <t>Izrada, dobava i montaža sanitarne pregrade od HPL ploča  (visokotlačno prešani laminat) debljine 13 mm u sivoj boji.    Nosiva konstrukcija za vrata i pregrade je iz eloksiranih al. cp profila 40x40 mm, a ispuna su HPL ploče za sanitarne kabine. Ploča mora biti sa dva lica.</t>
  </si>
  <si>
    <t>Ukoliko prije početka izvođenja radova Izvođač ustanovi da je došlo do promjene uvjeta za izvođenje radova, dužan je o tome upozoriti investitora.</t>
  </si>
  <si>
    <t>Potvrdu narudžbe prije definitivne isporuke specificirane opreme izvođač radova obavezno je dužan provjeriti kod investitora.</t>
  </si>
  <si>
    <t xml:space="preserve">U cijenu uključiti materijal za pričvršćivanje cijevi pomoću kliznih i čvrstih točaka, cijevi se pričvršćuju na svakih 1,0 metara ovisno o profilu cijevi i uputama proizvođača. </t>
  </si>
  <si>
    <t>Cijevi se izoliraju negorivom toplinskom izolacijom. Kod dopreme cijevi i spojnih komada na gradilište izvođač je obavezan nadzornom inženjeru dostaviti na uvid dokument - ispitivanje od strane JAVNOG ZDRAVSTVA temeljem kojeg se jamči da je materijal upotrijebljiv za pitku vodu (za ljudsku upotrebu). U cijeni sve komplet do potpune funkcionalnosti.</t>
  </si>
  <si>
    <t>Dobava i montaža limenog ormarića za nadzemni hidrant  dimenzija: 540x1080/1060x185 mm za smještaj vatrogasnog pribora.</t>
  </si>
  <si>
    <t>~ vlaknasto-cementna ploča debljne 8 mm, na sivoj osnovi s neprozirnim premazom. Mat i glatki završetak - 2 tona žute boje</t>
  </si>
  <si>
    <t xml:space="preserve">Uključivo obradu rubova i lomova obloge te obradu otvora. Svi radovi izvode se u potpunosti kako je predviđeno tehnologijom i detaljima proizvođača, koristeći samo materijale i alate koji su za to predviđeni. </t>
  </si>
  <si>
    <t>U cijeni kompletna ventilirana fasada, sa svim potrebnim obradama kod prodora, spojeva, dilatacija i rubnih detalja. Bez obzira na oblik i veličinu plohe za oblaganje. Po m2 razvijene površine sa odbitkom svih otvora (većih od 0,5 m2/kom) u sklopu obloge bez obzira na veličinu.</t>
  </si>
  <si>
    <t>UNUTARNJA KLUPČICA: uz unutarnji rub prozora ugraditi drvenu klupčicu, debljine 3 cm, širine do 20 cm - dekor drvo (svijetli tonovi).</t>
  </si>
  <si>
    <t>DOVRATNIK: FUTER ŠTOK, drveni, sve u obradi HDF lakiran u RAL-u dekor drvo, svijetli tonovi, lajsne štoka vlagootporne, opremljen gumenim brtvama.</t>
  </si>
  <si>
    <t>KRILO: vratno krilo je od masivnog okvira s ispunom od cjevaste iverice, obloga HDF lakiran u boji, dekor drvo, svijetli tonovi zvučna izolacija 34 dB.
Krilo je ovješeno na 4 komada petlji za ovjes krila u inox satiniranoj izvedbi.</t>
  </si>
  <si>
    <t>Završna obrada: plastifikacijom u boji prema RAL karti, u sivoj boji.</t>
  </si>
  <si>
    <t>Ogradu izvesti od čeličnih pravokutnih cijevi.</t>
  </si>
  <si>
    <t>Rukohvat u cijeni.</t>
  </si>
  <si>
    <t>Izrada i montaža zidnog lima, razvijene širine 50 cm. Zidni lim se izvodi od plastificiranog  lima, u sivoj boji. Stavka uključuje sav brtveni, spojni i pričvrni materijal te platformu za rad na visini.</t>
  </si>
  <si>
    <t>Cijevi se polažu u instalacijski kanal, šliceve izvedene u zidovima objekta, zidne usjeke, proboje i ispod stropa građevine. Na 2 metar dužna cijevi uključiti 3 spojna komada (koljeno, T komad, redukcijski komad, pelazni komad i dr.).</t>
  </si>
  <si>
    <t>Dobava i montaža višeslojnih plastičnih cijevi za vodoovdnu instalaciju sa spojnim komadima sukladno normi HRN EN ISO 21003-2:2008 ili jednakovrijedno i normi HRN EN ISO 21003-3:2008 ili jednakovrijedno.</t>
  </si>
  <si>
    <t>NAPOMENA:
Za  stavke opreme definirane tehničkim karakteristikama dozvoljeno je odstupanje od projektnih parametara ±5%</t>
  </si>
  <si>
    <t>Keramičke pločice moraju biti glazirane, glatke, polirane, većih formata, u sivoj boji.  Minimalne dimenzije 30x30 cm, maksimalne dimenzije 60x60 cm.</t>
  </si>
  <si>
    <t>U cijenu je uključeno uzimanje mjera na licu mjesta, sav potreban materijal s radom, rezanjem i pripasavanjem pločica, fugiranje, te zaštita nakon postave. Na konveksnim bridovima zidnog opločenja postaviti tipski plastični profil za ojačanje po cijeloj visini.</t>
  </si>
  <si>
    <t>sokl  h= 10 cm</t>
  </si>
  <si>
    <t xml:space="preserve">Minimalne dimenzije pločica 30x30 cm, maksimalne dimenzije 60x60 cm  u sivoj boji. Posebnu pažnju obratiti obradi spoja zida i opločenja poda. </t>
  </si>
  <si>
    <t>Dobava i postava homogene ELASTIČNE PODNE OBLOGE od linoleuma u trakama širine 200 cm, trajno antistatične, za javne prostore.</t>
  </si>
  <si>
    <t>Dostaviti 3 uzorka linoleuma prema navedenim karakteristikama u sljedećim tonovima: svjetlosiva, bež, svjetloplava i svjetlozelena.</t>
  </si>
  <si>
    <t>Priprema žbukanih zidova za bojanje prostora gletanje i brušenje,  kritične detalje rabicirati mrežicom, impregnacija i  dvokratno bojanje polu-disperznom bojom, u dva sloja. Bijela boja,  tonovi žute i tonovi bež boje.</t>
  </si>
  <si>
    <t>Bojanje ožbukanih zidova</t>
  </si>
  <si>
    <t>Bojanje AB zidova i stropova</t>
  </si>
  <si>
    <t>Bijela boja,  tonovi žute i tonovi bež boje.</t>
  </si>
  <si>
    <t>Bojanje paropropusnom bojom u 3 sloja svih površina od gipskartona.</t>
  </si>
  <si>
    <t>Troškovnikom predviđenu kategoriju tla treba provjeriti te ukoliko ne odgovara, ustanoviti ispravnu u prisutnosti rukovoditelja gradilišta, nadzornog inženjera, isto konstatirati upisom u građevinski dnevnik.</t>
  </si>
  <si>
    <t>Prije početka izvedbe radova, izvoditelj je obvezan predočiti predstavniku naručitelja  detaljnu radioničku dokumentaciju izvedbe kao i uzorke materijala koji će se ugraditi. Tek po izboru i odobrenju može otpočeti sa radovima. Ukoliko se ugrade materijali koji nisu odobreni i (ili) u neodgovarajućoj kvaliteti i (ili) različito s obzirom na odobreni projekt oblaganja i detalje, radovi će se morati ponoviti u traženoj kvaliteti, izboru i po projektu uz prethodno uklanjanje neispravnih radova. Izrada detalja neće se posebno platiti već predstavlja trošak i obvezu izvoditelja.</t>
  </si>
  <si>
    <t>Cijenom izvedbe radova treba obvezno uključiti sve materijale koji se ugrađuju i koriste (osnovne i pomoćne materijale); sav potreban  rad (osnovni i pomoćni) na izvedbi radova do potpune gotovosti i funkcionalnosti istih; sve transporte i prijenose do i na gradilištu sve do mjesta ugradbe; sva potrebna uskladištenja i zaštite; sva osiguranja radova i materijala; sva eventualna otežanja rada, kao i sve ostalo posebno specificirano u opisu stavke troškovnika; sve potrebne zaštitne konstrukcije, kao i sve drugo predviđeno mjerama zaštite na radu i pravilima struke.</t>
  </si>
  <si>
    <t>Stavke se ugrađuju na pročelje zgrade u RAL ili jednakovrijedno izvedbi.</t>
  </si>
  <si>
    <t>Vanjske prozorske klupčice: uz vanjski rub prozora ugraditi aluminijsku klupčicu.</t>
  </si>
  <si>
    <t>Unutarnje klupčice:   uz unutarnji rub prozora ugraditi drvenu klupčicu, debljine 3 cm.</t>
  </si>
  <si>
    <t>Izvođač stolarskih radova dužan je izraditi projektnu dokumentaciju u skladu sa shemama, svim detaljima ugradbe, te ju predati na pregled i ovjeru investitora.  Samo po usaglašenim shemama i detaljima moguće je pristupiti izradi radioničke dokumentacije na osnovu koje se izrađuju stolarske stavke i montiraju.</t>
  </si>
  <si>
    <t>po potrebi zapunjavanje rupa za sidra ili oštećenja od ugradbe cementnim  mortom 1:1; završnu obradu vidljivih ploha po opisu iz troškovnika; sve troškove ispitivanja do dobivanja atesne dokumentacije, uključivo sve potrebne materijale, uzorke i radnje vezane uz isto; potrebnu radnu skelu.</t>
  </si>
  <si>
    <t>Prije početka izvođenja radova, izvoditelj je obvezan dostaviti investitoru na pregled i izbor uzorke keramičkih pločica (minimalno 5 uzoraka),  za oblaganje kao i detalje izvođenja, i tek po izboru i odobrenju, može otpočeti sa radovima. Ukoliko se ugrade pločice koje investitor nije odobrio i (ili) u neodgovarajućoj kvaliteti i (ili) različito s obzirom na odobreni projekt oblaganja i detalje, radovi će se morati ponoviti u traženoj kvaliteti, izboru i po projektu uz prethodno uklanjanje neispravnih radova. Izrada detalja neće se posebno platiti već predstavlja trošak i obvezu izvoditelja.</t>
  </si>
  <si>
    <t>Prije početka izvođenja radova, izvoditelj je obvezan dostaviti naručitelju na pregled i izbor uzorke materijala za oblaganje (minimalno pet uzoraka), kao i detalje izvođenja, i tek po izboru i odobrenju, može otpočeti sa radovima. Ukoliko se ugrade materijali koje investitor nije odobrio i (ili) u neodgovarajućoj kvaliteti i (ili) različito s obzirom na odobreni projekt oblaganja i detalje, radovi će se morati ponoviti u traženoj kvaliteti, izboru i po projektu uz prethodno uklanjanje neispravnih radova. Izrada detalja neće se posebno platiti već predstavlja trošak i obvezu izvoditelja.</t>
  </si>
  <si>
    <t>Prije početka izvedbe radova izvoditelj je dužan investitoru predočiti uzorke boja odgovarajuće za određen tip obrade i izvesti probna bojanja s uzorcima na plohama koje se obrađuju, i to u više nijansi boja, na osnovu čega će investitor odabrati boju i način nanošenja odnosno tip valjka. Tek po izboru i odobrenju  može se otpočeti sa radovima na tako odabran način. Gore navedeno neće se posebno platiti već predstavlja trošak i obvezu izvoditelja i ulazi u jediničnu cijenu izvedbe radova.</t>
  </si>
  <si>
    <t>Ukoliko se izvedu radovi koje investitor nije odobrio i (ili) u neodgovarajućoj boji, tonu ili kvaliteti i (ili) različito s obzirom na odobreni projekt oblaganja i detalje, radovi će se morati ponoviti u traženoj kvaliteti, izboru i po projektu uz prethodno uklanjanje neispravnih radova.</t>
  </si>
  <si>
    <t>Prije izvedbe radova izvoditelj je dužan izraditi i investitoru predočiti detalje izvedbe i radioničke nacrte kao i materijale za izvedbu. Tek nakon izbora i odobrenja  može se otpočeti rad u odabranoj kvaliteti.</t>
  </si>
  <si>
    <t>bušenje rupa u zidovima od opeke ili betona, dobavu i ugradbu plastičnih tipla za sidrene vijke kao i ugradbu vijaka; po potrebi zapunjavanje rupa za sidra ili oštećenja od ugradbe cem. mortom 1:1 ili brtvilima,, završnu obradu vidljivih ploha odgovarajućim naličem; sve troškove ispitivanja do dobivanja certifikata, uključivo sve potrebne materijale, uzorke i radnje vezane uz isto; potrebnu radnu skelu.</t>
  </si>
  <si>
    <t>- sav potreban rad (osnovni i pomoćni) na izvedbi radova do potpune gotovosti i funkcionalnosti istih;</t>
  </si>
  <si>
    <t>Svu potrebnu provjeru točnosti količina za nabavku materijala, kao i za građ. knjigu vršiti bez posebne naplate to jest o trošku Izvođača radova.</t>
  </si>
  <si>
    <t xml:space="preserve">Nadzor nad gradilištem, te svim alatima, strojevima i materijalom pada na teret Izvođača radova. 
Prije davanja konačne ponude  obavezno preporuča se   pregledati  projektnu  dokumentaciju  sa  svim  detaljima. </t>
  </si>
  <si>
    <t xml:space="preserve">Prije  izvođenja  radova  treba  provjeriti  kvalitetu  svih  materijala  koji  se  ugrađuju  i  izvesti  radove u skladu s detaljima (grafičkim i pisanim dijelovima)  izvedbe, opisom iz troškovnika i potpisanim uzorcima od strane   predstavnika investitora. </t>
  </si>
  <si>
    <t xml:space="preserve">Traka je otporna na kemijske utjecaje, gljivice i bakterije te se ne skuplja. </t>
  </si>
  <si>
    <t>Toplinska i hidroizolacija se bočno dižu na nadozid  visine cca 50 cm. Stavka uključuje oblačenje nadozida s pločama XPS-a debljine 10 cm (ρ= 30 kg/m³) preko kojih se diže hidroizolacija. Preko sloja hidroizolacije polaže se  OSB ploča debljine 2,2 cm za postavu opšava atike.</t>
  </si>
  <si>
    <t>UNUTARNJE ROLO SJENILO: Ugraditi unutarnje rolo sjenilo u sivoj boji, na ručno potezanje pomoću lančića ili opruge, s pokrovnom maskom.</t>
  </si>
  <si>
    <t>UNUTARNJE ROLO SJENILO: Ugraditi unutarnje rolo sjenilo u sivoj  boji, na ručno potezanje pomoću lančića ili opruge, s pokrovnom maskom.</t>
  </si>
  <si>
    <t xml:space="preserve">ZAVRŠNA OBRADA:  plastifikacijom u sivoj boji, na osnovu predočenih uzoraka. </t>
  </si>
  <si>
    <t>7.02.01.</t>
  </si>
  <si>
    <t>7.02.02.</t>
  </si>
  <si>
    <t xml:space="preserve">Ogradni paneli su izvedeni od mreže dvostrukih horizontalnih i vertikalnih čeličnih, vruće cinčanih, elektrovarenih žica (ø5 mm), presvučenih poliesterom; dimenzije otvora (oka) 50/200 mm s horizontalnim pojačanjem i rubnim šiljcima od 30 mm. Dimenzije panela; širina 250 cm. Visina ogradnih panela 1,80 m. </t>
  </si>
  <si>
    <t>U cijenu uključiti sav potreban rad i materijal potreban za dovršenje rada.</t>
  </si>
  <si>
    <t>NAPOMENA:
Za sve stavke opreme definirane tehničkim karakteristikama dozvoljeno je odstupanje od projektnih parametara ± 2 %</t>
  </si>
  <si>
    <t xml:space="preserve">Dizalo je opremljeno automatikom za požarni režim rada. U opremi dizala predvidjeti i autonomni dojavni uređaj za detekciju dima u vrhu voznog okna. Aktiviranjem detektora dima, aktivira se požarni režim rada u kojem dizalo ne prima više ni kabinske niti vanjske pozive, automatski vozi u glavnu stanicu (prizemlje) i otvara vrata za izlazak putnika. Vrata ostaju otvorena i daljnje upravljanje dizalom moguće je tek nakon deaktiviranja detektora dima. U slučaju nestanka stalnog napajanja kabina pristaje u stanicu. </t>
  </si>
  <si>
    <t xml:space="preserve">Kabina je dimenzija 1100 x 1400 mm, visine 2200 mm. Stranice kabine su izvedene iz nehrđajućeg čeličnog lima (linen). </t>
  </si>
  <si>
    <t xml:space="preserve">Dizalo je prilagođeno je za prijevoz osoba s invaliditetom i smanjene pokretljivosti. </t>
  </si>
  <si>
    <t xml:space="preserve">Nosivost dizala je 630 kg, brzina vožnje 1,00 m/s. Visina dizanja 3550 mm, dubina jame 1300 mm, nadvišenje 3600 mm. </t>
  </si>
  <si>
    <t>TROŠKOVNIK DIZALA</t>
  </si>
  <si>
    <t>Pod kata -MK2-linoleum -podno grijanje</t>
  </si>
  <si>
    <t xml:space="preserve">Dobava materijala i brtvljenje prodora cijevi (promjera 50-300mm) kroz hidroizolaciju  hidroizolacijskom pastom. </t>
  </si>
  <si>
    <t>Dobava i ugradnja dvostruko armirane betonske cijevi svjetlog promjera 0,80 metra, visine 1,0 m, sa pokrovnom pločom za izradu upojnog bunara do vodopropusnog terena za sigurnosni preljev iz spremnika vode (kišnice). Na pokrovnu ploču ugrađuje se ljevanoželjezni poklopac nosivosti 250 kN.  Donji dio cijevi u visini cca 0,50 m mora biti perforirana. Na spoj terena i batude ugraditi geotekstil nasipati batudu visine 1,50 m te obložiti geotekstilom. U cijenu upojnog bunara sve komplet. U stjenke se ugrađuju predgotovljene penjalice Ø22 mm, L=125 cm na međusobnom razmaku po vertikali 30 cm.</t>
  </si>
  <si>
    <t>Dobava i montaža ''T'' komada Ø65/Ø65 za ugradnju u spremnik kišnice.</t>
  </si>
  <si>
    <t>prelazni komad DN32/ Ø25 mm</t>
  </si>
  <si>
    <t>prelazni komad DN50/ Ø40 mm</t>
  </si>
  <si>
    <t>prelazni komad DN63/ Ø50 mm</t>
  </si>
  <si>
    <t>prelazni komad DN75/ Ø65 mm</t>
  </si>
  <si>
    <t>Izrada upojnog bunara iz gotovih betonskih cijevi Ø1500mm.  Betonske cijevi moraju biti atestirane, a njihovu upotrebu odobrava nadzorni inženjer. Dno bunara zasipati drenažnim šljunkom (batudom) omotanim u geotekstil. Geotekstil postavljati s preklopima. Stavka obuhvaća iskop materijala uz svu potrebnu zaštitu stabilnosti jame, dobavu, dopremu i ugradnju geotekstila, drenažnog šljunka, gotovih betonskih cijevi, sa montažnom pokrovnom pločom probijanje zidova betonskih okana za priključne cijevi, zatrpavanje materijalom iz iskopa i drugi radovi potrebni za potpuno dovršenje upojnog bunara. U stjenke se ugrađuju predgotovljene penjalice Ø22 mm, L=125 cm na međusobnom razmaku po vertikali 30 cm. U cijenu uključiti dobavu i dopremu poklopca i ugradnju istog na betonsku ploču. Količine su dane za dva upojna bunara.</t>
  </si>
  <si>
    <t>Dobava i ugradnja cijevi od tvrdog polietilena tip PE 100 SDR 11, za radni tlak do 10 bara sa potrebnim spojnim i montažnim materijalom. Ispitivanje istih na nepropusnost i čvrstoču zavarenih spojeva te popravak oštećenih mjesta.</t>
  </si>
  <si>
    <r>
      <t xml:space="preserve">Dobava, montaža i spajanje glavne razdjelnice tip  </t>
    </r>
    <r>
      <rPr>
        <b/>
        <sz val="9"/>
        <color theme="1"/>
        <rFont val="Arial"/>
        <family val="2"/>
      </rPr>
      <t>GRO</t>
    </r>
    <r>
      <rPr>
        <sz val="9"/>
        <color theme="1"/>
        <rFont val="Arial"/>
        <family val="2"/>
      </rPr>
      <t xml:space="preserve"> izrađene kao tipski ugradbeni limeni ormar IP65 dimenzija cca 1800x800x400 mm (vxšxd), sve do potpune funkcionalnosti, a opremljena je sa:</t>
    </r>
  </si>
  <si>
    <r>
      <t xml:space="preserve">Dobava, montaža i spajanje razvodnog ormara 1. kata tip  </t>
    </r>
    <r>
      <rPr>
        <b/>
        <sz val="9"/>
        <color theme="1"/>
        <rFont val="Arial"/>
        <family val="2"/>
      </rPr>
      <t>RO-E1</t>
    </r>
    <r>
      <rPr>
        <sz val="9"/>
        <color theme="1"/>
        <rFont val="Arial"/>
        <family val="2"/>
      </rPr>
      <t xml:space="preserve"> izrađene kao tipski ugradbeni PVC ormar IP65 dimenzija cca 915x380x250 mm (vxšxd), sve do potpune funkcionalnosti, a opremljena je sa:</t>
    </r>
  </si>
  <si>
    <r>
      <t xml:space="preserve">Dobava, montaža i spajanje razvodnog ormara 1. kata tip  </t>
    </r>
    <r>
      <rPr>
        <b/>
        <sz val="9"/>
        <color theme="1"/>
        <rFont val="Arial"/>
        <family val="2"/>
      </rPr>
      <t>RO-E2</t>
    </r>
    <r>
      <rPr>
        <sz val="9"/>
        <color theme="1"/>
        <rFont val="Arial"/>
        <family val="2"/>
      </rPr>
      <t xml:space="preserve"> izrađene kao tipski ugradbeni PVC ormar IP65 dimenzija cca 915x380x250 mm (vxšxd), sve do potpune funkcionalnosti, a opremljena je sa:</t>
    </r>
  </si>
  <si>
    <r>
      <t xml:space="preserve">Dobava, montaža i spajanje razvodnog ormara 1. kata tip  </t>
    </r>
    <r>
      <rPr>
        <b/>
        <sz val="9"/>
        <color theme="1"/>
        <rFont val="Arial"/>
        <family val="2"/>
      </rPr>
      <t>RO-KAT</t>
    </r>
    <r>
      <rPr>
        <sz val="9"/>
        <color theme="1"/>
        <rFont val="Arial"/>
        <family val="2"/>
      </rPr>
      <t xml:space="preserve"> izrađene kao tipski ugradbeni PVC ormar IP65 dimenzija cca 915x380x250 mm (vxšxd), sve do potpune funkcionalnosti, a opremljena je sa:</t>
    </r>
  </si>
  <si>
    <r>
      <t xml:space="preserve">Dobava, montaža i spajanje razvodnog ormara 1. kata tip  </t>
    </r>
    <r>
      <rPr>
        <b/>
        <sz val="9"/>
        <color theme="1"/>
        <rFont val="Arial"/>
        <family val="2"/>
      </rPr>
      <t>RO-KOT</t>
    </r>
    <r>
      <rPr>
        <sz val="9"/>
        <color theme="1"/>
        <rFont val="Arial"/>
        <family val="2"/>
      </rPr>
      <t xml:space="preserve"> izrađene kao tipski ugradbeni PVC ormar IP65 dimenzija cca 915x380x250 mm (vxšxd), sve do potpune funkcionalnosti, a opremljena je sa:</t>
    </r>
  </si>
  <si>
    <r>
      <t xml:space="preserve">Dobava, montaža i spajanje razvodnog ormara 1. kata tip  </t>
    </r>
    <r>
      <rPr>
        <b/>
        <sz val="9"/>
        <color theme="1"/>
        <rFont val="Arial"/>
        <family val="2"/>
      </rPr>
      <t>RO-RAS</t>
    </r>
    <r>
      <rPr>
        <sz val="9"/>
        <color theme="1"/>
        <rFont val="Arial"/>
        <family val="2"/>
      </rPr>
      <t xml:space="preserve"> izrađene kao tipski ugradbeni PVC ormar IP65 dimenzija cca 915x380x250 mm (vxšxd), sve do potpune funkcionalnosti, a opremljena je sa:</t>
    </r>
  </si>
  <si>
    <t>PVC STOLARIJA -ravan profil</t>
  </si>
  <si>
    <t xml:space="preserve">Vrata kabine i vrata voznog okna su automatska teleskopska, posmična sa dva krila, dimenzije svijetlog otvora 900 x 2000 mm, izvedena iz nehrđajućeg čeličnog lima (linen). Vrata su izvedena u klasi vatrootpornosti EW 60 prema HRN EN 81-58 ili jednakovrijedno.  Signalizacija: potvrda prijema poziva u kabini i na stanicama, pokazivač položaja kabine u kabini i na stanicama, optički i zvučni signal preopterećenja kabine. U stavci je uključeno i izdavanje završnog certifikata. </t>
  </si>
  <si>
    <t>pod</t>
  </si>
  <si>
    <t>opločenje stubišta</t>
  </si>
  <si>
    <t>zatvaranje šliceva širine do 20 cm</t>
  </si>
  <si>
    <t>zatvaranje šliceva širine  od 20-40 cm</t>
  </si>
  <si>
    <t>Zidarska pripomoć kod izvođenja instalaterskih radova. Stavka uključuje zidarsku obradu šliceva nakon polaganja instalacija.</t>
  </si>
  <si>
    <t>Dobava materijala i postava toplinske izolacije pločama ekstrudiranog polistirena (XPS) na zid u kontaktu s tlom. Debljina ploče na preklop 10 cm (ρ=30kg/m³).</t>
  </si>
  <si>
    <t xml:space="preserve">Uključiti dobavu i ugradnju kaširanog lima i završne lajsne. </t>
  </si>
  <si>
    <t>1.13.07.</t>
  </si>
  <si>
    <t>- OSB ploča debljine 2,20 cm</t>
  </si>
  <si>
    <t>1.13.08.</t>
  </si>
  <si>
    <t>- hodne staze - betonski opločnici na distancerima</t>
  </si>
  <si>
    <t>- obrada prodora do 0,10 m2</t>
  </si>
  <si>
    <t>~ ventilirani sloj zraka,  d=4 cm</t>
  </si>
  <si>
    <t>Na uglovima otvora prozora i vrata potrebno je izvesti dijagonalno armiranje. Izvodi se polaganjem staklene mrežice točno na uglove otvora pod kutem od 45°. Najmanja dimenzija armaturnih traka iznosi 20 x 40 cm. Preklop mrežice kod spajanja s kutnim profilom izvodi se s preklopom najmanje 10 cm. Paziti da kruti dio profila i mrežica nisu direktno naslonjeni na toplinsku izolaciju, debljina ljepila između izolacije i profila mora biti minimalno 1 mm.</t>
  </si>
  <si>
    <t>~ temeljni premaz u boji fasade</t>
  </si>
  <si>
    <t>U svemu se pridržavati sheme, projekta, detalja, opisa. Nakon ugradnje obavezna je izvedba zaštite okova i svih dijelova pozicije od oštećenja, do završetka gradnje.</t>
  </si>
  <si>
    <t>U cijeni kompletno stubište, ankeri, ograda,   temeljni premaz kao i završna obrada uljenim naličem (3x).</t>
  </si>
  <si>
    <t xml:space="preserve">Tlocrtne dimenzije 4,74 x 2,89 + 2,05 x 2,75  m, ukupne visine  5,37 m (zajedno s ogradom) </t>
  </si>
  <si>
    <t>Evakuacijsko stubište - POZ 2 - čelična bravarija vanjska.</t>
  </si>
  <si>
    <t>Sve izvesti prema shemi koja je sastavni dio troškovnika.</t>
  </si>
  <si>
    <t>Penjalice na ravan krov-Poz 4- čelična bravarija vanjska</t>
  </si>
  <si>
    <t>Penjalice na ravan krov-Poz 5- čelična bravarija vanjska</t>
  </si>
  <si>
    <t xml:space="preserve">Ogradu izvesti od čeličnih pravokutnih cijevi. </t>
  </si>
  <si>
    <t xml:space="preserve">Rukohvat u cijeni. </t>
  </si>
  <si>
    <t>Čelična ograda  unutarnjeg stubišta-poz 3- čelična bravarija unutarnja</t>
  </si>
  <si>
    <t>Čelična ograda  - vanjski ulazi - poz 6 - čelična bravarija vanjska</t>
  </si>
  <si>
    <t>Čelična ograda  - vanjski ulazi - poz 7 - čelična bravarija vanjska</t>
  </si>
  <si>
    <t xml:space="preserve">Čelični kutnik </t>
  </si>
  <si>
    <t>Dobava i ugradba L-profila 70/70/7 mm. Uključena pocinčana zaštita. Ugradba kod betoniranja na spoju različitih vrsta podova. Uključena i potrebna sidra na svakih 0,5 m.</t>
  </si>
  <si>
    <t>limeni opšavi izvode se od plastificiranog pocinčanog lima  debljine 0,60 mm, u sivoj boji</t>
  </si>
  <si>
    <t xml:space="preserve">Izrada i montaža opšava atike, razvijene širine  80 cm.  Opšav se izvodi od plastificiranog lima debljine 0,60 mm, u sivoj boji.  </t>
  </si>
  <si>
    <t xml:space="preserve">Izrada i montaža opšava atike, razvijene širine  80 cm.  Opšav se izvodi od plastificiranog  lima debljine 0,60 mm, u sivoj boji.  </t>
  </si>
  <si>
    <t xml:space="preserve">U cijeni kompletna pregrada i vrata sa svim al. profilima za pričvršćenje ploča za nosivu konstrukciju, vješalicom na vratima i fiksnim ključem. Vratno krilo i pregrada moraju biti podrezani za 15 cm, a visina im je od poda do vrha 220 cm. </t>
  </si>
  <si>
    <t xml:space="preserve">Nosiva konstrukcija mora se sidriti u zid a na pod osloniti na al. nogu. Izrada prema shemi i preporuci proizvođača. </t>
  </si>
  <si>
    <t>Dimenzije vrata 70x200 cm.</t>
  </si>
  <si>
    <t>stijenke s  vratima (2x1,97+1,94)  ukupne dužine do 5,88 m -  uključena dvoja vrata</t>
  </si>
  <si>
    <t>stijenke s  vratima (2x1,50+2,24)  ukupne dužine do 5,24 m -    uključena dvoja vrata</t>
  </si>
  <si>
    <t>stijenke s  vratima (1,94+1,95)  ukupne dužine do 3,89 m - uključena dvoja vrata</t>
  </si>
  <si>
    <t>stijenke s  vratima (1,94+2x2)  ukupne dužine do 5,94 m  -  uključena dvoja vrata</t>
  </si>
  <si>
    <t>Dobava i ugradnja visokokvalitetnog unutarnjeg otirača u vjetrobranu za javne prostore sastavljenog od tipskih letvica.   Finiji otirač za sitnije nečistoće. Otirač se ugrađuje da nagazna ploha bude u razini gotovog poda. Kompletna izrada otirača s pripadajućim ugradbenim inoks okvirom u podu. Otirač površine cca 90x120 cm. Uključuje sav rad i materijal do gotove ugradnje.</t>
  </si>
  <si>
    <t>Dobava, doprema i ugradnja vodonepropusnog betona temeljne ploče lifta, debljine 30 cm, betonom C30/37. Zaštitini sloj betona 4 cm. U stavku uključena njega betona i vibriranje betona s svim potrebnim prethodnim pripremama. Betoniranje ploča obavezno izvoditi s odgovarajućim brtvenim dilatacijskim trakama na spojevima s vertikalnim elementima.</t>
  </si>
  <si>
    <t xml:space="preserve">Dobava, doprema i ugradnja vodonepropusnog betona zidova lifta,  u dvostranoj oplati, debljine 30 cm, betonom C30/37, XC2. U stavku uključena njega betona i vibriranje betona sa svim potrebnim prethodnim pripremama,   izrada, dobava i montaža oplate. </t>
  </si>
  <si>
    <t>Keramičke pločice moraju biti protuklizne, brušene (protukliznost R9), minimalne dimenzije 30x30 cm, maksimalne dimenzije 60x60 cm.</t>
  </si>
  <si>
    <t>U cijenu uključiti sav potreban rad i materijal uključivo skelu, sva potrebna pričvrsna sredstva, ovjes, bandažiranja i obradu spojeva, u svemu se pridržavati projekta, detalja,  tehnologije i uputa proizvođača. </t>
  </si>
  <si>
    <t>Polimercementna hidroizolacija ispod AB zidova i stupova</t>
  </si>
  <si>
    <t>Hidroizolacija se izvodi horizontalno polaganjem na arm. cem. estrih, te vertikalno polaganjem na arm. bet. zidove i zidove od gipskartonskih ploča, u visini 30 cm od gotovog poda.  Podloga treba biti dobro zaravnata, potpuno čista (bez prašine i masnih mrlja) i suha. Izvesti od dvokomponentnog visoko elastičnog cementnog morta (220kg/m3), u dva sloja po 1mm između kojih se utiskuje armirna mrežica od alkalno otpornih staklenih vlakana.</t>
  </si>
  <si>
    <t>Hidroizolacija se nanosi na pod i diže se na zidova u visini od 15 cm od gotovog poda.</t>
  </si>
  <si>
    <t xml:space="preserve">Postavlja se sa preklopom od min 2 čepa. Dimenzije ovisno o zahtjevu na radilištu. </t>
  </si>
  <si>
    <t>- FPO višeslojna  hidroizolacijska traka debljine d=1,5 mm, dvostruko armirana,  UV otporna, vodonepropusna W1.</t>
  </si>
  <si>
    <t xml:space="preserve">~ polimercementni mort armiran alkalno otpornom mrežicom min. 160g/m2. Minimalna debljina armaturnog sloja 5 mm, u dva sloja. </t>
  </si>
  <si>
    <t>Izraditi uzorak veličine min 1,0 m²- 3 komada.  Izrada uzorka veličine treba biti uključena u cijenu.</t>
  </si>
  <si>
    <t>nova ograda</t>
  </si>
  <si>
    <t xml:space="preserve">Ukupna dužina ograde je cca 450 m. </t>
  </si>
  <si>
    <t>260 m je postojeća ograda koja se izmiče na novu poziciju - demontaža obračunata u drugoj stavci.</t>
  </si>
  <si>
    <t>Stavka obuhvaća dobavu, dopremu i ugradnju stupova, panela, montažnog betonskog parapeta, iskop i betoniranje temelja, sve prema uputama proizvođača, sve do potune gotovosti.</t>
  </si>
  <si>
    <t>Obračun po m1 ograde.</t>
  </si>
  <si>
    <t>postojeća ograda (panel + bet.parapet)  s novim temeljem</t>
  </si>
  <si>
    <t>Dobava, doprema i ugradnja betona za betoniranje armirano-betonske podne ploče u jednostranoj oplati betonom C25/30.</t>
  </si>
  <si>
    <t>Dobava, doprema i ugradnja betona podne ploče u jednostranoj oplati betonom C25/30.</t>
  </si>
  <si>
    <t xml:space="preserve">Dobava, doprema i ugradnja betona i betoniranje armirano-betonske stropne ploče debljine 18 i 20 cm betonom C25/30,  u glatkoj oplati. Na predviđenim mjestima ostaviti potrebne otvore za prolaz instalacija. </t>
  </si>
  <si>
    <t xml:space="preserve">Dobava, doprema i ugradnja betona i betoniranje armirano-betonske stropne ploče debljine 18 i 20 cm (iznad lifta)betonom C25/30,  u glatkoj oplati. </t>
  </si>
  <si>
    <t xml:space="preserve">Dobava, doprema i ugradnja betona za betoniranje vertikalnih armirano betonskih serklaža, betonom C25/30.  U stavku uključena njega betona i vibriranje betona sa svim potrebnim prethodnim pripremama, te izrada, dobava i montaža oplate. </t>
  </si>
  <si>
    <t xml:space="preserve">Izvedba vodomjernog okna svjetle dimenzije 3,80x1,60x1,80 m iz armiranog vodonepropusnog betona klase C 30/37, XA2, VDP3  u dvostranoj oplati debljine bočnih stijenki i dna 20 cm.  Iznad okna na dubini cca 50 cm od kote uređenog terena izvesti armirano-betonsku ploču debljine 15 cm  otvorom za silazak u okno, vel. 60x60 cm. Iznad otvora na ploči montirati četvrtasti lijevano željezni poklopac s okvirom vel. 600x600 mm za prometno opterećenje od 250 kN. </t>
  </si>
  <si>
    <t xml:space="preserve">U stjenke se ugrađuju penjalice od rebrastog čelika Ø20 mm duljine 0,90 m na međusobnom razmaku po vertikali 30 cm. U cijeni okna uključiti iskop, zatrpavanje, odvoz, brtve za vodonepropusnost, beton, oplata, armatura, poklopce i antikorozivnu zaštita čeličnih penjalica i betonski oslonci za vodomjere. </t>
  </si>
  <si>
    <t>Sve prema detalju. Plan armature  i radonički nacrt čeličnih ljestvi obaveza  je izvođača radova.</t>
  </si>
  <si>
    <t xml:space="preserve">Izvedba zasunskog okna svjetle veličine 1,501,50x1,80 m iz armiranog vodonepropusnog betona klase C 30/37, XA2, VDP3  u dvostranoj oplati debljine bočnih stijenki 25 cm i dna 30 cm, a gornje ploče 20 cm. Iznad okna izvesti otvor za silazak u okno, vel. 60x60 cm. Iznad otvora na ploči montirati četvrtasti lijevano željezni poklopac s okvirom vel. 600x600 mm za prometno opterećenje od 250 kN. </t>
  </si>
  <si>
    <t>U stjenke se ugrađuju predgotovljene penjalice Ø22 mm, l=125 cm na međusobnom razmaku po vertikali 30 cm. U cijeni okna uključiti brtve za vodonepropusnost, beton, oplata, armatura, poklopce, penjalice  i betonske oslonce. Sve prema detalju. Plan armature  i radonički nacrt čeličnih ljestvi obaveza  je izvođača radova.</t>
  </si>
  <si>
    <t xml:space="preserve">Izvedba spremnika vode (kišnice) za ispiranje sanitarnih uređaja (wc školjke i pisoara) iz armiranog vodonepropusnog betona klase C 30/37, XA2, VDP3 svj. dim. 3,20 x 2,60 m u dvostranoj oplati debljine bočnih stijenki i dna 30 cm.  Iznad okna na dubini cca 50 cm od kote uređenog terena izvesti armirano-betonsku ploču debljine 15 cm  s  otvorom za silazak u okno, vel. 60x60 cm. Iznad otvora na ploči montirati četvrtasti plinotijesni / vodotijesni poklopac s okvirom vel. 600x600 mm  za prometno opterećenje od 250 kN. </t>
  </si>
  <si>
    <t xml:space="preserve">U stjenke se ugrađuju predgotovljene penjalice Ø22 mm, L=125 cm na međusobnom razmaku po vertikali 30 cm. U cijeni okna uključiti brtve za vodonepropusnost, beton, oplata, armatura, poklopce, penjalice  i betonske oslonce. </t>
  </si>
  <si>
    <t>OPREMA - GRAĐEVINSKI RADOVI</t>
  </si>
  <si>
    <t>OSTALI RADOVI UKUPNO:</t>
  </si>
  <si>
    <t>KOLNIČKA KONSTRUKCIJA UKUPNO:</t>
  </si>
  <si>
    <t>PRIPREMNI RADOVI UKUPNO:</t>
  </si>
  <si>
    <t xml:space="preserve">TROŠKOVNIK </t>
  </si>
  <si>
    <t>GRAĐEVINSKO-OBRTNIČKIH  I INSTALATERSKIH RADOVA</t>
  </si>
  <si>
    <r>
      <t>LED svjetiljka,</t>
    </r>
    <r>
      <rPr>
        <sz val="9"/>
        <rFont val="Arial"/>
        <family val="2"/>
      </rPr>
      <t xml:space="preserve"> DPR </t>
    </r>
    <r>
      <rPr>
        <sz val="9"/>
        <color theme="1"/>
        <rFont val="Arial"/>
        <family val="2"/>
      </rPr>
      <t>1000-2000 lm, 9-25W, 350-900 mA, 28 V, IP44, bijela, u stavku uključen driver 42W, 300-1050 mA, maximalnog izlaznog napona 45 V</t>
    </r>
  </si>
  <si>
    <t>1.2.10.</t>
  </si>
  <si>
    <t>1.2.10.1.</t>
  </si>
  <si>
    <t>1.2.10.2.</t>
  </si>
  <si>
    <t>1.2.10.3.</t>
  </si>
  <si>
    <t>1.2.10.4.</t>
  </si>
  <si>
    <t>1.2.10.5.</t>
  </si>
  <si>
    <t>1.2.10.6.</t>
  </si>
  <si>
    <t>1.2.10.7.</t>
  </si>
  <si>
    <t>1.2.10.8.</t>
  </si>
  <si>
    <t>1.2.10.9.</t>
  </si>
  <si>
    <t>1.2.10.10.</t>
  </si>
  <si>
    <t>1.2.10.11.</t>
  </si>
  <si>
    <t>1.2.10.12.</t>
  </si>
  <si>
    <t>1.2.10.13.</t>
  </si>
  <si>
    <t>1.2.10.14.</t>
  </si>
  <si>
    <t>Dobava i montaža polietilenske PE cijevi iz polietilena visoke gustoće PE 100 za radni tlak 16 bara. Spajanje cijevi izvoditi sučeonim zavarivanjem i zavarivanjem pomoću PE elektrospojnica na mjestu spajanja sa fazonskim komadima. U cijenu rada prema općim uvjetima uključiti tlačnu probu vodovodne instalacije, ispiranje cjevovoda vanjskog vodovoda, dezinfekciju cjevovoda i isipitivanje zdrastvene ispravnosti vode.</t>
  </si>
  <si>
    <t>Nabava, doprema i polaganje PVC kanalizacijskih cijevi i fazonskih komada klase SN4 s potrebnim spojnim i brtvenim materijalom. U cijenu uključiti svu potrebnu pripremu za međusobno spajanje cijevi i međusobno spajanje cijevi i stjenke revizijskog okna. Spajanje cijevi izvoditi gumenim prstenovima. U cijeni stavke crpljene podzemne vode za vrijeme izvedbe radova i sve do potpune funkcionalnosti. U cijenu uključiti ispitivanje kanalizacije komplet s objektima na vodonepropusnost u skladu s općim uvjetima.</t>
  </si>
  <si>
    <t>Nabava, doprema i polaganje PP korigiranih kanalizacijskih cijevi i fazonskih komada, klase SN8, dužine 6,00 m s potrebnim spojnim i brtvenim materijalom. U cijenu uključiti svu potrebnu pripremu (rezanje cijevi, obradu krajeva). Predviđeno je spajanje cijevi spojnicama s integriranim kolčakom s gumenom brtvom. U cijenu uključiti ispitivanje kanalizacije komplet s objektima na vodonepropusnost u skladu s općim uvjetima.</t>
  </si>
  <si>
    <t>Dobava i montaža čeličnih pocinčanih cijevi za vodovod komplet s pocinčanim fitinzima te spojnim i brtvenim materijalom. Cijevi montirati u šlicu zida građevine, zidnim usjecima i probojima te vidljivo ispod stropa građevine. Cijevi se pričvršćuju limenim obujmicama sa plutenim podmetačima na svakih 1 metar, a o strop vješaju odgovarajučim ovjesima i obujmicama sa gumenom brtvom. U cijeni sve komplet do potpune funkcionalnosti, cijevi, fitinzi (obujmice sa gumenim podloškom, matice, vijci i navojna šipka). U cijenu rada prema općim uvjetima uključiti tlačnu probu vodovodne instalacije, ispiranje cjevovoda i funkcionalno ispitivanje unutrašnje hidrantske mreže.</t>
  </si>
  <si>
    <t>4.2.8.1.</t>
  </si>
  <si>
    <t>4.2.8.2.</t>
  </si>
  <si>
    <t>4.2.8.3.</t>
  </si>
  <si>
    <t>4.2.8.4.</t>
  </si>
  <si>
    <t>U cijenu rada prema općim uvjetima uključiti tlačnu probu vodovodne instalacije, ispiranje cjevovoda vodovoda, dezinfekciju cjevovoda i isipitivanje zdrastvene ispravnosti vode.</t>
  </si>
  <si>
    <t>4.2.9.1.</t>
  </si>
  <si>
    <t>4.2.9.2.</t>
  </si>
  <si>
    <t>4.2.9.3.</t>
  </si>
  <si>
    <t>4.2.9.4.</t>
  </si>
  <si>
    <t>4.2.9.5.</t>
  </si>
  <si>
    <t>4.2.9.6.</t>
  </si>
  <si>
    <t>4.2.9.7.</t>
  </si>
  <si>
    <t>4.2.9.8.</t>
  </si>
  <si>
    <t>4.2.9.9.</t>
  </si>
  <si>
    <t>4.2.9.10.</t>
  </si>
  <si>
    <t>4.2.10.1.</t>
  </si>
  <si>
    <t>4.2.10.2.</t>
  </si>
  <si>
    <t>4.2.10.3.</t>
  </si>
  <si>
    <t>4.2.10.4.</t>
  </si>
  <si>
    <t>4.2.10.5.</t>
  </si>
  <si>
    <t>4.2.11.5.</t>
  </si>
  <si>
    <t>4.2.16.3.</t>
  </si>
  <si>
    <t>4.2.16.4.</t>
  </si>
  <si>
    <t>4.2.17.3.</t>
  </si>
  <si>
    <t>4.2.18.1.</t>
  </si>
  <si>
    <t>4.2.18.2.</t>
  </si>
  <si>
    <t xml:space="preserve">Nadzor nad gradilištem, te svim alatima, strojevima i materijalom pada na teret Izvođača radova. 
Prije davanja konačne ponude  za instalaterske radove,  preporuča se   pregledati  projektnu  domumentaciju  sa  svim  detaljima. Izračun količina sačinjen je na temelju projekta vodovoda i kanalizacije.
</t>
  </si>
  <si>
    <t xml:space="preserve">VENTILIRANA FASADA </t>
  </si>
  <si>
    <t>VANJSKO UREĐENJE</t>
  </si>
  <si>
    <t>Jedinična cijena</t>
  </si>
  <si>
    <r>
      <rPr>
        <b/>
        <sz val="9"/>
        <color theme="1"/>
        <rFont val="Arial"/>
        <family val="2"/>
      </rPr>
      <t>NAPOMENA:</t>
    </r>
    <r>
      <rPr>
        <sz val="9"/>
        <color theme="1"/>
        <rFont val="Arial"/>
        <family val="2"/>
      </rPr>
      <t xml:space="preserve"> u cijenu je uračunata dobava, dostava, montaža i spajanje do potpune funkcionalnsti. U stavku je potrebno uračunati i sav potrebni sitni i spojni materijal, te provjeru ispravnosti montaže svih elemenata, provjeru funkcionalnosti, pribavljanje certifikata i atesta proizvođača.</t>
    </r>
  </si>
  <si>
    <t>postavljanje oznaka elemenata razdjelnice u
skladu s oznakama na jednopolnoj shemi, kleme, plastični kanali i spojni materijal, vodiči za
ožičenje glavnih i pomoćnih strujnih krugova, izolacijske ploče i pregrade, natpis upozorenja o prisutnosti napona, o vrsti primijenjene zaštite od previsokog napona, i s nazivom razdjelnice, jednopolna shema zaštićena plastičnom folijom, uputstvo za davanje prve pomoći u slučaju udara struje, te  provjera ispravnosti montaže svih elemenata, provjera funkcionalnosti, provjera djelovanja zaštite od kratkog spoja i previsokog napona dodira,  probno puštanje u rad i primopredaja,  izdavanje ispitnih protokola ovlaštenog ispitivača i svih potrebnih certifikata i atesta.</t>
  </si>
  <si>
    <r>
      <rPr>
        <b/>
        <sz val="9"/>
        <color theme="1"/>
        <rFont val="Arial"/>
        <family val="2"/>
      </rPr>
      <t>NAPOMENA:</t>
    </r>
    <r>
      <rPr>
        <sz val="9"/>
        <color theme="1"/>
        <rFont val="Arial"/>
        <family val="2"/>
      </rPr>
      <t xml:space="preserve"> u cijenu je uračunata dobava, dostava, montaža i spajanje do potpune funkcionalnsti. U stavku je potrebno uračunati i sav potrebni sitni i spojni materijal, te provjeru ispravnosti montaže svih svjetiljaka, provjeru funkcionalnosti, pribavljanje certifikata i atesta proizvođača.</t>
    </r>
  </si>
  <si>
    <t>VIII</t>
  </si>
  <si>
    <t>MJERENJA I ISPITIVANJA</t>
  </si>
  <si>
    <r>
      <rPr>
        <b/>
        <sz val="9"/>
        <color theme="1"/>
        <rFont val="Arial"/>
        <family val="2"/>
      </rPr>
      <t>NAPOMENA:</t>
    </r>
    <r>
      <rPr>
        <sz val="9"/>
        <color theme="1"/>
        <rFont val="Arial"/>
        <family val="2"/>
      </rPr>
      <t xml:space="preserve"> u cijenu su uračunata</t>
    </r>
    <r>
      <rPr>
        <sz val="9"/>
        <color theme="1"/>
        <rFont val="Arial"/>
        <family val="2"/>
        <charset val="238"/>
      </rPr>
      <t xml:space="preserve">  sljedeća mjerenja i ispitivanja, kao i konačna izvješća od strane ovlaštenih ispitivača</t>
    </r>
  </si>
  <si>
    <t>mjerenje otpora izolacije električne instalacije</t>
  </si>
  <si>
    <t>mjerenje otpora zaštitnog uzemljenja</t>
  </si>
  <si>
    <t>mjerenje nove rasvjetljenosti</t>
  </si>
  <si>
    <t xml:space="preserve">Mjerenje rtv signala na lokaciji </t>
  </si>
  <si>
    <t>ispitivanje ispravnost djelovanja zaštite od previsokog napona dodira</t>
  </si>
  <si>
    <t>ispitivanje izvršenog spajanja svih metalnih masa na uzemljivač</t>
  </si>
  <si>
    <t>ispitivanje funkcionalnost protupanične rasvjete</t>
  </si>
  <si>
    <t>ispitivanje otpora uzemljenja sustava zaštite od udara munje</t>
  </si>
  <si>
    <t>ispitivanje sustava i instalacije plinodojave</t>
  </si>
  <si>
    <t>MJERENJA I ISPITIVANJA UKUPNO</t>
  </si>
  <si>
    <t>Jed.cijena</t>
  </si>
  <si>
    <r>
      <rPr>
        <b/>
        <sz val="9"/>
        <color theme="1"/>
        <rFont val="Arial"/>
        <family val="2"/>
      </rPr>
      <t>NAPOMENA:</t>
    </r>
    <r>
      <rPr>
        <sz val="9"/>
        <color theme="1"/>
        <rFont val="Arial"/>
        <family val="2"/>
      </rPr>
      <t xml:space="preserve"> u cijenu svih stavki uračunati dobavu, dostavu, montažu i spajanje do potpune funkcionalnsti. U stavku je potrebno uračunati i sav potrebni sitni i spojni materijal, te provjeru ispravnosti montaže svih elemenata, provjeru funkcionalnosti, pribavljanje certifikata i atesta proizvođača.</t>
    </r>
  </si>
  <si>
    <t>ispitivanje sustava i instalacije vatrodojave</t>
  </si>
  <si>
    <r>
      <rPr>
        <sz val="9"/>
        <color indexed="8"/>
        <rFont val="Arial"/>
        <family val="2"/>
        <charset val="1"/>
      </rPr>
      <t>Rezanje postojećeg asfalta, prosječne debljine cca 10 cm, za širinu rova 0,90 m – obostrano za polaganje vodovodne cijevi. U cijeni m</t>
    </r>
    <r>
      <rPr>
        <vertAlign val="superscript"/>
        <sz val="9"/>
        <color indexed="8"/>
        <rFont val="Arial"/>
        <family val="2"/>
        <charset val="1"/>
      </rPr>
      <t>1</t>
    </r>
    <r>
      <rPr>
        <sz val="9"/>
        <color indexed="8"/>
        <rFont val="Arial"/>
        <family val="2"/>
        <charset val="1"/>
      </rPr>
      <t xml:space="preserve"> rezanja. U cijeni stavke odvoz sa zbrinjavanjem materijala na deponiji udaljenoj 15 km.</t>
    </r>
  </si>
  <si>
    <r>
      <rPr>
        <sz val="9"/>
        <color indexed="8"/>
        <rFont val="Arial"/>
        <family val="2"/>
        <charset val="1"/>
      </rPr>
      <t>m</t>
    </r>
    <r>
      <rPr>
        <vertAlign val="superscript"/>
        <sz val="9"/>
        <color indexed="8"/>
        <rFont val="Arial"/>
        <family val="2"/>
        <charset val="1"/>
      </rPr>
      <t>1</t>
    </r>
  </si>
  <si>
    <r>
      <rPr>
        <sz val="9"/>
        <color indexed="8"/>
        <rFont val="Arial"/>
        <family val="2"/>
        <charset val="1"/>
      </rPr>
      <t>m</t>
    </r>
    <r>
      <rPr>
        <vertAlign val="superscript"/>
        <sz val="9"/>
        <color indexed="8"/>
        <rFont val="Arial"/>
        <family val="2"/>
        <charset val="1"/>
      </rPr>
      <t>3</t>
    </r>
  </si>
  <si>
    <r>
      <rPr>
        <sz val="9"/>
        <color indexed="8"/>
        <rFont val="Arial"/>
        <family val="2"/>
        <charset val="1"/>
      </rPr>
      <t>Krpanje asfalta izradom nosivog sloja AC 22 base za teško prometno opterećenje debljine 7.0 cm. U cijeni su sadržani svi troškovi nabave materijala, proizvodnje i ugradnje asfaltne mješavine, prijevoz, oprema i sve ostalo potrebno za potpuno izvođenje radova. Obračun po m</t>
    </r>
    <r>
      <rPr>
        <vertAlign val="superscript"/>
        <sz val="9"/>
        <color indexed="8"/>
        <rFont val="Arial"/>
        <family val="2"/>
        <charset val="1"/>
      </rPr>
      <t>2</t>
    </r>
    <r>
      <rPr>
        <sz val="9"/>
        <color indexed="8"/>
        <rFont val="Arial"/>
        <family val="2"/>
        <charset val="1"/>
      </rPr>
      <t xml:space="preserve"> gornje površine stvarno položenog i ugrađenog nosivog sloja. Izvedba i kontrola kakvoće prema tehničkim svojstvima i zahtjevima za građevne proizvode za proizvodnju asfaltnih mješavina i za asfaltne slojeve kolnika.</t>
    </r>
  </si>
  <si>
    <r>
      <rPr>
        <sz val="9"/>
        <color indexed="8"/>
        <rFont val="Arial"/>
        <family val="2"/>
        <charset val="1"/>
      </rPr>
      <t>m</t>
    </r>
    <r>
      <rPr>
        <vertAlign val="superscript"/>
        <sz val="9"/>
        <color indexed="8"/>
        <rFont val="Arial"/>
        <family val="2"/>
        <charset val="1"/>
      </rPr>
      <t>2</t>
    </r>
  </si>
  <si>
    <r>
      <rPr>
        <sz val="9"/>
        <color indexed="8"/>
        <rFont val="Arial"/>
        <family val="2"/>
        <charset val="1"/>
      </rPr>
      <t>Krpanje asfalta izradom habajućeg sloja AC 11 base za teško prometno opterećenje debljine 4.0 cm. U cijeni su sadržani svi troškovi nabave materijala, proizvodnje i ugradnje asfaltne mješavine, prijevoz, oprema i sve ostalo potrebno za potpuno izvođenje radova. Obračun po m</t>
    </r>
    <r>
      <rPr>
        <vertAlign val="superscript"/>
        <sz val="9"/>
        <color indexed="8"/>
        <rFont val="Arial"/>
        <family val="2"/>
        <charset val="1"/>
      </rPr>
      <t>2</t>
    </r>
    <r>
      <rPr>
        <sz val="9"/>
        <color indexed="8"/>
        <rFont val="Arial"/>
        <family val="2"/>
        <charset val="1"/>
      </rPr>
      <t xml:space="preserve"> gornje površine stvarno položenog i ugrađenog nosivog sloja. Izvedba i kontrola kakvoće prema tehničkim svojstvima i zahtjevima za građevne proizvode za proizvodnju asfaltnih mješavina i za asfaltne slojeve kolnika.</t>
    </r>
  </si>
  <si>
    <r>
      <rPr>
        <sz val="9"/>
        <color indexed="8"/>
        <rFont val="Arial"/>
        <family val="2"/>
        <charset val="1"/>
      </rPr>
      <t>geotekstil 300 g/m</t>
    </r>
    <r>
      <rPr>
        <vertAlign val="superscript"/>
        <sz val="9"/>
        <color indexed="8"/>
        <rFont val="Arial"/>
        <family val="2"/>
        <charset val="1"/>
      </rPr>
      <t>2</t>
    </r>
  </si>
  <si>
    <r>
      <rPr>
        <sz val="9"/>
        <color indexed="8"/>
        <rFont val="Arial"/>
        <family val="2"/>
        <charset val="1"/>
      </rPr>
      <t>- kinematska viskoznost: 1 mm</t>
    </r>
    <r>
      <rPr>
        <vertAlign val="superscript"/>
        <sz val="9"/>
        <color indexed="8"/>
        <rFont val="Arial"/>
        <family val="2"/>
        <charset val="1"/>
      </rPr>
      <t>2</t>
    </r>
    <r>
      <rPr>
        <sz val="9"/>
        <color indexed="8"/>
        <rFont val="Arial"/>
        <family val="2"/>
        <charset val="1"/>
      </rPr>
      <t>/s</t>
    </r>
  </si>
  <si>
    <r>
      <rPr>
        <sz val="9"/>
        <color indexed="8"/>
        <rFont val="Arial"/>
        <family val="2"/>
        <charset val="1"/>
      </rPr>
      <t>Izvedba zaštitne izolacije pocinčanog cjevovoda u podu, zidu građevine i ispod stropa građevine, bitumenskim premazom, bitumenskom ljepljivom trakom i negorivom toplinskom izolacijom debljine 25 mm za sprečavanja kondenzacije, reakcije na požar A1, granična temperatura primjena 250 ºC, toplinska provodljivost ʎ</t>
    </r>
    <r>
      <rPr>
        <vertAlign val="subscript"/>
        <sz val="9"/>
        <color indexed="8"/>
        <rFont val="Arial"/>
        <family val="2"/>
        <charset val="1"/>
      </rPr>
      <t>m</t>
    </r>
    <r>
      <rPr>
        <sz val="9"/>
        <color indexed="8"/>
        <rFont val="Arial"/>
        <family val="2"/>
        <charset val="1"/>
      </rPr>
      <t>=0,035 W/mK, ovisnost o temperaturi t</t>
    </r>
    <r>
      <rPr>
        <vertAlign val="subscript"/>
        <sz val="9"/>
        <color indexed="8"/>
        <rFont val="Arial"/>
        <family val="2"/>
        <charset val="1"/>
      </rPr>
      <t>m</t>
    </r>
    <r>
      <rPr>
        <sz val="9"/>
        <color indexed="8"/>
        <rFont val="Arial"/>
        <family val="2"/>
        <charset val="1"/>
      </rPr>
      <t>=10 ºC, paropropusnost μ= 1,3, nazivna gustoća ρ</t>
    </r>
    <r>
      <rPr>
        <vertAlign val="subscript"/>
        <sz val="9"/>
        <color indexed="8"/>
        <rFont val="Arial"/>
        <family val="2"/>
        <charset val="1"/>
      </rPr>
      <t>a</t>
    </r>
    <r>
      <rPr>
        <sz val="9"/>
        <color indexed="8"/>
        <rFont val="Arial"/>
        <family val="2"/>
        <charset val="1"/>
      </rPr>
      <t>=85 kh/m</t>
    </r>
    <r>
      <rPr>
        <vertAlign val="superscript"/>
        <sz val="9"/>
        <color indexed="8"/>
        <rFont val="Arial"/>
        <family val="2"/>
        <charset val="1"/>
      </rPr>
      <t>3</t>
    </r>
    <r>
      <rPr>
        <sz val="9"/>
        <color indexed="8"/>
        <rFont val="Arial"/>
        <family val="2"/>
        <charset val="1"/>
      </rPr>
      <t>, specifični toplinski kapacitet C</t>
    </r>
    <r>
      <rPr>
        <vertAlign val="subscript"/>
        <sz val="9"/>
        <color indexed="8"/>
        <rFont val="Arial"/>
        <family val="2"/>
        <charset val="1"/>
      </rPr>
      <t>p</t>
    </r>
    <r>
      <rPr>
        <sz val="9"/>
        <color indexed="8"/>
        <rFont val="Arial"/>
        <family val="2"/>
        <charset val="1"/>
      </rPr>
      <t>= 840 J/kgK, točke tališta T</t>
    </r>
    <r>
      <rPr>
        <vertAlign val="subscript"/>
        <sz val="9"/>
        <color indexed="8"/>
        <rFont val="Arial"/>
        <family val="2"/>
        <charset val="1"/>
      </rPr>
      <t>t</t>
    </r>
    <r>
      <rPr>
        <sz val="9"/>
        <color indexed="8"/>
        <rFont val="Arial"/>
        <family val="2"/>
        <charset val="1"/>
      </rPr>
      <t>&gt;1000 ºC.</t>
    </r>
  </si>
  <si>
    <r>
      <rPr>
        <sz val="9"/>
        <color indexed="8"/>
        <rFont val="Arial"/>
        <family val="2"/>
        <charset val="1"/>
      </rPr>
      <t>Izvedba zaštitne izolacije cjevovoda sanitarnog razvoda vode ispod stropa građevine, negorivom toplinskom izolacijom debljine 25 mm za sprečavanja kondenzacije, reakcije na požar A1, granična temperatura primjena 250 ºC, toplinska provodljivost ʎ</t>
    </r>
    <r>
      <rPr>
        <vertAlign val="subscript"/>
        <sz val="9"/>
        <color indexed="8"/>
        <rFont val="Arial"/>
        <family val="2"/>
        <charset val="1"/>
      </rPr>
      <t>m</t>
    </r>
    <r>
      <rPr>
        <sz val="9"/>
        <color indexed="8"/>
        <rFont val="Arial"/>
        <family val="2"/>
        <charset val="1"/>
      </rPr>
      <t>=0,035 W/mK, ovisnost o temperaturi t</t>
    </r>
    <r>
      <rPr>
        <vertAlign val="subscript"/>
        <sz val="9"/>
        <color indexed="8"/>
        <rFont val="Arial"/>
        <family val="2"/>
        <charset val="1"/>
      </rPr>
      <t>m</t>
    </r>
    <r>
      <rPr>
        <sz val="9"/>
        <color indexed="8"/>
        <rFont val="Arial"/>
        <family val="2"/>
        <charset val="1"/>
      </rPr>
      <t>=10 ºC, paropropusnost μ= 1,3, nazivna gustoća ρ</t>
    </r>
    <r>
      <rPr>
        <vertAlign val="subscript"/>
        <sz val="9"/>
        <color indexed="8"/>
        <rFont val="Arial"/>
        <family val="2"/>
        <charset val="1"/>
      </rPr>
      <t>a</t>
    </r>
    <r>
      <rPr>
        <sz val="9"/>
        <color indexed="8"/>
        <rFont val="Arial"/>
        <family val="2"/>
        <charset val="1"/>
      </rPr>
      <t>=85 kh/m</t>
    </r>
    <r>
      <rPr>
        <vertAlign val="superscript"/>
        <sz val="9"/>
        <color indexed="8"/>
        <rFont val="Arial"/>
        <family val="2"/>
        <charset val="1"/>
      </rPr>
      <t>3</t>
    </r>
    <r>
      <rPr>
        <sz val="9"/>
        <color indexed="8"/>
        <rFont val="Arial"/>
        <family val="2"/>
        <charset val="1"/>
      </rPr>
      <t>, specifični toplinski kapacitet C</t>
    </r>
    <r>
      <rPr>
        <vertAlign val="subscript"/>
        <sz val="9"/>
        <color indexed="8"/>
        <rFont val="Arial"/>
        <family val="2"/>
        <charset val="1"/>
      </rPr>
      <t>p</t>
    </r>
    <r>
      <rPr>
        <sz val="9"/>
        <color indexed="8"/>
        <rFont val="Arial"/>
        <family val="2"/>
        <charset val="1"/>
      </rPr>
      <t>= 840 J/kgK, točke tališta T</t>
    </r>
    <r>
      <rPr>
        <vertAlign val="subscript"/>
        <sz val="9"/>
        <color indexed="8"/>
        <rFont val="Arial"/>
        <family val="2"/>
        <charset val="1"/>
      </rPr>
      <t>t</t>
    </r>
    <r>
      <rPr>
        <sz val="9"/>
        <color indexed="8"/>
        <rFont val="Arial"/>
        <family val="2"/>
        <charset val="1"/>
      </rPr>
      <t>&gt;1000 ºC.</t>
    </r>
  </si>
  <si>
    <r>
      <rPr>
        <sz val="9"/>
        <color indexed="8"/>
        <rFont val="Arial"/>
        <family val="2"/>
        <charset val="1"/>
      </rPr>
      <t>Izvedba zaštitne izolacije cjevovoda sanitarnog razvoda vode u podu i u zidu, negorivom toplinskom izolacijom debljine 9 do 19 mm za sprečavanja kondenzacije, reakcije na požar B1, samogasiv, nekapajući, ne prenosi vatru, temperaturno područje primjene -40 ºC do +105 ºC, toplinska provodljivost  ʎ</t>
    </r>
    <r>
      <rPr>
        <vertAlign val="subscript"/>
        <sz val="9"/>
        <color indexed="8"/>
        <rFont val="Arial"/>
        <family val="2"/>
        <charset val="1"/>
      </rPr>
      <t>m</t>
    </r>
    <r>
      <rPr>
        <sz val="9"/>
        <color indexed="8"/>
        <rFont val="Arial"/>
        <family val="2"/>
        <charset val="1"/>
      </rPr>
      <t>=0,036 W/mK, koeficijent otpora difuziji vodene pare 10 000.</t>
    </r>
  </si>
  <si>
    <r>
      <rPr>
        <sz val="9"/>
        <color indexed="8"/>
        <rFont val="Arial"/>
        <family val="2"/>
        <charset val="1"/>
      </rPr>
      <t>Izvedba zaštitne izolacije cjevovoda odvodnje – vertikalni dio odvodnje, negorivom toplinskom izolacijom debljine 25 mm za sprečavanja kondenzacije, reakcije na požar A1, granična temperatura primjena 250 ºC, toplinska provodljivost ʎ</t>
    </r>
    <r>
      <rPr>
        <vertAlign val="subscript"/>
        <sz val="9"/>
        <color indexed="8"/>
        <rFont val="Arial"/>
        <family val="2"/>
        <charset val="1"/>
      </rPr>
      <t>m</t>
    </r>
    <r>
      <rPr>
        <sz val="9"/>
        <color indexed="8"/>
        <rFont val="Arial"/>
        <family val="2"/>
        <charset val="1"/>
      </rPr>
      <t>=0,035 W/mK, ovisnost o temperaturi t</t>
    </r>
    <r>
      <rPr>
        <vertAlign val="subscript"/>
        <sz val="9"/>
        <color indexed="8"/>
        <rFont val="Arial"/>
        <family val="2"/>
        <charset val="1"/>
      </rPr>
      <t>m</t>
    </r>
    <r>
      <rPr>
        <sz val="9"/>
        <color indexed="8"/>
        <rFont val="Arial"/>
        <family val="2"/>
        <charset val="1"/>
      </rPr>
      <t>=10 ºC, paropropusnost μ= 1,3, nazivna gustoća ρ</t>
    </r>
    <r>
      <rPr>
        <vertAlign val="subscript"/>
        <sz val="9"/>
        <color indexed="8"/>
        <rFont val="Arial"/>
        <family val="2"/>
        <charset val="1"/>
      </rPr>
      <t>a</t>
    </r>
    <r>
      <rPr>
        <sz val="9"/>
        <color indexed="8"/>
        <rFont val="Arial"/>
        <family val="2"/>
        <charset val="1"/>
      </rPr>
      <t>=85 kh/m</t>
    </r>
    <r>
      <rPr>
        <vertAlign val="superscript"/>
        <sz val="9"/>
        <color indexed="8"/>
        <rFont val="Arial"/>
        <family val="2"/>
        <charset val="1"/>
      </rPr>
      <t>3</t>
    </r>
    <r>
      <rPr>
        <sz val="9"/>
        <color indexed="8"/>
        <rFont val="Arial"/>
        <family val="2"/>
        <charset val="1"/>
      </rPr>
      <t>, specifični toplinski kapacitet C</t>
    </r>
    <r>
      <rPr>
        <vertAlign val="subscript"/>
        <sz val="9"/>
        <color indexed="8"/>
        <rFont val="Arial"/>
        <family val="2"/>
        <charset val="1"/>
      </rPr>
      <t>p</t>
    </r>
    <r>
      <rPr>
        <sz val="9"/>
        <color indexed="8"/>
        <rFont val="Arial"/>
        <family val="2"/>
        <charset val="1"/>
      </rPr>
      <t>= 840 J/kgK, točke tališta T</t>
    </r>
    <r>
      <rPr>
        <vertAlign val="subscript"/>
        <sz val="9"/>
        <color indexed="8"/>
        <rFont val="Arial"/>
        <family val="2"/>
        <charset val="1"/>
      </rPr>
      <t>t</t>
    </r>
    <r>
      <rPr>
        <sz val="9"/>
        <color indexed="8"/>
        <rFont val="Arial"/>
        <family val="2"/>
        <charset val="1"/>
      </rPr>
      <t>&gt;1000 ºC.</t>
    </r>
  </si>
  <si>
    <r>
      <rPr>
        <sz val="9"/>
        <color indexed="8"/>
        <rFont val="Arial"/>
        <family val="2"/>
        <charset val="1"/>
      </rPr>
      <t>Izvedba zaštitne izolacije cjevovoda odvodnje – razvod odvodnje pod stropom, negorivom toplinskom izolacijom debljine 25 mm za sprečavanja kondenzacije, reakcije na požar A1, granična temperatura primjena 250 ºC, toplinska provodljivost ʎ</t>
    </r>
    <r>
      <rPr>
        <vertAlign val="subscript"/>
        <sz val="9"/>
        <color indexed="8"/>
        <rFont val="Arial"/>
        <family val="2"/>
        <charset val="1"/>
      </rPr>
      <t>m</t>
    </r>
    <r>
      <rPr>
        <sz val="9"/>
        <color indexed="8"/>
        <rFont val="Arial"/>
        <family val="2"/>
        <charset val="1"/>
      </rPr>
      <t>=0,035 W/mK, ovisnost o temperaturi t</t>
    </r>
    <r>
      <rPr>
        <vertAlign val="subscript"/>
        <sz val="9"/>
        <color indexed="8"/>
        <rFont val="Arial"/>
        <family val="2"/>
        <charset val="1"/>
      </rPr>
      <t>m</t>
    </r>
    <r>
      <rPr>
        <sz val="9"/>
        <color indexed="8"/>
        <rFont val="Arial"/>
        <family val="2"/>
        <charset val="1"/>
      </rPr>
      <t>=10 ºC, paropropusnost μ= 1,3, nazivna gustoća ρ</t>
    </r>
    <r>
      <rPr>
        <vertAlign val="subscript"/>
        <sz val="9"/>
        <color indexed="8"/>
        <rFont val="Arial"/>
        <family val="2"/>
        <charset val="1"/>
      </rPr>
      <t>a</t>
    </r>
    <r>
      <rPr>
        <sz val="9"/>
        <color indexed="8"/>
        <rFont val="Arial"/>
        <family val="2"/>
        <charset val="1"/>
      </rPr>
      <t>=85 kh/m</t>
    </r>
    <r>
      <rPr>
        <vertAlign val="superscript"/>
        <sz val="9"/>
        <color indexed="8"/>
        <rFont val="Arial"/>
        <family val="2"/>
        <charset val="1"/>
      </rPr>
      <t>3</t>
    </r>
    <r>
      <rPr>
        <sz val="9"/>
        <color indexed="8"/>
        <rFont val="Arial"/>
        <family val="2"/>
        <charset val="1"/>
      </rPr>
      <t>, specifični toplinski kapacitet C</t>
    </r>
    <r>
      <rPr>
        <vertAlign val="subscript"/>
        <sz val="9"/>
        <color indexed="8"/>
        <rFont val="Arial"/>
        <family val="2"/>
        <charset val="1"/>
      </rPr>
      <t>p</t>
    </r>
    <r>
      <rPr>
        <sz val="9"/>
        <color indexed="8"/>
        <rFont val="Arial"/>
        <family val="2"/>
        <charset val="1"/>
      </rPr>
      <t>= 840 J/kgK, točke tališta T</t>
    </r>
    <r>
      <rPr>
        <vertAlign val="subscript"/>
        <sz val="9"/>
        <color indexed="8"/>
        <rFont val="Arial"/>
        <family val="2"/>
        <charset val="1"/>
      </rPr>
      <t>t</t>
    </r>
    <r>
      <rPr>
        <sz val="9"/>
        <color indexed="8"/>
        <rFont val="Arial"/>
        <family val="2"/>
        <charset val="1"/>
      </rPr>
      <t>&gt;1000 ºC.</t>
    </r>
  </si>
  <si>
    <r>
      <rPr>
        <sz val="9"/>
        <color indexed="8"/>
        <rFont val="Arial"/>
        <family val="2"/>
        <charset val="1"/>
      </rPr>
      <t>Izvedba zaštitne izolacije kanalizacije podu i u zidu, negorivom toplinskom izolacijom debljine 9 mm za sprečavanja kondenzacije, reakcije na požar B1, samogasiv, nekapajući, ne prenosi vatru, temperaturno područje primjene -40 ºC do +105 ºC, toplinska provodljivost  ʎ</t>
    </r>
    <r>
      <rPr>
        <vertAlign val="subscript"/>
        <sz val="9"/>
        <color indexed="8"/>
        <rFont val="Arial"/>
        <family val="2"/>
        <charset val="1"/>
      </rPr>
      <t>m</t>
    </r>
    <r>
      <rPr>
        <sz val="9"/>
        <color indexed="8"/>
        <rFont val="Arial"/>
        <family val="2"/>
        <charset val="1"/>
      </rPr>
      <t>=0,036 W/mK, koeficijent otpora difuziji vodene pare 10 000.</t>
    </r>
  </si>
  <si>
    <r>
      <rPr>
        <sz val="9"/>
        <color indexed="8"/>
        <rFont val="Arial"/>
        <family val="2"/>
        <charset val="1"/>
      </rPr>
      <t xml:space="preserve">Dobava i montaža dvodjelne inox </t>
    </r>
    <r>
      <rPr>
        <sz val="9"/>
        <rFont val="Arial"/>
        <family val="2"/>
        <charset val="1"/>
      </rPr>
      <t>AISI 304</t>
    </r>
    <r>
      <rPr>
        <sz val="9"/>
        <color indexed="8"/>
        <rFont val="Arial"/>
        <family val="2"/>
        <charset val="1"/>
      </rPr>
      <t xml:space="preserve"> podne  rešetke sa vijcima za podešavanje visine, za prostor kuhinje, horizontalnim  i vertikalnom odvodom DN 110, sa mogućnošću prihvata na hidroizolaciju, sifonom i  protukliznom rešetkom.</t>
    </r>
  </si>
  <si>
    <r>
      <rPr>
        <sz val="9"/>
        <color indexed="8"/>
        <rFont val="Arial"/>
        <family val="2"/>
        <charset val="1"/>
      </rPr>
      <t xml:space="preserve">Dobava i montaža inox </t>
    </r>
    <r>
      <rPr>
        <sz val="9"/>
        <rFont val="Arial"/>
        <family val="2"/>
        <charset val="1"/>
      </rPr>
      <t>AISI 304</t>
    </r>
    <r>
      <rPr>
        <sz val="9"/>
        <color indexed="8"/>
        <rFont val="Arial"/>
        <family val="2"/>
        <charset val="1"/>
      </rPr>
      <t xml:space="preserve"> kanalica sa protukliznom rešetkom i dvodjelnim slivnikom za prostore kuhinje.</t>
    </r>
  </si>
  <si>
    <t>ZAVRŠNA OBRADA:  plastifikacijom u sivoj boji.</t>
  </si>
  <si>
    <t>Panel mora imati CE znak ili jednakovrijedno te odgovarajuću izjavu o svojstvima.</t>
  </si>
  <si>
    <t>U cijenu stavke treba ukalkulirati sav materijal, rad i sitni potrošni materijal do pune funkcionalnosti.</t>
  </si>
  <si>
    <t>USTAKLJENJE: izolirajućim lamiliranim sigurnosnim staklom, punjeno argonom; jedno staklo s jednim LOW-E premazom: 4+16+4 mm, Uw= 1,40 W/m2K, Ug=1,1 W/m2K. -</t>
  </si>
  <si>
    <t>Geodetsko snimanje i utvrđivanje točnog položaja i dubine postojećih podzemnih instalacija i postojećeg distribucijskog plinovoda na lokaciji izgradnje kućnog priključka u dogovoru sa lokalnim distributerom plina.</t>
  </si>
  <si>
    <t>Naknadni radovi na obradi površine zidova (brušenje, krpanje i sl.)  izvest će se na račun izvođača radova.</t>
  </si>
  <si>
    <t xml:space="preserve">Vanjski prozori i ostakljena vrata zgrade izrađeni su od PVC ili ALU profila s prekinutim toplinskim mostom, dvostrukim ili trostrukim izolacijskim ostakljenjem s jednim niskoemisivnim slojem (low E) i ispunom međuprostora stakala argonom.   Kvalitetan okov srednje kvalitete. Stakla su uključena u cijenu. </t>
  </si>
  <si>
    <t>Rušenje i uklanjanje postojećih betonskih opločnika. Ovaj rad obuhvaća pažljivo rušenje i uklanjanje postojećih betonskih opločnika, te utovar i prijevoz na odlagalište udaljenosti do 15 km. Obračun je po m2 porušenih i ukonjenih opločnika.  Izvedba, kontrola kakvoće i obračun prema OTU za radove na cestama, 1-03.2. ili jednakovrijedno.</t>
  </si>
  <si>
    <t xml:space="preserve">Nabava, doprema i postava prometnih znakova komplet sa stupom okruglog presjeka, obujmicom i dva vijka. Površina prometnih znakova izrađuje se od retroreflektirajućih materijala najmanjeg koeficijenta retrorefleksije razreda RA1.
Boja poleđine podloge znaka mora biti sive boje i bez sjaja. Prometni znakovi pričvršćuju se na stupove koji su izrađeni od Fe cijevi i zaštićeni protiv korozije postupkom vrućeg cinčanja ili na aluminijske stupove.  Stup se postavlja na betonski temelj kvalitete C20/25, oblika oblika zarubljene piramide čije su stranice donjeg kvadrata 30 cm i gornjeg 20 cm, visine 70 cm. Vrsta, broj i položaj prometnih znakova određen je situacijom. Iskop i betoniranje temelja, prijevoz znakova i drugog materijala i drugi poslovi vezani uz postavljenje prometnih znakova. Obračun po kom postavljenog znaka. </t>
  </si>
  <si>
    <t>Izrada, dobava i  montaža sheme kotlovnice. Shemu ostakliti i uokviriti te postaviti na vidljivo mjesto u kotlovnici.</t>
  </si>
  <si>
    <t>Izrada, dobava i  montaža natpisa za označavanje nove opreme i instalacije u sklopu kotlovnice.</t>
  </si>
  <si>
    <t>Punjenje  sustava hlađenja vodom, odzračivanje, hladna tlačna proba vodom tlaka 4 bara mjereno na najnižem mjestu instalacije,  popravak eventualno propusnih mjesta, te izradu izvješća o izvršenoj tlačnoj probi.</t>
  </si>
  <si>
    <t>Probni pogon, balansiranje i podešavanje ugrađene opreme prema zahtjevima projekta, te izrada elaborata o izvršenim mjerenjima i postignutim rezultatima u odnosu na projektirane veličine.</t>
  </si>
  <si>
    <t xml:space="preserve">Sve radove u svezi izvedbe limarije koje se izvode po odabranom specifičnom proizvođaču, treba obvezno izvesti po detaljima i tehnološkim rješenjima istog. To se odnosi kako na korištenje materijala tako i na uporabu odgovarajućeg alata. Glede specifičnosti gore navedenih radova, izvoditelj je dužan prije davanja ponude obvezno se upoznati s načinom i detaljima izvođenja limarije koji su opisani ovim troškovnikom, te s tehnologijom i specifičnostima izvođenja radova odabranog proizvođača. </t>
  </si>
  <si>
    <t xml:space="preserve">Za sve stavke u troškovniku koje nisu dovoljno jasne potrebno je da izvođač radova prije davanja ponude zatraži objašnjenje od naručitelja, jer se kasniji prigovori neće uzeti u obzir. </t>
  </si>
  <si>
    <t>Sve radove u svezi izvedbe detalja, horizontalnih i vertikalnih oblaganja koji se izvode po odabranom specifičnom proizvođaču, treba obvezno izvesti po detaljima i tehnološkim rješenjima istog. To se odnosi kako na korištenje materijala tako i na uporabu odgovarajućeg alata. Glede specifičnosti gore navedenih radova, izvoditelj je dužan prije davanja ponude obvezno se upoznati s načinom i detaljima izvođenja radova koji su opisani ovim troškovnikom, te s tehnologijom i specifičnostima izvođenja radova odabranog proizvođača. Sve eventualne nejasnoće i nedoumice izvoditelj je dužan dogovoriti i uskladiti s naručiteljom prije davanja ponude. Nikakvi naknadni zahtjevi neće se moći uvažiti.</t>
  </si>
  <si>
    <t>Ishođenje "Uvjerenja (i Zapisnika) zaštite na radu o ispitivanju stroja ili uređaja s povećanim opasnostima". Navedeno ispitivanje zatražiti za kompletnu instalaciju od ovlaštene ustanove za navedeno ispitivanje.</t>
  </si>
  <si>
    <t xml:space="preserve">Puštanje u pogon ventilokonvektora i regulacije od strane ovlaštenog servisera, uz davanje potrebne atestne i garancijske dokumentacije te uputa za upotrebu, sve na hrvatskom jeziku - tiskano u dva primjerka. </t>
  </si>
  <si>
    <t xml:space="preserve">WLAN/LAN sučelje. Aplikacija omogućuje pristup i rad s sustavima grijanja u kotlovnici preko mobilnih uređaja, tableta i računala u ili izvan objekta, jednostavnom promjenom željenih parametara, osnovnih programa regulacije, mogućnosti pregleda dodatnih funkcija preko pretraživača.
WLAN ili LAN sučelje za povezivanje na router kućne mreže.
</t>
  </si>
  <si>
    <t xml:space="preserve">Punjenje sustava radijatorskog grijanja vodom, odzračivanje, hladna tlačna proba vodom tlaka 4 bara mjereno na najnižem mjestu instalacije,  popravak eventualno propusnih mjesta, te izradu izvješća o izvršenoj tlačnoj probi. </t>
  </si>
  <si>
    <t>Topla proba sustava grijanja.</t>
  </si>
  <si>
    <t>Provjera izvršenog balansiranja sistema s finim podešavanjem količina prema projektu i funkcionalno ispitivanje zadimljavanjem, snimanjem učinkovitosti sustava od strane ovlaštene organizacije za tu vrstu posla s izdavanjem pismenog izvješća o nalazu.</t>
  </si>
  <si>
    <t>Upoznavanje i obuka kvalificirane osobe odabrane od strane investitora za pogon i upotrebu kotlovnice, te izrada zapisnika o izvršenoj edukaciji uz potpis osposobljene osobe.</t>
  </si>
  <si>
    <t xml:space="preserve">U stavkama troškovnika potrebno je uračunati sav potrebni rad i materijal za izradu kompletne instalacije do potpune funkcionalnosti, svi potrebni prijevozi, uskladištenja, skele te unutarnje i vanjske komunikacije na gradilištu. </t>
  </si>
  <si>
    <t>Sve radove u svezi izvedbe detalja, horizontalnih i vertikalnih slojeva izolacije koji se izvode po odabranom specifičnom proizvođaču, treba obvezno izvesti po detaljima i tehnološkim rješenjima istog. To se odnosi kako na korištenje materijala tako i na uporabu odgovarajućeg alata. Glede specifičnosti gore navedenih radova, izvoditelj je dužan prije davanja ponude obvezno se upoznati s načinom i detaljima izvođenja izolacija koji su opisani ovim troškovnikom, te s tehnologijom i specifičnostima izvođenja radova odabranog proizvođača. Sve eventualne nejasnoće i nedoumice izvoditelj je dužan dogovoriti i uskladiti s naručiteljem prije davanja ponude. Nikakvi naknadni zahtjevi neće se moći uvažiti.</t>
  </si>
  <si>
    <t>Sve radove po odabranom specifičnom proizvođaču, treba obvezno izvesti po detaljima i tehnološkim rješenjima istog. To se odnosi kako na korištenje materijala tako i na uporabu odgovarajućeg alata. Glede specifičnosti gore navedenih radova, izvoditelj je dužan prije davanja ponude obvezno se upoznati s načinom i detaljima izvođenja izolacija koji su opisani ovim troškovnikom, te s tehnologijom i specifičnostima izvođenja radova odabranog proizvođača. Sve eventualne nejasnoće i nedoumice izvoditelj je dužan dogovoriti i uskladiti s naručiteljem prije davanja ponude. Nikakvi naknadni zahtjevi neće se moći uvažiti.</t>
  </si>
  <si>
    <t>Prije početka izvedbe radova, izvoditelj je obvezan predočiti naručitelju detaljnu radioničku dokumentaciju izvedbe kao i uzorke materijala koji će se ugraditi.  Nosiva konstrukcija mora obvezno biti izvedena od nerđajućih materijala za što izvoditelj treba osigurati atesnu dokumentaciju.</t>
  </si>
  <si>
    <t>Automatski granski balans ventil s pred regulacijom  diferencijalnog tlaka u sustavu grijanja i hlađenja, uključuje impulsnu cijev L=1,5m (G1/16A) za spoj na granski zaporni ventil, ugradnja u povrat. Priključak DN25 unutarnji navoj. Priključak DN25 unutarnji navoj.</t>
  </si>
  <si>
    <t>Na izabrani tip i proizvođača vrata, prozora i stijena treba obvezno dobiti suglasnost naručitelja.</t>
  </si>
  <si>
    <t>Prije izrade stavaka izvoditelj mora, prema shemama iz tehničke dokumentacije, izraditi radioničke nacrte i detalje, te na njih dobiti suglasnost naručitelja.</t>
  </si>
  <si>
    <t xml:space="preserve">Prije početka izvedbe radova, izvoditelj je obvezan predočiti naručitelju detaljnu radioničku dokumentaciju izvedbe kao i uzorke materijala koji će se ugraditi. </t>
  </si>
  <si>
    <t>Za svu stolariju vrijedi da u jediničnoj cijeni treba obuhvatiti: dobavu, prevoz i ugradbu stolarije, komplet završno ugrađenih, obrađenih i funkcionalnih; sve prijenose i uskladištenja; svo ostakljenje u kvaliteti i kvantiteti po opisu; sva brtvljenje i kitanje reški i dilatacija između pojedinih elemenata same stavke i između stavke i susjednih ploha; slijepe dovratnike za ugradbu; završno obrađene finalne dovratnike; sve pokrovne, kutne i kitne letvice i profile; okvire za ugradbu, sva sidra i sidrene detalje i profile; sav okov,  uključivo brave i ključeve, ručke ili prečke te odbojnike ili zaustavljače vratnih krila; ugrađene podne odbojnike; bušenje rupa u zidovima od opeke ili betona, dobavu i ugradbu plastičknih  tipla za sidrene vijke kao i ugradbu vijaka;</t>
  </si>
  <si>
    <t>Ako je materijal ili karakteristika materijala uvjetovana izborom od strane naručitelja, izvođač mu je prije izvedbe dužan dostaviti uzorak na odobrenje.</t>
  </si>
  <si>
    <t>- završno ličeni bojom za unutarnje premaze stolarije vrlo dobre kvalitete (uljni ili sintetski sistemi naliča). Ličenje izvesti u dva premaza, uključivo sve potrebne prethodne radnje i pripreme podloge za ličenje.</t>
  </si>
  <si>
    <t>Prilikom izvođenja radova mora se izvoditelj striktno pridržavati usvojenih i od strane naručitelja prihvaćenih materijala i ovjerenih detalja.</t>
  </si>
  <si>
    <t xml:space="preserve">Za svu bravariju vrijedi da u jediničnoj cijeni treba obuhvatiti: dobavu, prevoz i ugradbu kompletnih stavki, završno obrađenih i funkcionalnih; sve prijenose i uskladištenja; svo ostakljenje u kvaliteti i kvantiteti po opisu; toplinske izolacije u fasadnim stijenama, brtvljenje i kitanje reški i dilatacija između pojedinih elemenata same stavke i između stavke i susjednih ploha, uključivo sve pokrovne i kutne limove, letvice i profile; okvire za ugradbu, sva sidra i sidrene detalje i profile; sav okov po izboru naručitelja uključivo brave i ključeve, ručke ili prečke te odbojnike ili zaustavljače vratnih krila; hidrauličke samozatvarače vratnih krila; ventuse za otvaranje otklopnih krila; </t>
  </si>
  <si>
    <t>Izvođač čeličnih konstrukcija je dužan izraditi radioničku dokumentaciju sa svim detaljima ugradbe, te ju predati na pregled ovjeru naručitelju. Samo po usaglašenim shemama i detaljima moguće je pristupiti izradi radioničke dokumentacije na osnovu koje se izrađuje i ugrađuje nosiva čelična konstrukcija.</t>
  </si>
  <si>
    <t>Prije početka izvedbe izvoditelj je dužan dostaviti investitoru na pregled i izbor uzorke materijala i tek po izboru i odobrenju  može otpočeti s radovima. Ukoliko se ugrade materijali koje naručitelj nije odobrio ili u neodgovarajućoj kvaliteti radovi će se morati ponoviti u traženoj kvaliteti i izboru uz prethodno uklanjanje neispravnih radova. Izrada detalja neće se posebno platiti već predstavlja trošak i obvezu izvoditelja.</t>
  </si>
  <si>
    <t xml:space="preserve">Pri izvedbi temeljenja, nakon izvedbe iskopa, nadležni geomehaničar uz prisustvo nadzornog inženjera i predstavnika investitora treba izvršiti pregled iskopa i temeljnog tla te dati odgovarajuće očitovanje. </t>
  </si>
  <si>
    <t>Kvaliteta temeljnog tla određena je na bazi prethodnog sondažnog bušenja. Prije početka betoniranja temelja nadzorna služba gradilišta dužna je pribaviti mišljenje jedne od osoba ovlaštenih za geomehaničke radove o tome da li pretpostavljena kvaliteta tla u statičkom proračunu odgovara stvarnoj kvaliteti te da u slučaju odstupanja zatraži od naručitelja ponovni proračun i dimenzioniranje temelja.</t>
  </si>
  <si>
    <t>Prije početka izvedbe izvoditelj je dužan dostaviti  naručitelju na pregled i izbor uzorke materijala i tek po izboru i odobrenju naručitelja može otpočeti s radovima. Ukoliko se ugrade materijali kojenaručitelj nije odobrio ili u neodgovarajućoj kvaliteti radovi će se morati ponoviti u traženoj kvaliteti i izboru uz prethodno uklanjanje neispravnih radova. Izrada detalja neće se posebno platiti već predstavlja trošak i obvezu izvoditelja.</t>
  </si>
  <si>
    <t>Prije početka izvedbe radova, izvoditelj je obvezan predočiti naručitelju detalje izvedbe i savijanja limova, i tek po odobrenju i nakon ovjere istih od strane naručitelja radovi može pristupitit izvedbi radova. Izrada rješenje neće se posebno platiti već predstavlja trošak i obvezu izvoditelja.</t>
  </si>
  <si>
    <t>Prilikom izvođenja limarije mora se izvoditelj striktno pridržavati usvojenih ovjerenih detalja.</t>
  </si>
  <si>
    <t>Izvoditelj radova obvezan je prije početka ugradbe uručiti potrebnu atesnu dokumentaciju  odgovarajućoj nadležnoj službi. Zabranjena je ugradba prije predočenja važećih certifikata.</t>
  </si>
  <si>
    <t>Materijali, proizvodi, oprema i radovi moraju biti izrađeni u skladu s normama i tehničkim propisima navedenim u projektnoj dokumentaciji. Ako nije navedena niti jedna norma obvezna je primjena odgovarajućih europskih normi ili jednakovrijedno. Ako se u međuvremenu neka norma ili propis stavi van snage, važit će zamjenjujuća norma ili propis.</t>
  </si>
  <si>
    <t>Dobava materijala i izvedba zaštite stupova/uglova zidova. Izvodi se s aluminijskom jezgrom koja se pričvršćuje vijcima, za prostore većeg prometnog intenziteta. Zaštita je vatrootporna,  otporna na udarce i sredstva za čišćenje i dezinfekciju.</t>
  </si>
  <si>
    <t xml:space="preserve">Zaštita se postavlja na visinu od 1.5 m od poda. </t>
  </si>
  <si>
    <t>linija vođenja</t>
  </si>
  <si>
    <t>ploče upozorenja</t>
  </si>
  <si>
    <t>11.01.01.</t>
  </si>
  <si>
    <t>11.01.02.</t>
  </si>
  <si>
    <t>Dobava i montaža taktilnih ploča debljine 0,5 cm za usmjeravanje slabovidnih osoba. Trake se postavljaju u hodniku preko izvedene keramičke podne obloge. U cijenu uključiti sav rad, materijal, sve do potpune gotovosti i funkcionalnosti.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</si>
</sst>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3" formatCode="_-* #,##0.00_-;\-* #,##0.00_-;_-* &quot;-&quot;??_-;_-@_-"/>
    <numFmt numFmtId="164" formatCode="0&quot;.&quot;00&quot;. &quot;"/>
    <numFmt numFmtId="165" formatCode="\2&quot;.&quot;00&quot;. &quot;"/>
    <numFmt numFmtId="166" formatCode="\3&quot;.&quot;00&quot;. &quot;"/>
    <numFmt numFmtId="167" formatCode="\4&quot;.&quot;00&quot;. &quot;"/>
    <numFmt numFmtId="168" formatCode="\5&quot;.&quot;00&quot;. &quot;"/>
    <numFmt numFmtId="169" formatCode="\6&quot;.&quot;00&quot;. &quot;"/>
    <numFmt numFmtId="170" formatCode="\1&quot;.&quot;00&quot;. &quot;"/>
    <numFmt numFmtId="171" formatCode="\7&quot;.&quot;00&quot;. &quot;"/>
    <numFmt numFmtId="172" formatCode="\8&quot;.&quot;00&quot;. &quot;"/>
    <numFmt numFmtId="173" formatCode="\9&quot;.&quot;00&quot;. &quot;"/>
    <numFmt numFmtId="174" formatCode="\10&quot;.&quot;00&quot;. &quot;"/>
    <numFmt numFmtId="175" formatCode="\1\1&quot;.&quot;00&quot;. &quot;"/>
    <numFmt numFmtId="176" formatCode="\1\2&quot;.&quot;00&quot;. &quot;"/>
    <numFmt numFmtId="177" formatCode="00000"/>
    <numFmt numFmtId="178" formatCode="\1\3&quot;.&quot;00&quot;. &quot;"/>
    <numFmt numFmtId="179" formatCode="_-* #,##0.00\ _k_n_-;\-* #,##0.00\ _k_n_-;_-* &quot;-&quot;??\ _k_n_-;_-@_-"/>
    <numFmt numFmtId="180" formatCode="#,##0.00;[Red]#,##0.00"/>
    <numFmt numFmtId="181" formatCode="mmm/dd"/>
    <numFmt numFmtId="182" formatCode="\1\4&quot;.&quot;00&quot;. &quot;"/>
    <numFmt numFmtId="183" formatCode="_(* #,##0.00_);_(* \(#,##0.00\);_(* &quot;-&quot;??_);_(@_)"/>
    <numFmt numFmtId="184" formatCode="#"/>
    <numFmt numFmtId="185" formatCode="00&quot;. &quot;"/>
    <numFmt numFmtId="186" formatCode="#,##0.00\ _k_n"/>
    <numFmt numFmtId="187" formatCode="* #,##0\ ;\-* #,##0\ ;* \-#\ ;@\ "/>
    <numFmt numFmtId="188" formatCode="#,##0.00\ _k_n;[Red]\-#,##0.00\ _k_n"/>
    <numFmt numFmtId="189" formatCode="dd/mm/yy"/>
    <numFmt numFmtId="190" formatCode="#,##0\ _k_n;[Red]\-#,##0\ _k_n"/>
    <numFmt numFmtId="191" formatCode="_-* #,##0.00&quot; kn&quot;_-;\-* #,##0.00&quot; kn&quot;_-;_-* \-??&quot; kn&quot;_-;_-@_-"/>
    <numFmt numFmtId="192" formatCode="#,##0.00\ &quot;kn&quot;"/>
    <numFmt numFmtId="193" formatCode="000&quot;. &quot;"/>
    <numFmt numFmtId="194" formatCode="#,##0.000"/>
    <numFmt numFmtId="195" formatCode="#,###.00"/>
    <numFmt numFmtId="196" formatCode="0\.00&quot;. &quot;"/>
  </numFmts>
  <fonts count="72">
    <font>
      <sz val="11"/>
      <color theme="1"/>
      <name val="Calibri"/>
      <family val="2"/>
      <scheme val="minor"/>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rgb="FF000000"/>
      <name val="Arial"/>
      <family val="2"/>
      <charset val="238"/>
    </font>
    <font>
      <b/>
      <sz val="9"/>
      <color theme="1"/>
      <name val="Arial"/>
      <family val="2"/>
      <charset val="238"/>
    </font>
    <font>
      <sz val="10"/>
      <name val="Arial"/>
      <family val="2"/>
      <charset val="238"/>
    </font>
    <font>
      <sz val="10"/>
      <name val="Arial CE"/>
      <family val="2"/>
      <charset val="238"/>
    </font>
    <font>
      <sz val="9"/>
      <name val="Arial"/>
      <family val="2"/>
      <charset val="238"/>
    </font>
    <font>
      <sz val="11"/>
      <color theme="1"/>
      <name val="Calibri"/>
      <family val="2"/>
      <charset val="238"/>
      <scheme val="minor"/>
    </font>
    <font>
      <sz val="10"/>
      <color rgb="FF000000"/>
      <name val="Arial1"/>
      <charset val="238"/>
    </font>
    <font>
      <b/>
      <sz val="9"/>
      <name val="Arial"/>
      <family val="2"/>
      <charset val="238"/>
    </font>
    <font>
      <sz val="11"/>
      <name val="7_Futura"/>
    </font>
    <font>
      <sz val="11"/>
      <color theme="1"/>
      <name val="Calibri"/>
      <family val="2"/>
      <scheme val="minor"/>
    </font>
    <font>
      <b/>
      <sz val="10"/>
      <color theme="1"/>
      <name val="Arial"/>
      <family val="2"/>
      <charset val="238"/>
    </font>
    <font>
      <u/>
      <sz val="9"/>
      <color theme="10"/>
      <name val="Arial"/>
      <family val="2"/>
      <charset val="238"/>
    </font>
    <font>
      <b/>
      <sz val="12"/>
      <name val="Futura Bk L2"/>
      <family val="2"/>
      <charset val="238"/>
    </font>
    <font>
      <i/>
      <sz val="11"/>
      <color rgb="FF808080"/>
      <name val="Calibri"/>
      <family val="2"/>
      <charset val="238"/>
    </font>
    <font>
      <sz val="10"/>
      <name val="CRO_Swiss_Con-Normal"/>
      <charset val="238"/>
    </font>
    <font>
      <sz val="9"/>
      <color theme="1"/>
      <name val="Calibri"/>
      <family val="2"/>
      <scheme val="minor"/>
    </font>
    <font>
      <sz val="9"/>
      <color theme="1"/>
      <name val="Arial"/>
      <family val="2"/>
    </font>
    <font>
      <sz val="8"/>
      <name val="Calibri"/>
      <family val="2"/>
      <scheme val="minor"/>
    </font>
    <font>
      <sz val="10"/>
      <color theme="1"/>
      <name val="Arial"/>
      <family val="2"/>
    </font>
    <font>
      <sz val="10"/>
      <name val="Helv"/>
    </font>
    <font>
      <sz val="12"/>
      <name val="Arial"/>
      <family val="2"/>
      <charset val="238"/>
    </font>
    <font>
      <sz val="10"/>
      <color rgb="FF000000"/>
      <name val="Arial"/>
      <family val="2"/>
      <charset val="238"/>
    </font>
    <font>
      <sz val="10"/>
      <color theme="1"/>
      <name val="Arial"/>
      <family val="2"/>
      <charset val="238"/>
    </font>
    <font>
      <b/>
      <sz val="12"/>
      <color theme="1"/>
      <name val="HRTimes"/>
    </font>
    <font>
      <b/>
      <sz val="10"/>
      <color rgb="FF000000"/>
      <name val="Arial"/>
      <family val="2"/>
      <charset val="238"/>
    </font>
    <font>
      <b/>
      <sz val="10"/>
      <color rgb="FF222222"/>
      <name val="Arial"/>
      <family val="2"/>
      <charset val="238"/>
    </font>
    <font>
      <b/>
      <sz val="10"/>
      <color rgb="FF373737"/>
      <name val="Arial"/>
      <family val="2"/>
      <charset val="238"/>
    </font>
    <font>
      <b/>
      <sz val="10"/>
      <color rgb="FF0070C0"/>
      <name val="Arial"/>
      <family val="2"/>
      <charset val="238"/>
    </font>
    <font>
      <b/>
      <sz val="10"/>
      <color indexed="8"/>
      <name val="Arial"/>
      <family val="2"/>
      <charset val="238"/>
    </font>
    <font>
      <sz val="10"/>
      <color rgb="FF333333"/>
      <name val="Arial"/>
      <family val="2"/>
      <charset val="238"/>
    </font>
    <font>
      <sz val="11"/>
      <color theme="1"/>
      <name val="Arial"/>
      <family val="2"/>
      <charset val="238"/>
    </font>
    <font>
      <b/>
      <sz val="9"/>
      <color theme="1"/>
      <name val="Arial"/>
      <family val="2"/>
    </font>
    <font>
      <strike/>
      <sz val="9"/>
      <color theme="1"/>
      <name val="Arial"/>
      <family val="2"/>
    </font>
    <font>
      <b/>
      <sz val="10"/>
      <color rgb="FF0000FF"/>
      <name val="Arial"/>
      <family val="2"/>
      <charset val="238"/>
    </font>
    <font>
      <vertAlign val="subscript"/>
      <sz val="9"/>
      <color theme="1"/>
      <name val="Arial"/>
      <family val="2"/>
      <charset val="238"/>
    </font>
    <font>
      <b/>
      <sz val="9"/>
      <color theme="4" tint="-0.249977111117893"/>
      <name val="Arial"/>
      <family val="2"/>
      <charset val="238"/>
    </font>
    <font>
      <sz val="9"/>
      <color theme="1"/>
      <name val="Arial Narrow"/>
      <family val="2"/>
      <charset val="238"/>
    </font>
    <font>
      <sz val="9"/>
      <color theme="1"/>
      <name val="Arial"/>
      <family val="2"/>
      <charset val="1"/>
    </font>
    <font>
      <sz val="9"/>
      <color theme="1"/>
      <name val="Calibri"/>
      <family val="2"/>
      <charset val="238"/>
    </font>
    <font>
      <b/>
      <sz val="12"/>
      <color theme="1"/>
      <name val="Arial"/>
      <family val="2"/>
      <charset val="238"/>
    </font>
    <font>
      <sz val="10"/>
      <color theme="1"/>
      <name val="Arial"/>
      <family val="2"/>
      <charset val="1"/>
    </font>
    <font>
      <u/>
      <sz val="9"/>
      <color theme="1"/>
      <name val="Arial"/>
      <family val="2"/>
      <charset val="238"/>
    </font>
    <font>
      <sz val="11"/>
      <color theme="1"/>
      <name val="Roboto"/>
    </font>
    <font>
      <sz val="9"/>
      <color theme="1"/>
      <name val="Tahoma"/>
      <family val="2"/>
      <charset val="238"/>
    </font>
    <font>
      <sz val="12"/>
      <color theme="1"/>
      <name val="Arial"/>
      <family val="2"/>
    </font>
    <font>
      <b/>
      <sz val="10"/>
      <color theme="1"/>
      <name val="Arial"/>
      <family val="2"/>
    </font>
    <font>
      <sz val="9"/>
      <name val="Arial"/>
      <family val="2"/>
    </font>
    <font>
      <sz val="11"/>
      <color indexed="8"/>
      <name val="Calibri"/>
      <family val="2"/>
      <charset val="1"/>
    </font>
    <font>
      <sz val="9"/>
      <color indexed="8"/>
      <name val="Arial"/>
      <family val="2"/>
      <charset val="238"/>
    </font>
    <font>
      <sz val="9"/>
      <color indexed="8"/>
      <name val="Arial"/>
      <family val="2"/>
      <charset val="1"/>
    </font>
    <font>
      <vertAlign val="superscript"/>
      <sz val="9"/>
      <color indexed="8"/>
      <name val="Arial"/>
      <family val="2"/>
      <charset val="1"/>
    </font>
    <font>
      <u/>
      <sz val="9"/>
      <color indexed="8"/>
      <name val="Arial"/>
      <family val="2"/>
      <charset val="1"/>
    </font>
    <font>
      <i/>
      <sz val="9"/>
      <color indexed="8"/>
      <name val="Arial"/>
      <family val="2"/>
      <charset val="1"/>
    </font>
    <font>
      <vertAlign val="subscript"/>
      <sz val="9"/>
      <color indexed="8"/>
      <name val="Arial"/>
      <family val="2"/>
      <charset val="1"/>
    </font>
    <font>
      <sz val="9"/>
      <name val="Arial"/>
      <family val="2"/>
      <charset val="1"/>
    </font>
  </fonts>
  <fills count="2">
    <fill>
      <patternFill patternType="none"/>
    </fill>
    <fill>
      <patternFill patternType="gray125"/>
    </fill>
  </fills>
  <borders count="4">
    <border>
      <left/>
      <right/>
      <top/>
      <bottom/>
      <diagonal/>
    </border>
    <border>
      <left/>
      <right/>
      <top/>
      <bottom style="double">
        <color indexed="64"/>
      </bottom>
      <diagonal/>
    </border>
    <border>
      <left/>
      <right/>
      <top/>
      <bottom style="thin">
        <color indexed="64"/>
      </bottom>
      <diagonal/>
    </border>
    <border>
      <left/>
      <right/>
      <top/>
      <bottom style="thin">
        <color indexed="8"/>
      </bottom>
      <diagonal/>
    </border>
  </borders>
  <cellStyleXfs count="46">
    <xf numFmtId="0" fontId="0" fillId="0" borderId="0"/>
    <xf numFmtId="0" fontId="19" fillId="0" borderId="0"/>
    <xf numFmtId="0" fontId="20" fillId="0" borderId="0"/>
    <xf numFmtId="0" fontId="22" fillId="0" borderId="0"/>
    <xf numFmtId="0" fontId="23" fillId="0" borderId="0" applyBorder="0" applyProtection="0"/>
    <xf numFmtId="0" fontId="19" fillId="0" borderId="0"/>
    <xf numFmtId="0" fontId="19" fillId="0" borderId="0"/>
    <xf numFmtId="0" fontId="19" fillId="0" borderId="0"/>
    <xf numFmtId="0" fontId="25" fillId="0" borderId="0"/>
    <xf numFmtId="0" fontId="26" fillId="0" borderId="0"/>
    <xf numFmtId="0" fontId="22" fillId="0" borderId="0"/>
    <xf numFmtId="0" fontId="17" fillId="0" borderId="0"/>
    <xf numFmtId="0" fontId="28" fillId="0" borderId="0" applyNumberFormat="0" applyFill="0" applyBorder="0" applyAlignment="0" applyProtection="0"/>
    <xf numFmtId="0" fontId="19" fillId="0" borderId="0"/>
    <xf numFmtId="0" fontId="19" fillId="0" borderId="0"/>
    <xf numFmtId="49" fontId="29" fillId="0" borderId="0">
      <alignment vertical="center"/>
      <protection locked="0"/>
    </xf>
    <xf numFmtId="0" fontId="30" fillId="0" borderId="0"/>
    <xf numFmtId="0" fontId="31" fillId="0" borderId="0"/>
    <xf numFmtId="0" fontId="19" fillId="0" borderId="0"/>
    <xf numFmtId="183" fontId="19" fillId="0" borderId="0" applyFont="0" applyFill="0" applyBorder="0" applyAlignment="0" applyProtection="0"/>
    <xf numFmtId="0" fontId="19" fillId="0" borderId="0"/>
    <xf numFmtId="0" fontId="19" fillId="0" borderId="0"/>
    <xf numFmtId="0" fontId="19" fillId="0" borderId="0"/>
    <xf numFmtId="0" fontId="36" fillId="0" borderId="0"/>
    <xf numFmtId="43" fontId="22" fillId="0" borderId="0" applyFont="0" applyFill="0" applyBorder="0" applyAlignment="0" applyProtection="0"/>
    <xf numFmtId="0" fontId="37" fillId="0" borderId="0"/>
    <xf numFmtId="0" fontId="37" fillId="0" borderId="0"/>
    <xf numFmtId="0" fontId="36" fillId="0" borderId="0"/>
    <xf numFmtId="0" fontId="19" fillId="0" borderId="0"/>
    <xf numFmtId="0" fontId="19" fillId="0" borderId="0"/>
    <xf numFmtId="0" fontId="36" fillId="0" borderId="0"/>
    <xf numFmtId="0" fontId="22" fillId="0" borderId="0" applyProtection="0"/>
    <xf numFmtId="0" fontId="19" fillId="0" borderId="0"/>
    <xf numFmtId="0" fontId="22" fillId="0" borderId="0"/>
    <xf numFmtId="0" fontId="19" fillId="0" borderId="0"/>
    <xf numFmtId="179" fontId="22" fillId="0" borderId="0" applyFont="0" applyFill="0" applyBorder="0" applyAlignment="0" applyProtection="0"/>
    <xf numFmtId="0" fontId="46" fillId="0" borderId="0"/>
    <xf numFmtId="0" fontId="19" fillId="0" borderId="0"/>
    <xf numFmtId="0" fontId="19" fillId="0" borderId="0"/>
    <xf numFmtId="0" fontId="47" fillId="0" borderId="0"/>
    <xf numFmtId="0" fontId="39" fillId="0" borderId="0"/>
    <xf numFmtId="0" fontId="39" fillId="0" borderId="0"/>
    <xf numFmtId="0" fontId="19" fillId="0" borderId="0"/>
    <xf numFmtId="43" fontId="26" fillId="0" borderId="0" applyFont="0" applyFill="0" applyBorder="0" applyAlignment="0" applyProtection="0"/>
    <xf numFmtId="0" fontId="64" fillId="0" borderId="0"/>
    <xf numFmtId="0" fontId="19" fillId="0" borderId="0"/>
  </cellStyleXfs>
  <cellXfs count="662">
    <xf numFmtId="0" fontId="0" fillId="0" borderId="0" xfId="0"/>
    <xf numFmtId="4" fontId="16" fillId="0" borderId="0" xfId="0" applyNumberFormat="1" applyFont="1" applyAlignment="1">
      <alignment horizontal="center"/>
    </xf>
    <xf numFmtId="4" fontId="15" fillId="0" borderId="0" xfId="0" applyNumberFormat="1" applyFont="1" applyAlignment="1">
      <alignment horizontal="left" indent="1"/>
    </xf>
    <xf numFmtId="0" fontId="15" fillId="0" borderId="0" xfId="0" applyFont="1" applyAlignment="1">
      <alignment horizontal="left" indent="1"/>
    </xf>
    <xf numFmtId="0" fontId="15" fillId="0" borderId="0" xfId="0" applyFont="1" applyAlignment="1">
      <alignment horizontal="justify" vertical="top"/>
    </xf>
    <xf numFmtId="0" fontId="0" fillId="0" borderId="0" xfId="0" applyAlignment="1">
      <alignment horizontal="left" indent="1"/>
    </xf>
    <xf numFmtId="0" fontId="15" fillId="0" borderId="0" xfId="0" applyFont="1" applyAlignment="1">
      <alignment horizontal="left" vertical="top"/>
    </xf>
    <xf numFmtId="0" fontId="15" fillId="0" borderId="0" xfId="0" applyFont="1" applyAlignment="1">
      <alignment horizontal="left"/>
    </xf>
    <xf numFmtId="0" fontId="15" fillId="0" borderId="0" xfId="0" applyFont="1" applyAlignment="1">
      <alignment horizontal="center"/>
    </xf>
    <xf numFmtId="0" fontId="15" fillId="0" borderId="0" xfId="0" applyFont="1"/>
    <xf numFmtId="0" fontId="15" fillId="0" borderId="0" xfId="0" applyFont="1" applyAlignment="1">
      <alignment vertical="top"/>
    </xf>
    <xf numFmtId="0" fontId="14" fillId="0" borderId="0" xfId="0" applyFont="1" applyAlignment="1">
      <alignment horizontal="left"/>
    </xf>
    <xf numFmtId="0" fontId="41" fillId="0" borderId="0" xfId="0" applyFont="1" applyAlignment="1">
      <alignment horizontal="justify" vertical="top" wrapText="1"/>
    </xf>
    <xf numFmtId="0" fontId="38" fillId="0" borderId="0" xfId="0" applyFont="1" applyAlignment="1">
      <alignment horizontal="justify" vertical="top" wrapText="1"/>
    </xf>
    <xf numFmtId="0" fontId="27" fillId="0" borderId="0" xfId="0" applyFont="1" applyAlignment="1">
      <alignment horizontal="justify" vertical="top" wrapText="1"/>
    </xf>
    <xf numFmtId="0" fontId="27" fillId="0" borderId="0" xfId="0" applyFont="1" applyAlignment="1">
      <alignment horizontal="left" vertical="top" wrapText="1"/>
    </xf>
    <xf numFmtId="0" fontId="44" fillId="0" borderId="0" xfId="0" applyFont="1" applyFill="1" applyAlignment="1">
      <alignment horizontal="left" vertical="top" wrapText="1"/>
    </xf>
    <xf numFmtId="0" fontId="42" fillId="0" borderId="0" xfId="0" applyFont="1" applyAlignment="1">
      <alignment horizontal="justify" wrapText="1"/>
    </xf>
    <xf numFmtId="0" fontId="27" fillId="0" borderId="0" xfId="0" applyFont="1" applyAlignment="1">
      <alignment horizontal="left" wrapText="1"/>
    </xf>
    <xf numFmtId="0" fontId="44" fillId="0" borderId="0" xfId="0" applyFont="1" applyFill="1" applyAlignment="1">
      <alignment horizontal="left" wrapText="1"/>
    </xf>
    <xf numFmtId="0" fontId="41" fillId="0" borderId="0" xfId="0" applyFont="1" applyAlignment="1"/>
    <xf numFmtId="0" fontId="0" fillId="0" borderId="0" xfId="0" applyAlignment="1"/>
    <xf numFmtId="0" fontId="39" fillId="0" borderId="0" xfId="0" applyFont="1" applyAlignment="1">
      <alignment vertical="top"/>
    </xf>
    <xf numFmtId="0" fontId="44" fillId="0" borderId="0" xfId="0" applyFont="1" applyAlignment="1">
      <alignment horizontal="justify" wrapText="1"/>
    </xf>
    <xf numFmtId="4" fontId="15" fillId="0" borderId="0" xfId="0" applyNumberFormat="1" applyFont="1" applyAlignment="1">
      <alignment horizontal="right"/>
    </xf>
    <xf numFmtId="0" fontId="15" fillId="0" borderId="0" xfId="0" applyFont="1" applyAlignment="1">
      <alignment horizontal="right"/>
    </xf>
    <xf numFmtId="0" fontId="38" fillId="0" borderId="0" xfId="0" applyFont="1" applyAlignment="1">
      <alignment horizontal="left" vertical="top" wrapText="1"/>
    </xf>
    <xf numFmtId="0" fontId="39" fillId="0" borderId="0" xfId="0" applyFont="1" applyAlignment="1">
      <alignment horizontal="justify" vertical="top" wrapText="1"/>
    </xf>
    <xf numFmtId="0" fontId="39" fillId="0" borderId="0" xfId="0" applyFont="1" applyAlignment="1">
      <alignment horizontal="left" vertical="top" wrapText="1"/>
    </xf>
    <xf numFmtId="0" fontId="13" fillId="0" borderId="0" xfId="0" applyFont="1" applyAlignment="1">
      <alignment vertical="top"/>
    </xf>
    <xf numFmtId="0" fontId="50" fillId="0" borderId="0" xfId="0" applyFont="1" applyAlignment="1">
      <alignment horizontal="center" wrapText="1"/>
    </xf>
    <xf numFmtId="0" fontId="39" fillId="0" borderId="0" xfId="0" applyFont="1" applyAlignment="1">
      <alignment horizontal="center" wrapText="1"/>
    </xf>
    <xf numFmtId="0" fontId="39" fillId="0" borderId="0" xfId="0" applyFont="1" applyAlignment="1"/>
    <xf numFmtId="0" fontId="12" fillId="0" borderId="0" xfId="0" applyFont="1" applyAlignment="1">
      <alignment horizontal="justify" vertical="top"/>
    </xf>
    <xf numFmtId="0" fontId="52" fillId="0" borderId="0" xfId="0" applyFont="1" applyAlignment="1">
      <alignment horizontal="left"/>
    </xf>
    <xf numFmtId="0" fontId="11" fillId="0" borderId="0" xfId="0" applyFont="1" applyAlignment="1">
      <alignment horizontal="justify" vertical="top"/>
    </xf>
    <xf numFmtId="0" fontId="11" fillId="0" borderId="0" xfId="1" applyFont="1" applyAlignment="1">
      <alignment horizontal="justify" vertical="top"/>
    </xf>
    <xf numFmtId="0" fontId="11" fillId="0" borderId="0" xfId="1" applyFont="1" applyAlignment="1">
      <alignment vertical="top"/>
    </xf>
    <xf numFmtId="0" fontId="11" fillId="0" borderId="0" xfId="16" applyFont="1" applyAlignment="1">
      <alignment horizontal="justify" wrapText="1"/>
    </xf>
    <xf numFmtId="0" fontId="18" fillId="0" borderId="0" xfId="1" applyFont="1" applyAlignment="1">
      <alignment horizontal="justify" vertical="top"/>
    </xf>
    <xf numFmtId="0" fontId="11" fillId="0" borderId="0" xfId="0" applyFont="1" applyAlignment="1">
      <alignment horizontal="justify" vertical="top" wrapText="1"/>
    </xf>
    <xf numFmtId="0" fontId="58" fillId="0" borderId="0" xfId="1" applyFont="1" applyAlignment="1">
      <alignment horizontal="justify" vertical="top"/>
    </xf>
    <xf numFmtId="49" fontId="11" fillId="0" borderId="0" xfId="1" applyNumberFormat="1" applyFont="1" applyAlignment="1">
      <alignment horizontal="justify" vertical="top"/>
    </xf>
    <xf numFmtId="0" fontId="18" fillId="0" borderId="0" xfId="0" applyFont="1" applyAlignment="1">
      <alignment horizontal="left" vertical="center"/>
    </xf>
    <xf numFmtId="0" fontId="11" fillId="0" borderId="0" xfId="0" applyFont="1" applyAlignment="1">
      <alignment horizontal="justify"/>
    </xf>
    <xf numFmtId="0" fontId="11" fillId="0" borderId="0" xfId="17" applyFont="1" applyAlignment="1">
      <alignment horizontal="justify" vertical="top"/>
    </xf>
    <xf numFmtId="0" fontId="18" fillId="0" borderId="0" xfId="10" applyFont="1" applyAlignment="1">
      <alignment horizontal="justify" vertical="top"/>
    </xf>
    <xf numFmtId="0" fontId="11" fillId="0" borderId="0" xfId="10" applyFont="1" applyAlignment="1">
      <alignment horizontal="justify" vertical="top"/>
    </xf>
    <xf numFmtId="2" fontId="11" fillId="0" borderId="0" xfId="1" applyNumberFormat="1" applyFont="1" applyAlignment="1">
      <alignment horizontal="justify" vertical="top"/>
    </xf>
    <xf numFmtId="0" fontId="11" fillId="0" borderId="0" xfId="16" applyFont="1" applyAlignment="1">
      <alignment horizontal="justify" vertical="top"/>
    </xf>
    <xf numFmtId="2" fontId="11" fillId="0" borderId="0" xfId="16" applyNumberFormat="1" applyFont="1" applyAlignment="1">
      <alignment horizontal="justify" vertical="top"/>
    </xf>
    <xf numFmtId="181" fontId="11" fillId="0" borderId="0" xfId="16" applyNumberFormat="1" applyFont="1" applyAlignment="1">
      <alignment horizontal="justify" vertical="top"/>
    </xf>
    <xf numFmtId="0" fontId="11" fillId="0" borderId="0" xfId="16" applyFont="1" applyAlignment="1">
      <alignment horizontal="justify" vertical="top" wrapText="1"/>
    </xf>
    <xf numFmtId="4" fontId="11" fillId="0" borderId="0" xfId="0" applyNumberFormat="1" applyFont="1" applyFill="1" applyBorder="1" applyAlignment="1" applyProtection="1">
      <protection locked="0"/>
    </xf>
    <xf numFmtId="4" fontId="11" fillId="0" borderId="0" xfId="0" applyNumberFormat="1" applyFont="1" applyFill="1" applyBorder="1" applyAlignment="1" applyProtection="1">
      <alignment vertical="top"/>
      <protection locked="0"/>
    </xf>
    <xf numFmtId="4" fontId="11" fillId="0" borderId="0" xfId="38" applyNumberFormat="1" applyFont="1" applyFill="1" applyAlignment="1" applyProtection="1">
      <alignment horizontal="right" wrapText="1"/>
      <protection locked="0"/>
    </xf>
    <xf numFmtId="4" fontId="11" fillId="0" borderId="0" xfId="13" applyNumberFormat="1" applyFont="1" applyFill="1" applyAlignment="1" applyProtection="1">
      <alignment horizontal="right" wrapText="1"/>
      <protection locked="0"/>
    </xf>
    <xf numFmtId="4" fontId="11" fillId="0" borderId="0" xfId="37" applyNumberFormat="1" applyFont="1" applyFill="1" applyAlignment="1" applyProtection="1">
      <alignment horizontal="right"/>
      <protection locked="0"/>
    </xf>
    <xf numFmtId="4" fontId="11" fillId="0" borderId="0" xfId="13" applyNumberFormat="1" applyFont="1" applyFill="1" applyAlignment="1" applyProtection="1">
      <alignment horizontal="right"/>
      <protection locked="0"/>
    </xf>
    <xf numFmtId="0" fontId="11" fillId="0" borderId="0" xfId="16" applyFont="1" applyFill="1" applyAlignment="1" applyProtection="1">
      <alignment horizontal="right" wrapText="1"/>
      <protection locked="0"/>
    </xf>
    <xf numFmtId="4" fontId="11" fillId="0" borderId="0" xfId="16" applyNumberFormat="1" applyFont="1" applyFill="1" applyAlignment="1" applyProtection="1">
      <alignment horizontal="right" wrapText="1"/>
      <protection locked="0"/>
    </xf>
    <xf numFmtId="49" fontId="11" fillId="0" borderId="0" xfId="20" applyNumberFormat="1" applyFont="1" applyFill="1" applyAlignment="1" applyProtection="1">
      <alignment horizontal="right"/>
      <protection locked="0"/>
    </xf>
    <xf numFmtId="4" fontId="11" fillId="0" borderId="0" xfId="20" applyNumberFormat="1" applyFont="1" applyFill="1" applyAlignment="1" applyProtection="1">
      <alignment horizontal="right"/>
      <protection locked="0"/>
    </xf>
    <xf numFmtId="4" fontId="11" fillId="0" borderId="0" xfId="41" applyNumberFormat="1" applyFont="1" applyFill="1" applyAlignment="1" applyProtection="1">
      <alignment horizontal="right" wrapText="1"/>
      <protection locked="0"/>
    </xf>
    <xf numFmtId="4" fontId="11" fillId="0" borderId="0" xfId="38" applyNumberFormat="1" applyFont="1" applyFill="1" applyAlignment="1" applyProtection="1">
      <alignment horizontal="right"/>
      <protection locked="0"/>
    </xf>
    <xf numFmtId="180" fontId="62" fillId="0" borderId="0" xfId="35" applyNumberFormat="1" applyFont="1" applyFill="1" applyBorder="1" applyAlignment="1" applyProtection="1">
      <alignment horizontal="right" vertical="center"/>
    </xf>
    <xf numFmtId="180" fontId="48" fillId="0" borderId="0" xfId="35" applyNumberFormat="1" applyFont="1" applyFill="1" applyBorder="1" applyAlignment="1" applyProtection="1">
      <alignment horizontal="right" vertical="center"/>
    </xf>
    <xf numFmtId="0" fontId="33" fillId="0" borderId="0" xfId="30" applyFont="1" applyFill="1" applyBorder="1"/>
    <xf numFmtId="0" fontId="48" fillId="0" borderId="0" xfId="30" applyFont="1" applyFill="1" applyBorder="1" applyAlignment="1">
      <alignment wrapText="1"/>
    </xf>
    <xf numFmtId="0" fontId="11" fillId="0" borderId="0" xfId="1" applyFont="1" applyFill="1" applyAlignment="1">
      <alignment horizontal="justify" vertical="top"/>
    </xf>
    <xf numFmtId="4" fontId="11" fillId="0" borderId="2" xfId="0" applyNumberFormat="1" applyFont="1" applyFill="1" applyBorder="1" applyAlignment="1" applyProtection="1">
      <alignment horizontal="right" vertical="top" wrapText="1"/>
      <protection locked="0"/>
    </xf>
    <xf numFmtId="4" fontId="33" fillId="0" borderId="2" xfId="0" applyNumberFormat="1" applyFont="1" applyFill="1" applyBorder="1" applyAlignment="1" applyProtection="1">
      <alignment horizontal="right" vertical="top" wrapText="1"/>
      <protection locked="0"/>
    </xf>
    <xf numFmtId="4" fontId="21" fillId="0" borderId="0" xfId="0" applyNumberFormat="1" applyFont="1" applyFill="1" applyBorder="1" applyAlignment="1" applyProtection="1">
      <protection locked="0"/>
    </xf>
    <xf numFmtId="167" fontId="11" fillId="0" borderId="0" xfId="4" applyNumberFormat="1" applyFont="1" applyFill="1" applyBorder="1" applyAlignment="1" applyProtection="1">
      <alignment horizontal="right" vertical="top"/>
    </xf>
    <xf numFmtId="168" fontId="11" fillId="0" borderId="0" xfId="4" applyNumberFormat="1" applyFont="1" applyFill="1" applyBorder="1" applyAlignment="1" applyProtection="1">
      <alignment horizontal="right" vertical="top"/>
    </xf>
    <xf numFmtId="4" fontId="45" fillId="0" borderId="0" xfId="21" applyNumberFormat="1" applyFont="1" applyAlignment="1" applyProtection="1">
      <alignment horizontal="right" vertical="center"/>
      <protection hidden="1"/>
    </xf>
    <xf numFmtId="0" fontId="5" fillId="0" borderId="0" xfId="1" applyFont="1" applyAlignment="1">
      <alignment horizontal="justify" vertical="top"/>
    </xf>
    <xf numFmtId="0" fontId="33" fillId="0" borderId="0" xfId="10" applyFont="1"/>
    <xf numFmtId="0" fontId="33" fillId="0" borderId="0" xfId="10" applyFont="1" applyAlignment="1">
      <alignment horizontal="center"/>
    </xf>
    <xf numFmtId="0" fontId="33" fillId="0" borderId="0" xfId="10" applyFont="1" applyAlignment="1">
      <alignment horizontal="center" wrapText="1"/>
    </xf>
    <xf numFmtId="0" fontId="65" fillId="0" borderId="0" xfId="0" applyFont="1" applyAlignment="1">
      <alignment vertical="top"/>
    </xf>
    <xf numFmtId="0" fontId="65" fillId="0" borderId="0" xfId="0" applyFont="1" applyAlignment="1">
      <alignment horizontal="justify" vertical="top"/>
    </xf>
    <xf numFmtId="0" fontId="65" fillId="0" borderId="0" xfId="0" applyFont="1" applyAlignment="1">
      <alignment horizontal="justify" vertical="top" wrapText="1"/>
    </xf>
    <xf numFmtId="2" fontId="18" fillId="0" borderId="0" xfId="1" applyNumberFormat="1" applyFont="1" applyAlignment="1">
      <alignment horizontal="justify" vertical="top"/>
    </xf>
    <xf numFmtId="1" fontId="48" fillId="0" borderId="0" xfId="31" applyNumberFormat="1" applyFont="1" applyAlignment="1" applyProtection="1">
      <alignment horizontal="center" vertical="top"/>
    </xf>
    <xf numFmtId="4" fontId="33" fillId="0" borderId="0" xfId="31" applyNumberFormat="1" applyFont="1" applyAlignment="1" applyProtection="1">
      <alignment horizontal="right" wrapText="1"/>
    </xf>
    <xf numFmtId="2" fontId="33" fillId="0" borderId="0" xfId="31" applyNumberFormat="1" applyFont="1" applyAlignment="1" applyProtection="1">
      <alignment horizontal="right"/>
    </xf>
    <xf numFmtId="4" fontId="33" fillId="0" borderId="0" xfId="31" applyNumberFormat="1" applyFont="1" applyAlignment="1" applyProtection="1">
      <alignment horizontal="right"/>
    </xf>
    <xf numFmtId="0" fontId="33" fillId="0" borderId="0" xfId="31" applyFont="1" applyProtection="1"/>
    <xf numFmtId="0" fontId="33" fillId="0" borderId="0" xfId="31" applyFont="1"/>
    <xf numFmtId="0" fontId="33" fillId="0" borderId="0" xfId="31" applyFont="1" applyAlignment="1" applyProtection="1">
      <alignment horizontal="justify" vertical="top"/>
    </xf>
    <xf numFmtId="4" fontId="4" fillId="0" borderId="2" xfId="0" applyNumberFormat="1" applyFont="1" applyBorder="1" applyAlignment="1" applyProtection="1">
      <alignment horizontal="right" vertical="top" wrapText="1"/>
      <protection locked="0"/>
    </xf>
    <xf numFmtId="0" fontId="33" fillId="0" borderId="0" xfId="31" applyFont="1" applyAlignment="1" applyProtection="1">
      <alignment vertical="center"/>
    </xf>
    <xf numFmtId="4" fontId="4" fillId="0" borderId="0" xfId="0" applyNumberFormat="1" applyFont="1" applyAlignment="1" applyProtection="1">
      <alignment horizontal="right" vertical="top" wrapText="1"/>
      <protection locked="0"/>
    </xf>
    <xf numFmtId="0" fontId="33" fillId="0" borderId="0" xfId="34" applyFont="1"/>
    <xf numFmtId="0" fontId="4" fillId="0" borderId="0" xfId="1" applyFont="1" applyAlignment="1">
      <alignment vertical="top"/>
    </xf>
    <xf numFmtId="0" fontId="48" fillId="0" borderId="0" xfId="31" applyFont="1" applyAlignment="1" applyProtection="1">
      <alignment horizontal="right" vertical="center"/>
    </xf>
    <xf numFmtId="0" fontId="48" fillId="0" borderId="0" xfId="31" applyFont="1" applyAlignment="1" applyProtection="1">
      <alignment horizontal="justify" vertical="top"/>
    </xf>
    <xf numFmtId="0" fontId="48" fillId="0" borderId="0" xfId="31" applyFont="1" applyAlignment="1" applyProtection="1">
      <alignment horizontal="right" vertical="center" wrapText="1"/>
    </xf>
    <xf numFmtId="180" fontId="48" fillId="0" borderId="0" xfId="31" applyNumberFormat="1" applyFont="1" applyAlignment="1" applyProtection="1">
      <alignment horizontal="right" vertical="center"/>
    </xf>
    <xf numFmtId="0" fontId="48" fillId="0" borderId="0" xfId="31" applyFont="1" applyAlignment="1" applyProtection="1">
      <alignment horizontal="right" vertical="top"/>
    </xf>
    <xf numFmtId="0" fontId="33" fillId="0" borderId="0" xfId="31" applyFont="1" applyAlignment="1" applyProtection="1">
      <alignment horizontal="center" vertical="top"/>
    </xf>
    <xf numFmtId="180" fontId="48" fillId="0" borderId="0" xfId="31" applyNumberFormat="1" applyFont="1" applyAlignment="1" applyProtection="1">
      <alignment vertical="center"/>
    </xf>
    <xf numFmtId="0" fontId="33" fillId="0" borderId="0" xfId="31" applyFont="1" applyAlignment="1" applyProtection="1">
      <alignment horizontal="right" vertical="top"/>
    </xf>
    <xf numFmtId="4" fontId="33" fillId="0" borderId="0" xfId="31" applyNumberFormat="1" applyFont="1" applyProtection="1"/>
    <xf numFmtId="4" fontId="33" fillId="0" borderId="0" xfId="0" applyNumberFormat="1" applyFont="1" applyAlignment="1" applyProtection="1">
      <alignment horizontal="right" vertical="top" wrapText="1"/>
      <protection locked="0"/>
    </xf>
    <xf numFmtId="0" fontId="33" fillId="0" borderId="0" xfId="31" applyFont="1" applyAlignment="1" applyProtection="1">
      <alignment vertical="top"/>
    </xf>
    <xf numFmtId="0" fontId="33" fillId="0" borderId="0" xfId="31" applyFont="1" applyAlignment="1" applyProtection="1">
      <alignment horizontal="right"/>
    </xf>
    <xf numFmtId="2" fontId="33" fillId="0" borderId="0" xfId="31" applyNumberFormat="1" applyFont="1" applyProtection="1"/>
    <xf numFmtId="0" fontId="4" fillId="0" borderId="0" xfId="1" applyFont="1" applyAlignment="1">
      <alignment horizontal="justify" vertical="top"/>
    </xf>
    <xf numFmtId="0" fontId="4" fillId="0" borderId="0" xfId="17" applyFont="1" applyFill="1" applyAlignment="1">
      <alignment horizontal="justify" vertical="top"/>
    </xf>
    <xf numFmtId="4" fontId="66" fillId="0" borderId="3" xfId="44" applyNumberFormat="1" applyFont="1" applyFill="1" applyBorder="1" applyAlignment="1" applyProtection="1">
      <alignment horizontal="right" vertical="top" wrapText="1"/>
      <protection locked="0"/>
    </xf>
    <xf numFmtId="4" fontId="66" fillId="0" borderId="0" xfId="44" applyNumberFormat="1" applyFont="1" applyFill="1" applyAlignment="1" applyProtection="1">
      <alignment horizontal="right"/>
      <protection locked="0"/>
    </xf>
    <xf numFmtId="4" fontId="66" fillId="0" borderId="0" xfId="44" applyNumberFormat="1" applyFont="1" applyFill="1" applyAlignment="1" applyProtection="1">
      <alignment horizontal="right" shrinkToFit="1"/>
      <protection locked="0"/>
    </xf>
    <xf numFmtId="4" fontId="66" fillId="0" borderId="0" xfId="44" applyNumberFormat="1" applyFont="1" applyFill="1" applyAlignment="1" applyProtection="1">
      <alignment horizontal="right" wrapText="1"/>
      <protection locked="0"/>
    </xf>
    <xf numFmtId="0" fontId="33" fillId="0" borderId="0" xfId="10" applyFont="1" applyFill="1" applyAlignment="1" applyProtection="1">
      <alignment horizontal="right"/>
      <protection locked="0"/>
    </xf>
    <xf numFmtId="4" fontId="33" fillId="0" borderId="0" xfId="10" applyNumberFormat="1" applyFont="1" applyFill="1" applyAlignment="1" applyProtection="1">
      <alignment horizontal="right"/>
      <protection locked="0"/>
    </xf>
    <xf numFmtId="186" fontId="33" fillId="0" borderId="0" xfId="10" applyNumberFormat="1" applyFont="1" applyFill="1" applyAlignment="1" applyProtection="1">
      <alignment horizontal="right"/>
      <protection locked="0"/>
    </xf>
    <xf numFmtId="0" fontId="18" fillId="0" borderId="0" xfId="1" applyFont="1" applyFill="1" applyAlignment="1">
      <alignment horizontal="justify" vertical="top"/>
    </xf>
    <xf numFmtId="0" fontId="11" fillId="0" borderId="0" xfId="0" applyFont="1" applyFill="1" applyAlignment="1">
      <alignment horizontal="justify"/>
    </xf>
    <xf numFmtId="0" fontId="11" fillId="0" borderId="0" xfId="17" applyFont="1" applyFill="1" applyAlignment="1">
      <alignment horizontal="justify" vertical="top"/>
    </xf>
    <xf numFmtId="0" fontId="4" fillId="0" borderId="0" xfId="0" applyFont="1" applyAlignment="1">
      <alignment horizontal="justify" vertical="top" wrapText="1"/>
    </xf>
    <xf numFmtId="0" fontId="4" fillId="0" borderId="0" xfId="16" applyFont="1" applyAlignment="1">
      <alignment horizontal="justify" vertical="top"/>
    </xf>
    <xf numFmtId="0" fontId="3" fillId="0" borderId="0" xfId="1" applyFont="1" applyAlignment="1">
      <alignment horizontal="justify" vertical="top"/>
    </xf>
    <xf numFmtId="0" fontId="3" fillId="0" borderId="0" xfId="10" applyFont="1" applyAlignment="1">
      <alignment horizontal="justify" vertical="top"/>
    </xf>
    <xf numFmtId="0" fontId="3" fillId="0" borderId="0" xfId="1" applyFont="1" applyFill="1" applyAlignment="1">
      <alignment horizontal="justify" vertical="top"/>
    </xf>
    <xf numFmtId="49" fontId="3" fillId="0" borderId="0" xfId="1" applyNumberFormat="1" applyFont="1" applyAlignment="1">
      <alignment horizontal="justify" vertical="top"/>
    </xf>
    <xf numFmtId="0" fontId="3" fillId="0" borderId="0" xfId="0" applyFont="1" applyAlignment="1">
      <alignment horizontal="justify" vertical="top" wrapText="1"/>
    </xf>
    <xf numFmtId="164" fontId="14" fillId="0" borderId="0" xfId="0" applyNumberFormat="1" applyFont="1" applyAlignment="1" applyProtection="1">
      <alignment horizontal="center" vertical="top"/>
    </xf>
    <xf numFmtId="49" fontId="24" fillId="0" borderId="0" xfId="0" applyNumberFormat="1" applyFont="1" applyAlignment="1" applyProtection="1">
      <alignment horizontal="justify" vertical="top"/>
    </xf>
    <xf numFmtId="4" fontId="14" fillId="0" borderId="0" xfId="0" applyNumberFormat="1" applyFont="1" applyAlignment="1" applyProtection="1"/>
    <xf numFmtId="4" fontId="32" fillId="0" borderId="0" xfId="0" applyNumberFormat="1" applyFont="1" applyAlignment="1" applyProtection="1">
      <alignment vertical="center"/>
    </xf>
    <xf numFmtId="0" fontId="32" fillId="0" borderId="0" xfId="0" applyFont="1" applyProtection="1"/>
    <xf numFmtId="49" fontId="14" fillId="0" borderId="0" xfId="0" applyNumberFormat="1" applyFont="1" applyAlignment="1" applyProtection="1">
      <alignment horizontal="justify" vertical="top"/>
    </xf>
    <xf numFmtId="4" fontId="14" fillId="0" borderId="0" xfId="0" applyNumberFormat="1" applyFont="1" applyBorder="1" applyAlignment="1" applyProtection="1"/>
    <xf numFmtId="4" fontId="14" fillId="0" borderId="0" xfId="0" applyNumberFormat="1" applyFont="1" applyFill="1" applyBorder="1" applyAlignment="1" applyProtection="1"/>
    <xf numFmtId="49" fontId="3" fillId="0" borderId="0" xfId="0" applyNumberFormat="1" applyFont="1" applyAlignment="1" applyProtection="1">
      <alignment horizontal="justify" vertical="top"/>
    </xf>
    <xf numFmtId="192" fontId="14" fillId="0" borderId="0" xfId="0" applyNumberFormat="1" applyFont="1" applyFill="1" applyBorder="1" applyAlignment="1" applyProtection="1"/>
    <xf numFmtId="164" fontId="14" fillId="0" borderId="0" xfId="0" applyNumberFormat="1" applyFont="1" applyFill="1" applyAlignment="1" applyProtection="1">
      <alignment horizontal="center" vertical="top"/>
    </xf>
    <xf numFmtId="49" fontId="14" fillId="0" borderId="0" xfId="0" applyNumberFormat="1" applyFont="1" applyFill="1" applyAlignment="1" applyProtection="1">
      <alignment horizontal="justify" vertical="top"/>
    </xf>
    <xf numFmtId="192" fontId="21" fillId="0" borderId="0" xfId="13" applyNumberFormat="1" applyFont="1" applyAlignment="1" applyProtection="1">
      <alignment wrapText="1"/>
    </xf>
    <xf numFmtId="192" fontId="14" fillId="0" borderId="0" xfId="0" applyNumberFormat="1" applyFont="1" applyAlignment="1" applyProtection="1"/>
    <xf numFmtId="192" fontId="14" fillId="0" borderId="0" xfId="0" applyNumberFormat="1" applyFont="1" applyFill="1" applyAlignment="1" applyProtection="1"/>
    <xf numFmtId="49" fontId="12" fillId="0" borderId="0" xfId="0" applyNumberFormat="1" applyFont="1" applyFill="1" applyAlignment="1" applyProtection="1">
      <alignment horizontal="justify" vertical="top"/>
    </xf>
    <xf numFmtId="192" fontId="21" fillId="0" borderId="0" xfId="0" applyNumberFormat="1" applyFont="1" applyFill="1" applyAlignment="1" applyProtection="1">
      <alignment vertical="center"/>
    </xf>
    <xf numFmtId="192" fontId="21" fillId="0" borderId="0" xfId="30" applyNumberFormat="1" applyFont="1" applyFill="1" applyBorder="1" applyAlignment="1" applyProtection="1"/>
    <xf numFmtId="164" fontId="14" fillId="0" borderId="1" xfId="0" applyNumberFormat="1" applyFont="1" applyBorder="1" applyAlignment="1" applyProtection="1">
      <alignment horizontal="center" vertical="top"/>
    </xf>
    <xf numFmtId="49" fontId="14" fillId="0" borderId="1" xfId="0" applyNumberFormat="1" applyFont="1" applyBorder="1" applyAlignment="1" applyProtection="1">
      <alignment horizontal="justify" vertical="top"/>
    </xf>
    <xf numFmtId="192" fontId="14" fillId="0" borderId="1" xfId="0" applyNumberFormat="1" applyFont="1" applyBorder="1" applyAlignment="1" applyProtection="1"/>
    <xf numFmtId="192" fontId="32" fillId="0" borderId="0" xfId="0" applyNumberFormat="1" applyFont="1" applyProtection="1"/>
    <xf numFmtId="49" fontId="12" fillId="0" borderId="0" xfId="0" applyNumberFormat="1" applyFont="1" applyAlignment="1" applyProtection="1">
      <alignment horizontal="justify" vertical="top"/>
    </xf>
    <xf numFmtId="194" fontId="32" fillId="0" borderId="0" xfId="0" applyNumberFormat="1" applyFont="1" applyProtection="1"/>
    <xf numFmtId="0" fontId="32" fillId="0" borderId="0" xfId="0" applyFont="1" applyAlignment="1" applyProtection="1"/>
    <xf numFmtId="164" fontId="11" fillId="0" borderId="0" xfId="0" applyNumberFormat="1" applyFont="1" applyFill="1" applyBorder="1" applyAlignment="1" applyProtection="1">
      <alignment horizontal="right" vertical="top"/>
    </xf>
    <xf numFmtId="49" fontId="11" fillId="0" borderId="0" xfId="0" applyNumberFormat="1" applyFont="1" applyFill="1" applyBorder="1" applyAlignment="1" applyProtection="1">
      <alignment horizontal="left" vertical="top"/>
    </xf>
    <xf numFmtId="0" fontId="11" fillId="0" borderId="0" xfId="0" applyFont="1" applyFill="1" applyBorder="1" applyAlignment="1" applyProtection="1">
      <alignment horizontal="right"/>
    </xf>
    <xf numFmtId="4" fontId="11" fillId="0" borderId="0" xfId="0" applyNumberFormat="1" applyFont="1" applyFill="1" applyBorder="1" applyAlignment="1" applyProtection="1"/>
    <xf numFmtId="0" fontId="11" fillId="0" borderId="0" xfId="0" applyFont="1" applyFill="1" applyBorder="1" applyProtection="1"/>
    <xf numFmtId="49" fontId="11" fillId="0" borderId="0" xfId="0" applyNumberFormat="1" applyFont="1" applyFill="1" applyBorder="1" applyAlignment="1" applyProtection="1">
      <alignment horizontal="justify" vertical="top"/>
    </xf>
    <xf numFmtId="1" fontId="11" fillId="0" borderId="0" xfId="0" applyNumberFormat="1" applyFont="1" applyFill="1" applyBorder="1" applyAlignment="1" applyProtection="1">
      <alignment horizontal="right" vertical="top"/>
    </xf>
    <xf numFmtId="49" fontId="11" fillId="0" borderId="0" xfId="0" applyNumberFormat="1" applyFont="1" applyFill="1" applyBorder="1" applyAlignment="1" applyProtection="1">
      <alignment vertical="top"/>
    </xf>
    <xf numFmtId="0" fontId="11" fillId="0" borderId="0" xfId="0" applyFont="1" applyFill="1" applyBorder="1" applyAlignment="1" applyProtection="1">
      <alignment horizontal="right" vertical="top"/>
    </xf>
    <xf numFmtId="0" fontId="11" fillId="0" borderId="0" xfId="0" applyFont="1" applyFill="1" applyBorder="1" applyAlignment="1" applyProtection="1">
      <alignment vertical="top"/>
    </xf>
    <xf numFmtId="4" fontId="11" fillId="0" borderId="0" xfId="0" applyNumberFormat="1" applyFont="1" applyFill="1" applyBorder="1" applyAlignment="1" applyProtection="1">
      <alignment vertical="top"/>
    </xf>
    <xf numFmtId="164" fontId="11" fillId="0" borderId="2" xfId="0" applyNumberFormat="1" applyFont="1" applyFill="1" applyBorder="1" applyAlignment="1" applyProtection="1">
      <alignment horizontal="right" vertical="top"/>
    </xf>
    <xf numFmtId="49" fontId="11" fillId="0" borderId="2" xfId="0" applyNumberFormat="1" applyFont="1" applyFill="1" applyBorder="1" applyAlignment="1" applyProtection="1">
      <alignment horizontal="center" vertical="top"/>
    </xf>
    <xf numFmtId="0" fontId="11" fillId="0" borderId="2" xfId="0" applyFont="1" applyFill="1" applyBorder="1" applyAlignment="1" applyProtection="1">
      <alignment horizontal="right" vertical="top" wrapText="1"/>
    </xf>
    <xf numFmtId="4" fontId="11" fillId="0" borderId="2" xfId="0" applyNumberFormat="1" applyFont="1" applyFill="1" applyBorder="1" applyAlignment="1" applyProtection="1">
      <alignment horizontal="right" vertical="top"/>
    </xf>
    <xf numFmtId="4" fontId="11" fillId="0" borderId="0" xfId="0" applyNumberFormat="1" applyFont="1" applyFill="1" applyBorder="1" applyAlignment="1" applyProtection="1">
      <alignment wrapText="1"/>
    </xf>
    <xf numFmtId="165" fontId="11" fillId="0" borderId="0" xfId="0" applyNumberFormat="1" applyFont="1" applyFill="1" applyBorder="1" applyAlignment="1" applyProtection="1">
      <alignment horizontal="right" vertical="top"/>
    </xf>
    <xf numFmtId="4" fontId="11" fillId="0" borderId="0" xfId="0" applyNumberFormat="1" applyFont="1" applyFill="1" applyBorder="1" applyProtection="1"/>
    <xf numFmtId="49" fontId="11" fillId="0" borderId="0" xfId="0" applyNumberFormat="1" applyFont="1" applyFill="1" applyBorder="1" applyAlignment="1" applyProtection="1">
      <alignment horizontal="left" vertical="top" wrapText="1"/>
    </xf>
    <xf numFmtId="166" fontId="11" fillId="0" borderId="0" xfId="0" applyNumberFormat="1" applyFont="1" applyFill="1" applyBorder="1" applyAlignment="1" applyProtection="1">
      <alignment horizontal="right" vertical="top"/>
    </xf>
    <xf numFmtId="49" fontId="11" fillId="0" borderId="0" xfId="0" applyNumberFormat="1" applyFont="1" applyFill="1" applyBorder="1" applyAlignment="1" applyProtection="1">
      <alignment horizontal="right" vertical="top"/>
    </xf>
    <xf numFmtId="0" fontId="11" fillId="0" borderId="0" xfId="0" applyFont="1" applyFill="1" applyBorder="1" applyAlignment="1" applyProtection="1"/>
    <xf numFmtId="4" fontId="11" fillId="0" borderId="0" xfId="0" applyNumberFormat="1" applyFont="1" applyFill="1" applyBorder="1" applyAlignment="1" applyProtection="1">
      <alignment horizontal="right" wrapText="1"/>
    </xf>
    <xf numFmtId="182" fontId="11" fillId="0" borderId="0" xfId="0" applyNumberFormat="1" applyFont="1" applyFill="1" applyBorder="1" applyAlignment="1" applyProtection="1">
      <alignment horizontal="center" vertical="top"/>
    </xf>
    <xf numFmtId="1" fontId="11" fillId="0" borderId="0" xfId="0" applyNumberFormat="1" applyFont="1" applyFill="1" applyBorder="1" applyAlignment="1" applyProtection="1">
      <alignment horizontal="left" vertical="top"/>
    </xf>
    <xf numFmtId="49" fontId="9" fillId="0" borderId="0" xfId="0" applyNumberFormat="1" applyFont="1" applyFill="1" applyBorder="1" applyAlignment="1" applyProtection="1">
      <alignment horizontal="justify" vertical="top"/>
    </xf>
    <xf numFmtId="49" fontId="7" fillId="0" borderId="0" xfId="0" applyNumberFormat="1" applyFont="1" applyFill="1" applyBorder="1" applyAlignment="1" applyProtection="1">
      <alignment horizontal="justify" vertical="top"/>
    </xf>
    <xf numFmtId="49" fontId="4" fillId="0" borderId="0" xfId="0" applyNumberFormat="1" applyFont="1" applyFill="1" applyBorder="1" applyAlignment="1" applyProtection="1">
      <alignment horizontal="justify" vertical="top"/>
    </xf>
    <xf numFmtId="3" fontId="11" fillId="0" borderId="0" xfId="0" applyNumberFormat="1" applyFont="1" applyFill="1" applyBorder="1" applyAlignment="1" applyProtection="1"/>
    <xf numFmtId="167" fontId="11" fillId="0" borderId="0" xfId="0" applyNumberFormat="1" applyFont="1" applyFill="1" applyBorder="1" applyAlignment="1" applyProtection="1">
      <alignment horizontal="right" vertical="top"/>
    </xf>
    <xf numFmtId="0" fontId="11" fillId="0" borderId="0" xfId="0" applyFont="1" applyFill="1" applyBorder="1" applyAlignment="1" applyProtection="1">
      <alignment horizontal="left" vertical="center"/>
    </xf>
    <xf numFmtId="0" fontId="11" fillId="0" borderId="0" xfId="0" applyFont="1" applyFill="1" applyBorder="1" applyAlignment="1" applyProtection="1">
      <alignment horizontal="right" vertical="center"/>
    </xf>
    <xf numFmtId="49" fontId="11" fillId="0" borderId="0" xfId="0" applyNumberFormat="1" applyFont="1" applyFill="1" applyBorder="1" applyAlignment="1" applyProtection="1">
      <alignment horizontal="left" vertical="center"/>
    </xf>
    <xf numFmtId="49" fontId="11" fillId="0" borderId="0" xfId="0" applyNumberFormat="1" applyFont="1" applyFill="1" applyBorder="1" applyAlignment="1" applyProtection="1">
      <alignment horizontal="justify" vertical="center"/>
    </xf>
    <xf numFmtId="168" fontId="11" fillId="0" borderId="0" xfId="0" applyNumberFormat="1" applyFont="1" applyFill="1" applyBorder="1" applyAlignment="1" applyProtection="1">
      <alignment horizontal="right" vertical="top"/>
    </xf>
    <xf numFmtId="170" fontId="11" fillId="0" borderId="0" xfId="0" applyNumberFormat="1" applyFont="1" applyFill="1" applyBorder="1" applyAlignment="1" applyProtection="1">
      <alignment horizontal="right" vertical="top"/>
    </xf>
    <xf numFmtId="4" fontId="11" fillId="0" borderId="0" xfId="0" applyNumberFormat="1" applyFont="1" applyFill="1" applyBorder="1" applyAlignment="1" applyProtection="1">
      <alignment horizontal="justify" vertical="top" wrapText="1"/>
    </xf>
    <xf numFmtId="0" fontId="11" fillId="0" borderId="0" xfId="0" applyFont="1" applyFill="1" applyBorder="1" applyAlignment="1" applyProtection="1">
      <alignment horizontal="justify" vertical="top"/>
    </xf>
    <xf numFmtId="4" fontId="4" fillId="0" borderId="0" xfId="0" applyNumberFormat="1" applyFont="1" applyFill="1" applyBorder="1" applyAlignment="1" applyProtection="1">
      <alignment horizontal="justify" vertical="top" wrapText="1"/>
    </xf>
    <xf numFmtId="0" fontId="7" fillId="0" borderId="0" xfId="0" applyFont="1" applyFill="1" applyBorder="1" applyAlignment="1" applyProtection="1">
      <alignment horizontal="justify" vertical="top"/>
    </xf>
    <xf numFmtId="170" fontId="9" fillId="0" borderId="0" xfId="0" applyNumberFormat="1" applyFont="1" applyFill="1" applyBorder="1" applyAlignment="1" applyProtection="1">
      <alignment horizontal="right" vertical="top"/>
    </xf>
    <xf numFmtId="0" fontId="0" fillId="0" borderId="0" xfId="0" applyFill="1" applyProtection="1"/>
    <xf numFmtId="0" fontId="9" fillId="0" borderId="0" xfId="0" applyFont="1" applyFill="1" applyAlignment="1" applyProtection="1">
      <alignment horizontal="justify" vertical="top"/>
    </xf>
    <xf numFmtId="164" fontId="8" fillId="0" borderId="0" xfId="0" applyNumberFormat="1" applyFont="1" applyFill="1" applyBorder="1" applyAlignment="1" applyProtection="1">
      <alignment horizontal="right" vertical="top"/>
    </xf>
    <xf numFmtId="0" fontId="59" fillId="0" borderId="0" xfId="0" applyFont="1" applyFill="1" applyProtection="1"/>
    <xf numFmtId="178" fontId="11" fillId="0" borderId="0" xfId="0" applyNumberFormat="1" applyFont="1" applyFill="1" applyBorder="1" applyAlignment="1" applyProtection="1">
      <alignment horizontal="right" vertical="top"/>
    </xf>
    <xf numFmtId="49" fontId="4" fillId="0" borderId="0" xfId="0" applyNumberFormat="1" applyFont="1" applyFill="1" applyBorder="1" applyAlignment="1" applyProtection="1">
      <alignment horizontal="justify" vertical="top" wrapText="1"/>
    </xf>
    <xf numFmtId="49" fontId="11" fillId="0" borderId="0" xfId="0" applyNumberFormat="1" applyFont="1" applyFill="1" applyBorder="1" applyAlignment="1" applyProtection="1">
      <alignment horizontal="justify" vertical="top" wrapText="1"/>
    </xf>
    <xf numFmtId="0" fontId="11" fillId="0" borderId="0" xfId="0" applyFont="1" applyFill="1" applyBorder="1" applyAlignment="1" applyProtection="1">
      <alignment horizontal="right" wrapText="1"/>
    </xf>
    <xf numFmtId="2" fontId="11" fillId="0" borderId="0" xfId="0" applyNumberFormat="1" applyFont="1" applyFill="1" applyBorder="1" applyAlignment="1" applyProtection="1"/>
    <xf numFmtId="49" fontId="8" fillId="0" borderId="0" xfId="0" applyNumberFormat="1" applyFont="1" applyFill="1" applyBorder="1" applyAlignment="1" applyProtection="1">
      <alignment horizontal="justify" vertical="top"/>
    </xf>
    <xf numFmtId="0" fontId="10" fillId="0" borderId="0" xfId="0" applyFont="1" applyFill="1" applyBorder="1" applyProtection="1"/>
    <xf numFmtId="49" fontId="11" fillId="0" borderId="0" xfId="4" applyNumberFormat="1" applyFont="1" applyFill="1" applyBorder="1" applyAlignment="1" applyProtection="1">
      <alignment horizontal="justify" vertical="top"/>
    </xf>
    <xf numFmtId="0" fontId="11" fillId="0" borderId="0" xfId="4" applyFont="1" applyFill="1" applyBorder="1" applyAlignment="1" applyProtection="1">
      <alignment horizontal="right"/>
    </xf>
    <xf numFmtId="0" fontId="11" fillId="0" borderId="0" xfId="4" applyFont="1" applyFill="1" applyBorder="1" applyAlignment="1" applyProtection="1"/>
    <xf numFmtId="4" fontId="11" fillId="0" borderId="0" xfId="4" applyNumberFormat="1" applyFont="1" applyFill="1" applyBorder="1" applyAlignment="1" applyProtection="1"/>
    <xf numFmtId="49" fontId="4" fillId="0" borderId="0" xfId="4" applyNumberFormat="1" applyFont="1" applyFill="1" applyBorder="1" applyAlignment="1" applyProtection="1">
      <alignment horizontal="justify" vertical="top"/>
    </xf>
    <xf numFmtId="49" fontId="9" fillId="0" borderId="0" xfId="4" applyNumberFormat="1" applyFont="1" applyFill="1" applyBorder="1" applyAlignment="1" applyProtection="1">
      <alignment horizontal="justify" vertical="top"/>
    </xf>
    <xf numFmtId="49" fontId="4" fillId="0" borderId="0" xfId="3" applyNumberFormat="1" applyFont="1" applyFill="1" applyBorder="1" applyAlignment="1" applyProtection="1">
      <alignment horizontal="justify" vertical="top"/>
    </xf>
    <xf numFmtId="49" fontId="11" fillId="0" borderId="0" xfId="3" applyNumberFormat="1" applyFont="1" applyFill="1" applyBorder="1" applyAlignment="1" applyProtection="1">
      <alignment horizontal="justify" vertical="top"/>
    </xf>
    <xf numFmtId="2" fontId="11" fillId="0" borderId="0" xfId="4" applyNumberFormat="1" applyFont="1" applyFill="1" applyBorder="1" applyAlignment="1" applyProtection="1">
      <alignment horizontal="justify" vertical="top" wrapText="1"/>
    </xf>
    <xf numFmtId="164" fontId="11" fillId="0" borderId="0" xfId="3" applyNumberFormat="1" applyFont="1" applyFill="1" applyBorder="1" applyAlignment="1" applyProtection="1">
      <alignment vertical="top"/>
    </xf>
    <xf numFmtId="0" fontId="11" fillId="0" borderId="0" xfId="3" applyFont="1" applyFill="1" applyBorder="1" applyAlignment="1" applyProtection="1">
      <alignment horizontal="right"/>
    </xf>
    <xf numFmtId="0" fontId="11" fillId="0" borderId="0" xfId="3" applyFont="1" applyFill="1" applyBorder="1" applyAlignment="1" applyProtection="1"/>
    <xf numFmtId="0" fontId="11" fillId="0" borderId="0" xfId="3" applyFont="1" applyFill="1" applyBorder="1" applyAlignment="1" applyProtection="1">
      <alignment horizontal="justify" vertical="top" wrapText="1"/>
    </xf>
    <xf numFmtId="0" fontId="11" fillId="0" borderId="0" xfId="0" applyFont="1" applyFill="1" applyBorder="1" applyAlignment="1" applyProtection="1">
      <alignment vertical="top" wrapText="1"/>
    </xf>
    <xf numFmtId="2" fontId="11" fillId="0" borderId="0" xfId="0" applyNumberFormat="1" applyFont="1" applyFill="1" applyBorder="1" applyAlignment="1" applyProtection="1">
      <alignment horizontal="justify" vertical="top" wrapText="1"/>
    </xf>
    <xf numFmtId="49" fontId="11" fillId="0" borderId="0" xfId="21" applyNumberFormat="1" applyFont="1" applyFill="1" applyBorder="1" applyAlignment="1" applyProtection="1">
      <alignment horizontal="justify" vertical="top" wrapText="1"/>
    </xf>
    <xf numFmtId="0" fontId="11" fillId="0" borderId="0" xfId="0" applyFont="1" applyFill="1" applyBorder="1" applyAlignment="1" applyProtection="1">
      <alignment horizontal="right" vertical="top" wrapText="1"/>
    </xf>
    <xf numFmtId="0" fontId="11" fillId="0" borderId="0" xfId="0" applyFont="1" applyFill="1" applyBorder="1" applyAlignment="1" applyProtection="1">
      <alignment wrapText="1"/>
    </xf>
    <xf numFmtId="2" fontId="11" fillId="0" borderId="0" xfId="0" applyNumberFormat="1" applyFont="1" applyFill="1" applyAlignment="1" applyProtection="1">
      <alignment horizontal="justify" vertical="top" wrapText="1"/>
    </xf>
    <xf numFmtId="49" fontId="11" fillId="0" borderId="0" xfId="4" applyNumberFormat="1" applyFont="1" applyFill="1" applyBorder="1" applyAlignment="1" applyProtection="1">
      <alignment horizontal="left" vertical="top" wrapText="1"/>
    </xf>
    <xf numFmtId="0" fontId="11" fillId="0" borderId="0" xfId="4" applyFont="1" applyFill="1" applyBorder="1" applyAlignment="1" applyProtection="1">
      <alignment vertical="top"/>
    </xf>
    <xf numFmtId="0" fontId="11" fillId="0" borderId="0" xfId="4" applyFont="1" applyFill="1" applyBorder="1" applyAlignment="1" applyProtection="1">
      <alignment horizontal="justify" vertical="top" wrapText="1"/>
    </xf>
    <xf numFmtId="164" fontId="11" fillId="0" borderId="0" xfId="3" applyNumberFormat="1" applyFont="1" applyFill="1" applyBorder="1" applyAlignment="1" applyProtection="1">
      <alignment vertical="top" wrapText="1"/>
    </xf>
    <xf numFmtId="171" fontId="11" fillId="0" borderId="0" xfId="0" applyNumberFormat="1" applyFont="1" applyFill="1" applyBorder="1" applyAlignment="1" applyProtection="1">
      <alignment horizontal="right" vertical="top"/>
    </xf>
    <xf numFmtId="172" fontId="11" fillId="0" borderId="0" xfId="0" applyNumberFormat="1" applyFont="1" applyFill="1" applyBorder="1" applyAlignment="1" applyProtection="1">
      <alignment horizontal="right" vertical="top"/>
    </xf>
    <xf numFmtId="169" fontId="11" fillId="0" borderId="0" xfId="0" applyNumberFormat="1" applyFont="1" applyFill="1" applyBorder="1" applyAlignment="1" applyProtection="1">
      <alignment horizontal="right" vertical="top"/>
    </xf>
    <xf numFmtId="0" fontId="22" fillId="0" borderId="0" xfId="0" applyFont="1" applyFill="1" applyBorder="1" applyAlignment="1" applyProtection="1">
      <alignment horizontal="right"/>
    </xf>
    <xf numFmtId="0" fontId="22" fillId="0" borderId="0" xfId="0" applyFont="1" applyFill="1" applyBorder="1" applyAlignment="1" applyProtection="1"/>
    <xf numFmtId="169" fontId="22" fillId="0" borderId="0" xfId="0" applyNumberFormat="1" applyFont="1" applyFill="1" applyBorder="1" applyAlignment="1" applyProtection="1">
      <alignment horizontal="right" vertical="top"/>
    </xf>
    <xf numFmtId="0" fontId="9" fillId="0" borderId="0" xfId="0" applyFont="1" applyFill="1" applyBorder="1" applyAlignment="1" applyProtection="1">
      <alignment horizontal="right"/>
    </xf>
    <xf numFmtId="0" fontId="22" fillId="0" borderId="0" xfId="0" applyFont="1" applyFill="1" applyBorder="1" applyProtection="1"/>
    <xf numFmtId="173" fontId="11" fillId="0" borderId="0" xfId="0" applyNumberFormat="1" applyFont="1" applyFill="1" applyBorder="1" applyAlignment="1" applyProtection="1">
      <alignment horizontal="right" vertical="top"/>
    </xf>
    <xf numFmtId="0" fontId="11" fillId="0" borderId="0" xfId="0" applyFont="1" applyFill="1" applyBorder="1" applyAlignment="1" applyProtection="1">
      <alignment horizontal="left" wrapText="1"/>
    </xf>
    <xf numFmtId="0" fontId="11" fillId="0" borderId="0" xfId="22" applyFont="1" applyFill="1" applyBorder="1" applyAlignment="1" applyProtection="1">
      <alignment horizontal="right"/>
    </xf>
    <xf numFmtId="184" fontId="11" fillId="0" borderId="0" xfId="22" applyNumberFormat="1" applyFont="1" applyFill="1" applyBorder="1" applyAlignment="1" applyProtection="1"/>
    <xf numFmtId="4" fontId="11" fillId="0" borderId="0" xfId="22" applyNumberFormat="1" applyFont="1" applyFill="1" applyBorder="1" applyAlignment="1" applyProtection="1"/>
    <xf numFmtId="174" fontId="11" fillId="0" borderId="0" xfId="0" applyNumberFormat="1" applyFont="1" applyFill="1" applyBorder="1" applyAlignment="1" applyProtection="1">
      <alignment horizontal="right" vertical="top"/>
    </xf>
    <xf numFmtId="172" fontId="9" fillId="0" borderId="0" xfId="0" applyNumberFormat="1" applyFont="1" applyFill="1" applyBorder="1" applyAlignment="1" applyProtection="1">
      <alignment horizontal="right" vertical="top"/>
    </xf>
    <xf numFmtId="175" fontId="11" fillId="0" borderId="0" xfId="0" applyNumberFormat="1" applyFont="1" applyFill="1" applyBorder="1" applyAlignment="1" applyProtection="1">
      <alignment horizontal="right" vertical="top"/>
    </xf>
    <xf numFmtId="176" fontId="11" fillId="0" borderId="0" xfId="0" applyNumberFormat="1" applyFont="1" applyFill="1" applyBorder="1" applyAlignment="1" applyProtection="1">
      <alignment horizontal="right" vertical="top"/>
    </xf>
    <xf numFmtId="0" fontId="9" fillId="0" borderId="0" xfId="0" applyFont="1" applyFill="1" applyBorder="1" applyAlignment="1" applyProtection="1">
      <alignment horizontal="justify" vertical="top" wrapText="1"/>
    </xf>
    <xf numFmtId="0" fontId="11" fillId="0" borderId="0" xfId="0" applyFont="1" applyFill="1" applyBorder="1" applyAlignment="1" applyProtection="1">
      <alignment horizontal="justify" vertical="top" wrapText="1"/>
    </xf>
    <xf numFmtId="49" fontId="11" fillId="0" borderId="0" xfId="0" applyNumberFormat="1" applyFont="1" applyFill="1" applyBorder="1" applyAlignment="1" applyProtection="1">
      <alignment horizontal="right"/>
    </xf>
    <xf numFmtId="4" fontId="11" fillId="0" borderId="0" xfId="4" applyNumberFormat="1" applyFont="1" applyFill="1" applyBorder="1" applyAlignment="1" applyProtection="1">
      <protection locked="0"/>
    </xf>
    <xf numFmtId="4" fontId="11" fillId="0" borderId="0" xfId="4" applyNumberFormat="1" applyFont="1" applyFill="1" applyBorder="1" applyAlignment="1" applyProtection="1">
      <alignment vertical="top"/>
      <protection locked="0"/>
    </xf>
    <xf numFmtId="4" fontId="11" fillId="0" borderId="0" xfId="3" applyNumberFormat="1" applyFont="1" applyFill="1" applyBorder="1" applyAlignment="1" applyProtection="1">
      <protection locked="0"/>
    </xf>
    <xf numFmtId="4" fontId="22" fillId="0" borderId="0" xfId="0" applyNumberFormat="1" applyFont="1" applyFill="1" applyBorder="1" applyAlignment="1" applyProtection="1">
      <protection locked="0"/>
    </xf>
    <xf numFmtId="4" fontId="11" fillId="0" borderId="0" xfId="22" applyNumberFormat="1" applyFont="1" applyFill="1" applyBorder="1" applyAlignment="1" applyProtection="1">
      <protection locked="0"/>
    </xf>
    <xf numFmtId="4" fontId="3" fillId="0" borderId="2" xfId="0" applyNumberFormat="1" applyFont="1" applyFill="1" applyBorder="1" applyAlignment="1" applyProtection="1">
      <alignment horizontal="right" vertical="top" wrapText="1"/>
      <protection locked="0"/>
    </xf>
    <xf numFmtId="0" fontId="66" fillId="0" borderId="0" xfId="44" applyFont="1" applyFill="1" applyProtection="1"/>
    <xf numFmtId="0" fontId="66" fillId="0" borderId="0" xfId="44" applyFont="1" applyFill="1" applyAlignment="1" applyProtection="1">
      <alignment horizontal="justify" vertical="top"/>
    </xf>
    <xf numFmtId="0" fontId="66" fillId="0" borderId="0" xfId="44" applyFont="1" applyFill="1" applyAlignment="1" applyProtection="1">
      <alignment horizontal="right"/>
    </xf>
    <xf numFmtId="4" fontId="66" fillId="0" borderId="0" xfId="44" applyNumberFormat="1" applyFont="1" applyFill="1" applyAlignment="1" applyProtection="1">
      <alignment horizontal="right"/>
    </xf>
    <xf numFmtId="2" fontId="66" fillId="0" borderId="0" xfId="44" applyNumberFormat="1" applyFont="1" applyFill="1" applyAlignment="1" applyProtection="1">
      <alignment vertical="top" wrapText="1"/>
    </xf>
    <xf numFmtId="2" fontId="66" fillId="0" borderId="0" xfId="44" applyNumberFormat="1" applyFont="1" applyFill="1" applyAlignment="1" applyProtection="1">
      <alignment horizontal="justify" vertical="top" wrapText="1"/>
    </xf>
    <xf numFmtId="2" fontId="66" fillId="0" borderId="0" xfId="44" applyNumberFormat="1" applyFont="1" applyFill="1" applyAlignment="1" applyProtection="1">
      <alignment horizontal="right" wrapText="1"/>
    </xf>
    <xf numFmtId="4" fontId="66" fillId="0" borderId="0" xfId="44" applyNumberFormat="1" applyFont="1" applyFill="1" applyAlignment="1" applyProtection="1">
      <alignment horizontal="right" wrapText="1"/>
    </xf>
    <xf numFmtId="2" fontId="66" fillId="0" borderId="0" xfId="44" applyNumberFormat="1" applyFont="1" applyFill="1" applyAlignment="1" applyProtection="1">
      <alignment horizontal="left" vertical="top" wrapText="1"/>
    </xf>
    <xf numFmtId="0" fontId="66" fillId="0" borderId="0" xfId="44" applyFont="1" applyFill="1" applyAlignment="1" applyProtection="1">
      <alignment vertical="top"/>
    </xf>
    <xf numFmtId="4" fontId="66" fillId="0" borderId="0" xfId="44" applyNumberFormat="1" applyFont="1" applyFill="1" applyProtection="1"/>
    <xf numFmtId="177" fontId="66" fillId="0" borderId="0" xfId="44" applyNumberFormat="1" applyFont="1" applyFill="1" applyAlignment="1" applyProtection="1">
      <alignment horizontal="justify" vertical="top" wrapText="1"/>
    </xf>
    <xf numFmtId="177" fontId="66" fillId="0" borderId="0" xfId="44" applyNumberFormat="1" applyFont="1" applyFill="1" applyAlignment="1" applyProtection="1">
      <alignment horizontal="right" wrapText="1"/>
    </xf>
    <xf numFmtId="0" fontId="66" fillId="0" borderId="0" xfId="44" applyFont="1" applyFill="1" applyAlignment="1" applyProtection="1">
      <alignment horizontal="justify" vertical="top" wrapText="1"/>
    </xf>
    <xf numFmtId="0" fontId="66" fillId="0" borderId="0" xfId="44" applyFont="1" applyFill="1" applyAlignment="1" applyProtection="1">
      <alignment horizontal="right" wrapText="1"/>
    </xf>
    <xf numFmtId="0" fontId="66" fillId="0" borderId="0" xfId="44" applyFont="1" applyFill="1" applyAlignment="1" applyProtection="1">
      <alignment vertical="top" wrapText="1"/>
    </xf>
    <xf numFmtId="196" fontId="66" fillId="0" borderId="3" xfId="44" applyNumberFormat="1" applyFont="1" applyFill="1" applyBorder="1" applyAlignment="1" applyProtection="1">
      <alignment horizontal="center" vertical="top"/>
    </xf>
    <xf numFmtId="49" fontId="66" fillId="0" borderId="3" xfId="44" applyNumberFormat="1" applyFont="1" applyFill="1" applyBorder="1" applyAlignment="1" applyProtection="1">
      <alignment horizontal="center" vertical="top"/>
    </xf>
    <xf numFmtId="0" fontId="66" fillId="0" borderId="3" xfId="44" applyFont="1" applyFill="1" applyBorder="1" applyAlignment="1" applyProtection="1">
      <alignment horizontal="right" vertical="top" wrapText="1"/>
    </xf>
    <xf numFmtId="4" fontId="66" fillId="0" borderId="3" xfId="44" applyNumberFormat="1" applyFont="1" applyFill="1" applyBorder="1" applyAlignment="1" applyProtection="1">
      <alignment horizontal="right" vertical="top"/>
    </xf>
    <xf numFmtId="0" fontId="66" fillId="0" borderId="0" xfId="44" applyFont="1" applyFill="1" applyAlignment="1" applyProtection="1">
      <alignment wrapText="1"/>
    </xf>
    <xf numFmtId="49" fontId="66" fillId="0" borderId="0" xfId="44" applyNumberFormat="1" applyFont="1" applyFill="1" applyAlignment="1" applyProtection="1">
      <alignment horizontal="left" wrapText="1"/>
    </xf>
    <xf numFmtId="49" fontId="66" fillId="0" borderId="0" xfId="44" applyNumberFormat="1" applyFont="1" applyFill="1" applyAlignment="1" applyProtection="1">
      <alignment vertical="top" wrapText="1"/>
    </xf>
    <xf numFmtId="49" fontId="66" fillId="0" borderId="0" xfId="44" applyNumberFormat="1" applyFont="1" applyFill="1" applyAlignment="1" applyProtection="1">
      <alignment wrapText="1"/>
    </xf>
    <xf numFmtId="0" fontId="66" fillId="0" borderId="0" xfId="44" applyFont="1" applyFill="1" applyAlignment="1" applyProtection="1">
      <alignment horizontal="left" wrapText="1"/>
    </xf>
    <xf numFmtId="0" fontId="68" fillId="0" borderId="0" xfId="44" applyFont="1" applyFill="1" applyAlignment="1" applyProtection="1">
      <alignment horizontal="left"/>
    </xf>
    <xf numFmtId="0" fontId="69" fillId="0" borderId="0" xfId="44" applyFont="1" applyFill="1" applyAlignment="1" applyProtection="1">
      <alignment horizontal="justify" vertical="top" wrapText="1"/>
    </xf>
    <xf numFmtId="187" fontId="69" fillId="0" borderId="0" xfId="44" applyNumberFormat="1" applyFont="1" applyFill="1" applyAlignment="1" applyProtection="1">
      <alignment horizontal="right"/>
    </xf>
    <xf numFmtId="4" fontId="66" fillId="0" borderId="0" xfId="44" applyNumberFormat="1" applyFont="1" applyFill="1" applyAlignment="1" applyProtection="1">
      <alignment horizontal="right" shrinkToFit="1"/>
    </xf>
    <xf numFmtId="188" fontId="66" fillId="0" borderId="0" xfId="44" applyNumberFormat="1" applyFont="1" applyFill="1" applyAlignment="1" applyProtection="1">
      <alignment horizontal="right"/>
    </xf>
    <xf numFmtId="2" fontId="66" fillId="0" borderId="0" xfId="44" applyNumberFormat="1" applyFont="1" applyFill="1" applyAlignment="1" applyProtection="1">
      <alignment horizontal="right"/>
    </xf>
    <xf numFmtId="191" fontId="66" fillId="0" borderId="0" xfId="44" applyNumberFormat="1" applyFont="1" applyFill="1" applyAlignment="1" applyProtection="1">
      <alignment horizontal="right"/>
    </xf>
    <xf numFmtId="49" fontId="66" fillId="0" borderId="0" xfId="44" applyNumberFormat="1" applyFont="1" applyFill="1" applyAlignment="1" applyProtection="1">
      <alignment horizontal="left" vertical="top"/>
    </xf>
    <xf numFmtId="2" fontId="66" fillId="0" borderId="0" xfId="44" applyNumberFormat="1" applyFont="1" applyFill="1" applyAlignment="1" applyProtection="1">
      <alignment vertical="top"/>
    </xf>
    <xf numFmtId="2" fontId="66" fillId="0" borderId="0" xfId="44" applyNumberFormat="1" applyFont="1" applyFill="1" applyAlignment="1" applyProtection="1">
      <alignment horizontal="justify" vertical="top"/>
    </xf>
    <xf numFmtId="0" fontId="66" fillId="0" borderId="0" xfId="44" applyFont="1" applyFill="1" applyAlignment="1" applyProtection="1">
      <alignment horizontal="left" vertical="top" wrapText="1"/>
    </xf>
    <xf numFmtId="1" fontId="66" fillId="0" borderId="0" xfId="44" applyNumberFormat="1" applyFont="1" applyFill="1" applyAlignment="1" applyProtection="1">
      <alignment horizontal="right"/>
    </xf>
    <xf numFmtId="1" fontId="66" fillId="0" borderId="0" xfId="44" applyNumberFormat="1" applyFont="1" applyFill="1" applyAlignment="1" applyProtection="1">
      <alignment horizontal="right" wrapText="1"/>
    </xf>
    <xf numFmtId="0" fontId="66" fillId="0" borderId="0" xfId="44" applyFont="1" applyFill="1" applyAlignment="1" applyProtection="1">
      <alignment horizontal="left" vertical="center" wrapText="1"/>
    </xf>
    <xf numFmtId="2" fontId="66" fillId="0" borderId="0" xfId="44" applyNumberFormat="1" applyFont="1" applyFill="1" applyAlignment="1" applyProtection="1">
      <alignment horizontal="left" wrapText="1"/>
    </xf>
    <xf numFmtId="4" fontId="66" fillId="0" borderId="0" xfId="44" applyNumberFormat="1" applyFont="1" applyFill="1" applyAlignment="1" applyProtection="1">
      <alignment horizontal="left" wrapText="1"/>
    </xf>
    <xf numFmtId="2" fontId="66" fillId="0" borderId="0" xfId="44" applyNumberFormat="1" applyFont="1" applyFill="1" applyAlignment="1" applyProtection="1">
      <alignment wrapText="1"/>
    </xf>
    <xf numFmtId="49" fontId="66" fillId="0" borderId="0" xfId="44" applyNumberFormat="1" applyFont="1" applyFill="1" applyAlignment="1" applyProtection="1">
      <alignment horizontal="left" vertical="top" wrapText="1"/>
    </xf>
    <xf numFmtId="189" fontId="66" fillId="0" borderId="0" xfId="44" applyNumberFormat="1" applyFont="1" applyFill="1" applyAlignment="1" applyProtection="1">
      <alignment horizontal="left" vertical="top" wrapText="1"/>
    </xf>
    <xf numFmtId="2" fontId="66" fillId="0" borderId="0" xfId="44" applyNumberFormat="1" applyFont="1" applyFill="1" applyProtection="1"/>
    <xf numFmtId="0" fontId="66" fillId="0" borderId="0" xfId="44" applyFont="1" applyFill="1" applyAlignment="1" applyProtection="1">
      <alignment horizontal="right" vertical="center" shrinkToFit="1"/>
    </xf>
    <xf numFmtId="49" fontId="66" fillId="0" borderId="0" xfId="44" applyNumberFormat="1" applyFont="1" applyFill="1" applyAlignment="1" applyProtection="1">
      <alignment horizontal="justify" vertical="top" wrapText="1"/>
    </xf>
    <xf numFmtId="0" fontId="66" fillId="0" borderId="0" xfId="44" applyFont="1" applyFill="1" applyAlignment="1" applyProtection="1">
      <alignment horizontal="right" shrinkToFit="1"/>
    </xf>
    <xf numFmtId="4" fontId="66" fillId="0" borderId="0" xfId="44" applyNumberFormat="1" applyFont="1" applyFill="1" applyAlignment="1" applyProtection="1">
      <alignment horizontal="center" shrinkToFit="1"/>
    </xf>
    <xf numFmtId="181" fontId="66" fillId="0" borderId="0" xfId="44" applyNumberFormat="1" applyFont="1" applyFill="1" applyAlignment="1" applyProtection="1">
      <alignment vertical="top" wrapText="1"/>
    </xf>
    <xf numFmtId="190" fontId="66" fillId="0" borderId="0" xfId="44" applyNumberFormat="1" applyFont="1" applyFill="1" applyAlignment="1" applyProtection="1">
      <alignment horizontal="right"/>
    </xf>
    <xf numFmtId="49" fontId="66" fillId="0" borderId="0" xfId="44" applyNumberFormat="1" applyFont="1" applyFill="1" applyAlignment="1" applyProtection="1">
      <alignment horizontal="right" wrapText="1" shrinkToFit="1" readingOrder="1"/>
    </xf>
    <xf numFmtId="0" fontId="66" fillId="0" borderId="0" xfId="45" applyFont="1" applyFill="1" applyAlignment="1" applyProtection="1">
      <alignment horizontal="justify" vertical="top" wrapText="1"/>
    </xf>
    <xf numFmtId="49" fontId="66" fillId="0" borderId="0" xfId="44" applyNumberFormat="1" applyFont="1" applyFill="1" applyAlignment="1" applyProtection="1">
      <alignment horizontal="center" vertical="top" wrapText="1"/>
    </xf>
    <xf numFmtId="49" fontId="66" fillId="0" borderId="0" xfId="44" applyNumberFormat="1" applyFont="1" applyFill="1" applyAlignment="1" applyProtection="1">
      <alignment vertical="center" wrapText="1"/>
    </xf>
    <xf numFmtId="49" fontId="66" fillId="0" borderId="0" xfId="44" applyNumberFormat="1" applyFont="1" applyFill="1" applyAlignment="1" applyProtection="1">
      <alignment horizontal="justify" vertical="top"/>
    </xf>
    <xf numFmtId="0" fontId="66" fillId="0" borderId="0" xfId="44" applyFont="1" applyFill="1" applyAlignment="1" applyProtection="1">
      <alignment horizontal="left"/>
    </xf>
    <xf numFmtId="4" fontId="66" fillId="0" borderId="0" xfId="44" applyNumberFormat="1" applyFont="1" applyFill="1" applyAlignment="1" applyProtection="1">
      <alignment wrapText="1"/>
    </xf>
    <xf numFmtId="0" fontId="69" fillId="0" borderId="0" xfId="44" applyFont="1" applyFill="1" applyAlignment="1" applyProtection="1">
      <alignment horizontal="center"/>
    </xf>
    <xf numFmtId="49" fontId="66" fillId="0" borderId="0" xfId="44" applyNumberFormat="1" applyFont="1" applyFill="1" applyAlignment="1" applyProtection="1">
      <alignment horizontal="left"/>
    </xf>
    <xf numFmtId="0" fontId="11" fillId="0" borderId="0" xfId="13" applyFont="1" applyFill="1" applyAlignment="1" applyProtection="1">
      <alignment horizontal="left" vertical="top" wrapText="1"/>
    </xf>
    <xf numFmtId="0" fontId="11" fillId="0" borderId="0" xfId="13" applyFont="1" applyFill="1" applyAlignment="1" applyProtection="1">
      <alignment horizontal="justify" vertical="top"/>
    </xf>
    <xf numFmtId="0" fontId="11" fillId="0" borderId="0" xfId="13" applyFont="1" applyFill="1" applyAlignment="1" applyProtection="1">
      <alignment horizontal="right" wrapText="1"/>
    </xf>
    <xf numFmtId="4" fontId="11" fillId="0" borderId="0" xfId="13" applyNumberFormat="1" applyFont="1" applyFill="1" applyAlignment="1" applyProtection="1">
      <alignment horizontal="right" wrapText="1"/>
    </xf>
    <xf numFmtId="0" fontId="11" fillId="0" borderId="0" xfId="13" applyFont="1" applyFill="1" applyAlignment="1" applyProtection="1">
      <alignment horizontal="left" wrapText="1"/>
    </xf>
    <xf numFmtId="0" fontId="11" fillId="0" borderId="0" xfId="13" applyFont="1" applyFill="1" applyAlignment="1" applyProtection="1">
      <alignment wrapText="1"/>
    </xf>
    <xf numFmtId="0" fontId="18" fillId="0" borderId="0" xfId="13" applyFont="1" applyFill="1" applyAlignment="1" applyProtection="1">
      <alignment horizontal="left" vertical="top"/>
    </xf>
    <xf numFmtId="0" fontId="11" fillId="0" borderId="0" xfId="37" applyFont="1" applyFill="1" applyAlignment="1" applyProtection="1">
      <alignment horizontal="justify" vertical="top"/>
    </xf>
    <xf numFmtId="0" fontId="11" fillId="0" borderId="0" xfId="13" applyFont="1" applyFill="1" applyAlignment="1" applyProtection="1">
      <alignment vertical="center"/>
    </xf>
    <xf numFmtId="0" fontId="53" fillId="0" borderId="0" xfId="37" applyFont="1" applyFill="1" applyAlignment="1" applyProtection="1">
      <alignment horizontal="left" vertical="top"/>
    </xf>
    <xf numFmtId="0" fontId="11" fillId="0" borderId="0" xfId="37" applyFont="1" applyFill="1" applyAlignment="1" applyProtection="1">
      <alignment horizontal="right"/>
    </xf>
    <xf numFmtId="4" fontId="11" fillId="0" borderId="0" xfId="37" applyNumberFormat="1" applyFont="1" applyFill="1" applyAlignment="1" applyProtection="1">
      <alignment horizontal="right"/>
    </xf>
    <xf numFmtId="195" fontId="11" fillId="0" borderId="0" xfId="37" applyNumberFormat="1" applyFont="1" applyFill="1" applyAlignment="1" applyProtection="1">
      <alignment horizontal="right"/>
    </xf>
    <xf numFmtId="4" fontId="11" fillId="0" borderId="0" xfId="38" applyNumberFormat="1" applyFont="1" applyFill="1" applyAlignment="1" applyProtection="1">
      <alignment horizontal="right" wrapText="1"/>
    </xf>
    <xf numFmtId="0" fontId="18" fillId="0" borderId="0" xfId="13" applyFont="1" applyFill="1" applyAlignment="1" applyProtection="1">
      <alignment horizontal="left" wrapText="1"/>
    </xf>
    <xf numFmtId="0" fontId="11" fillId="0" borderId="0" xfId="16" applyFont="1" applyFill="1" applyAlignment="1" applyProtection="1">
      <alignment horizontal="left" vertical="top" wrapText="1"/>
    </xf>
    <xf numFmtId="0" fontId="11" fillId="0" borderId="0" xfId="16" applyFont="1" applyFill="1" applyAlignment="1" applyProtection="1">
      <alignment horizontal="justify" vertical="top"/>
    </xf>
    <xf numFmtId="0" fontId="11" fillId="0" borderId="0" xfId="16" applyFont="1" applyFill="1" applyAlignment="1" applyProtection="1">
      <alignment horizontal="right" wrapText="1"/>
    </xf>
    <xf numFmtId="49" fontId="11" fillId="0" borderId="0" xfId="16" applyNumberFormat="1" applyFont="1" applyFill="1" applyAlignment="1" applyProtection="1">
      <alignment horizontal="justify" vertical="top"/>
    </xf>
    <xf numFmtId="49" fontId="11" fillId="0" borderId="0" xfId="16" applyNumberFormat="1" applyFont="1" applyFill="1" applyAlignment="1" applyProtection="1">
      <alignment horizontal="right" wrapText="1"/>
    </xf>
    <xf numFmtId="4" fontId="11" fillId="0" borderId="0" xfId="16" applyNumberFormat="1" applyFont="1" applyFill="1" applyAlignment="1" applyProtection="1">
      <alignment horizontal="right" wrapText="1"/>
    </xf>
    <xf numFmtId="164" fontId="11" fillId="0" borderId="2" xfId="0" applyNumberFormat="1" applyFont="1" applyFill="1" applyBorder="1" applyAlignment="1" applyProtection="1">
      <alignment horizontal="center" vertical="top"/>
    </xf>
    <xf numFmtId="49" fontId="11" fillId="0" borderId="0" xfId="20" applyNumberFormat="1" applyFont="1" applyFill="1" applyAlignment="1" applyProtection="1">
      <alignment horizontal="left" vertical="top"/>
    </xf>
    <xf numFmtId="49" fontId="11" fillId="0" borderId="0" xfId="20" applyNumberFormat="1" applyFont="1" applyFill="1" applyAlignment="1" applyProtection="1">
      <alignment horizontal="justify" vertical="top"/>
    </xf>
    <xf numFmtId="49" fontId="11" fillId="0" borderId="0" xfId="20" applyNumberFormat="1" applyFont="1" applyFill="1" applyAlignment="1" applyProtection="1">
      <alignment horizontal="right"/>
    </xf>
    <xf numFmtId="0" fontId="11" fillId="0" borderId="0" xfId="13" applyFont="1" applyFill="1" applyAlignment="1" applyProtection="1">
      <alignment horizontal="right" vertical="center"/>
    </xf>
    <xf numFmtId="49" fontId="11" fillId="0" borderId="0" xfId="20" applyNumberFormat="1" applyFont="1" applyFill="1" applyAlignment="1" applyProtection="1">
      <alignment horizontal="right" wrapText="1" shrinkToFit="1" readingOrder="1"/>
    </xf>
    <xf numFmtId="4" fontId="11" fillId="0" borderId="0" xfId="20" applyNumberFormat="1" applyFont="1" applyFill="1" applyAlignment="1" applyProtection="1">
      <alignment horizontal="right"/>
    </xf>
    <xf numFmtId="4" fontId="11" fillId="0" borderId="0" xfId="0" applyNumberFormat="1" applyFont="1" applyFill="1" applyAlignment="1" applyProtection="1">
      <alignment horizontal="right" wrapText="1"/>
    </xf>
    <xf numFmtId="49" fontId="11" fillId="0" borderId="0" xfId="20" applyNumberFormat="1" applyFont="1" applyFill="1" applyAlignment="1" applyProtection="1">
      <alignment horizontal="left" vertical="top" wrapText="1"/>
    </xf>
    <xf numFmtId="0" fontId="4" fillId="0" borderId="0" xfId="13" applyFont="1" applyFill="1" applyAlignment="1" applyProtection="1">
      <alignment horizontal="justify" vertical="top"/>
    </xf>
    <xf numFmtId="0" fontId="7" fillId="0" borderId="0" xfId="13" applyFont="1" applyFill="1" applyAlignment="1" applyProtection="1">
      <alignment horizontal="justify" vertical="top"/>
    </xf>
    <xf numFmtId="0" fontId="11" fillId="0" borderId="0" xfId="39" applyFont="1" applyFill="1" applyAlignment="1" applyProtection="1">
      <alignment horizontal="left" vertical="top" wrapText="1"/>
    </xf>
    <xf numFmtId="0" fontId="11" fillId="0" borderId="0" xfId="39" applyFont="1" applyFill="1" applyAlignment="1" applyProtection="1">
      <alignment horizontal="justify" vertical="top"/>
    </xf>
    <xf numFmtId="49" fontId="11" fillId="0" borderId="0" xfId="40" applyNumberFormat="1" applyFont="1" applyFill="1" applyAlignment="1" applyProtection="1">
      <alignment horizontal="right" shrinkToFit="1" readingOrder="1"/>
    </xf>
    <xf numFmtId="4" fontId="11" fillId="0" borderId="0" xfId="39" applyNumberFormat="1" applyFont="1" applyFill="1" applyAlignment="1" applyProtection="1">
      <alignment horizontal="right" wrapText="1"/>
    </xf>
    <xf numFmtId="0" fontId="6" fillId="0" borderId="0" xfId="13" applyFont="1" applyFill="1" applyAlignment="1" applyProtection="1">
      <alignment horizontal="left" vertical="top" wrapText="1"/>
    </xf>
    <xf numFmtId="0" fontId="6" fillId="0" borderId="0" xfId="13" applyFont="1" applyFill="1" applyAlignment="1" applyProtection="1">
      <alignment horizontal="justify" vertical="top"/>
    </xf>
    <xf numFmtId="4" fontId="11" fillId="0" borderId="0" xfId="38" applyNumberFormat="1" applyFont="1" applyFill="1" applyAlignment="1" applyProtection="1">
      <alignment horizontal="right"/>
    </xf>
    <xf numFmtId="16" fontId="11" fillId="0" borderId="0" xfId="13" applyNumberFormat="1" applyFont="1" applyFill="1" applyAlignment="1" applyProtection="1">
      <alignment horizontal="left" vertical="top" wrapText="1"/>
    </xf>
    <xf numFmtId="0" fontId="11" fillId="0" borderId="0" xfId="13" applyFont="1" applyFill="1" applyAlignment="1" applyProtection="1">
      <alignment horizontal="right"/>
    </xf>
    <xf numFmtId="0" fontId="35" fillId="0" borderId="0" xfId="0" applyFont="1" applyFill="1" applyAlignment="1" applyProtection="1">
      <alignment horizontal="justify" vertical="top"/>
    </xf>
    <xf numFmtId="49" fontId="11" fillId="0" borderId="0" xfId="13" applyNumberFormat="1" applyFont="1" applyFill="1" applyAlignment="1" applyProtection="1">
      <alignment horizontal="right" wrapText="1" shrinkToFit="1" readingOrder="1"/>
    </xf>
    <xf numFmtId="0" fontId="11" fillId="0" borderId="0" xfId="13" applyFont="1" applyFill="1" applyAlignment="1" applyProtection="1">
      <alignment horizontal="left" vertical="top"/>
    </xf>
    <xf numFmtId="49" fontId="11" fillId="0" borderId="0" xfId="20" applyNumberFormat="1" applyFont="1" applyFill="1" applyAlignment="1" applyProtection="1">
      <alignment horizontal="right" shrinkToFit="1"/>
    </xf>
    <xf numFmtId="181" fontId="11" fillId="0" borderId="0" xfId="13" applyNumberFormat="1" applyFont="1" applyFill="1" applyAlignment="1" applyProtection="1">
      <alignment horizontal="left" vertical="top" wrapText="1"/>
    </xf>
    <xf numFmtId="0" fontId="11" fillId="0" borderId="0" xfId="42" applyFont="1" applyFill="1" applyAlignment="1" applyProtection="1">
      <alignment horizontal="left" vertical="top" wrapText="1"/>
    </xf>
    <xf numFmtId="0" fontId="39" fillId="0" borderId="0" xfId="13" applyFont="1" applyFill="1" applyAlignment="1" applyProtection="1">
      <alignment wrapText="1"/>
    </xf>
    <xf numFmtId="0" fontId="56" fillId="0" borderId="0" xfId="13" applyFont="1" applyFill="1" applyAlignment="1" applyProtection="1">
      <alignment horizontal="left" wrapText="1"/>
    </xf>
    <xf numFmtId="0" fontId="27" fillId="0" borderId="0" xfId="13" applyFont="1" applyFill="1" applyAlignment="1" applyProtection="1">
      <alignment horizontal="right" wrapText="1"/>
    </xf>
    <xf numFmtId="0" fontId="39" fillId="0" borderId="0" xfId="13" applyFont="1" applyFill="1" applyAlignment="1" applyProtection="1">
      <alignment vertical="center"/>
    </xf>
    <xf numFmtId="49" fontId="11" fillId="0" borderId="0" xfId="20" applyNumberFormat="1" applyFont="1" applyFill="1" applyAlignment="1" applyProtection="1">
      <alignment horizontal="right" vertical="center" shrinkToFit="1"/>
    </xf>
    <xf numFmtId="0" fontId="27" fillId="0" borderId="0" xfId="13" applyFont="1" applyFill="1" applyAlignment="1" applyProtection="1">
      <alignment horizontal="left" wrapText="1"/>
    </xf>
    <xf numFmtId="189" fontId="11" fillId="0" borderId="0" xfId="13" applyNumberFormat="1" applyFont="1" applyFill="1" applyAlignment="1" applyProtection="1">
      <alignment horizontal="left" vertical="top"/>
    </xf>
    <xf numFmtId="4" fontId="11" fillId="0" borderId="0" xfId="20" applyNumberFormat="1" applyFont="1" applyFill="1" applyAlignment="1" applyProtection="1">
      <alignment horizontal="right" vertical="center"/>
    </xf>
    <xf numFmtId="0" fontId="11" fillId="0" borderId="0" xfId="22" applyFont="1" applyFill="1" applyAlignment="1" applyProtection="1">
      <alignment horizontal="justify" vertical="top" wrapText="1"/>
    </xf>
    <xf numFmtId="0" fontId="35" fillId="0" borderId="0" xfId="13" applyFont="1" applyFill="1" applyAlignment="1" applyProtection="1">
      <alignment wrapText="1"/>
    </xf>
    <xf numFmtId="0" fontId="35" fillId="0" borderId="0" xfId="13" applyFont="1" applyFill="1" applyAlignment="1" applyProtection="1">
      <alignment vertical="center"/>
    </xf>
    <xf numFmtId="40" fontId="11" fillId="0" borderId="0" xfId="20" applyNumberFormat="1" applyFont="1" applyFill="1" applyAlignment="1" applyProtection="1">
      <alignment horizontal="right" vertical="center"/>
    </xf>
    <xf numFmtId="40" fontId="11" fillId="0" borderId="0" xfId="20" applyNumberFormat="1" applyFont="1" applyFill="1" applyAlignment="1" applyProtection="1">
      <alignment horizontal="right"/>
    </xf>
    <xf numFmtId="49" fontId="11" fillId="0" borderId="0" xfId="0" applyNumberFormat="1" applyFont="1" applyFill="1" applyAlignment="1" applyProtection="1">
      <alignment horizontal="justify" vertical="top"/>
    </xf>
    <xf numFmtId="0" fontId="4" fillId="0" borderId="0" xfId="13" applyFont="1" applyFill="1" applyAlignment="1" applyProtection="1">
      <alignment horizontal="justify" vertical="top" wrapText="1"/>
    </xf>
    <xf numFmtId="14" fontId="11" fillId="0" borderId="0" xfId="13" applyNumberFormat="1" applyFont="1" applyFill="1" applyAlignment="1" applyProtection="1">
      <alignment horizontal="left" vertical="top" wrapText="1"/>
    </xf>
    <xf numFmtId="0" fontId="27" fillId="0" borderId="0" xfId="13" applyFont="1" applyFill="1" applyAlignment="1" applyProtection="1">
      <alignment wrapText="1"/>
    </xf>
    <xf numFmtId="181" fontId="11" fillId="0" borderId="0" xfId="0" applyNumberFormat="1" applyFont="1" applyFill="1" applyAlignment="1" applyProtection="1">
      <alignment horizontal="left" vertical="top"/>
    </xf>
    <xf numFmtId="0" fontId="11" fillId="0" borderId="0" xfId="0" applyFont="1" applyFill="1" applyAlignment="1" applyProtection="1">
      <alignment horizontal="justify" vertical="top"/>
    </xf>
    <xf numFmtId="0" fontId="11" fillId="0" borderId="0" xfId="0" applyFont="1" applyFill="1" applyAlignment="1" applyProtection="1">
      <alignment horizontal="right" wrapText="1"/>
    </xf>
    <xf numFmtId="0" fontId="11" fillId="0" borderId="0" xfId="0" applyFont="1" applyFill="1" applyAlignment="1" applyProtection="1">
      <alignment wrapText="1"/>
    </xf>
    <xf numFmtId="0" fontId="11" fillId="0" borderId="0" xfId="0" applyFont="1" applyFill="1" applyAlignment="1" applyProtection="1">
      <alignment vertical="center"/>
    </xf>
    <xf numFmtId="49" fontId="18" fillId="0" borderId="0" xfId="20" applyNumberFormat="1" applyFont="1" applyFill="1" applyAlignment="1" applyProtection="1">
      <alignment horizontal="left" vertical="top"/>
    </xf>
    <xf numFmtId="0" fontId="4" fillId="0" borderId="0" xfId="0" applyFont="1" applyFill="1" applyAlignment="1" applyProtection="1">
      <alignment horizontal="justify" vertical="top"/>
    </xf>
    <xf numFmtId="0" fontId="57" fillId="0" borderId="0" xfId="0" applyFont="1" applyFill="1" applyAlignment="1" applyProtection="1">
      <alignment horizontal="justify" vertical="top"/>
    </xf>
    <xf numFmtId="49" fontId="7" fillId="0" borderId="0" xfId="20" applyNumberFormat="1" applyFont="1" applyFill="1" applyAlignment="1" applyProtection="1">
      <alignment horizontal="justify" vertical="top"/>
    </xf>
    <xf numFmtId="49" fontId="7" fillId="0" borderId="0" xfId="20" applyNumberFormat="1" applyFont="1" applyFill="1" applyAlignment="1" applyProtection="1">
      <alignment horizontal="left" vertical="top"/>
    </xf>
    <xf numFmtId="0" fontId="7" fillId="0" borderId="0" xfId="0" applyFont="1" applyFill="1" applyAlignment="1" applyProtection="1">
      <alignment horizontal="justify" vertical="top"/>
    </xf>
    <xf numFmtId="49" fontId="11" fillId="0" borderId="0" xfId="0" applyNumberFormat="1" applyFont="1" applyFill="1" applyAlignment="1" applyProtection="1">
      <alignment horizontal="right" wrapText="1" shrinkToFit="1" readingOrder="1"/>
    </xf>
    <xf numFmtId="49" fontId="7" fillId="0" borderId="0" xfId="20" applyNumberFormat="1" applyFont="1" applyFill="1" applyAlignment="1" applyProtection="1">
      <alignment horizontal="justify"/>
    </xf>
    <xf numFmtId="0" fontId="11" fillId="0" borderId="0" xfId="0" applyFont="1" applyFill="1" applyAlignment="1" applyProtection="1">
      <alignment vertical="top" wrapText="1"/>
    </xf>
    <xf numFmtId="0" fontId="11" fillId="0" borderId="0" xfId="0" applyFont="1" applyFill="1" applyAlignment="1" applyProtection="1">
      <alignment horizontal="center" wrapText="1"/>
    </xf>
    <xf numFmtId="3" fontId="11" fillId="0" borderId="0" xfId="20" applyNumberFormat="1" applyFont="1" applyFill="1" applyAlignment="1" applyProtection="1">
      <alignment horizontal="right"/>
    </xf>
    <xf numFmtId="0" fontId="11" fillId="0" borderId="0" xfId="20" applyFont="1" applyFill="1" applyAlignment="1" applyProtection="1">
      <alignment horizontal="right"/>
    </xf>
    <xf numFmtId="0" fontId="39" fillId="0" borderId="0" xfId="0" applyFont="1" applyFill="1" applyAlignment="1" applyProtection="1">
      <alignment wrapText="1"/>
    </xf>
    <xf numFmtId="0" fontId="39" fillId="0" borderId="0" xfId="0" applyFont="1" applyFill="1" applyAlignment="1" applyProtection="1">
      <alignment vertical="center"/>
    </xf>
    <xf numFmtId="49" fontId="11" fillId="0" borderId="0" xfId="20" applyNumberFormat="1" applyFont="1" applyFill="1" applyAlignment="1" applyProtection="1">
      <alignment horizontal="center" vertical="top"/>
    </xf>
    <xf numFmtId="0" fontId="60" fillId="0" borderId="0" xfId="13" applyFont="1" applyFill="1" applyAlignment="1" applyProtection="1">
      <alignment horizontal="justify" vertical="center" wrapText="1"/>
    </xf>
    <xf numFmtId="0" fontId="26" fillId="0" borderId="0" xfId="22" applyFont="1" applyFill="1" applyAlignment="1" applyProtection="1">
      <alignment horizontal="justify" vertical="top"/>
    </xf>
    <xf numFmtId="0" fontId="11" fillId="0" borderId="0" xfId="22" applyFont="1" applyFill="1" applyAlignment="1" applyProtection="1">
      <alignment horizontal="justify" vertical="top"/>
    </xf>
    <xf numFmtId="0" fontId="11" fillId="0" borderId="0" xfId="22" applyFont="1" applyFill="1" applyAlignment="1" applyProtection="1">
      <alignment horizontal="right"/>
    </xf>
    <xf numFmtId="4" fontId="11" fillId="0" borderId="0" xfId="22" applyNumberFormat="1" applyFont="1" applyFill="1" applyAlignment="1" applyProtection="1">
      <alignment horizontal="right"/>
    </xf>
    <xf numFmtId="0" fontId="26" fillId="0" borderId="0" xfId="22" applyFont="1" applyFill="1" applyAlignment="1" applyProtection="1">
      <alignment horizontal="justify"/>
    </xf>
    <xf numFmtId="0" fontId="26" fillId="0" borderId="0" xfId="0" applyFont="1" applyFill="1" applyProtection="1"/>
    <xf numFmtId="0" fontId="6" fillId="0" borderId="0" xfId="22" applyFont="1" applyFill="1" applyAlignment="1" applyProtection="1">
      <alignment horizontal="justify" vertical="top"/>
    </xf>
    <xf numFmtId="0" fontId="11" fillId="0" borderId="0" xfId="13" applyFont="1" applyFill="1" applyAlignment="1" applyProtection="1">
      <alignment vertical="center"/>
      <protection locked="0"/>
    </xf>
    <xf numFmtId="4" fontId="11" fillId="0" borderId="0" xfId="20" applyNumberFormat="1" applyFont="1" applyFill="1" applyAlignment="1" applyProtection="1">
      <alignment horizontal="right" vertical="center"/>
      <protection locked="0"/>
    </xf>
    <xf numFmtId="0" fontId="11" fillId="0" borderId="0" xfId="20" applyFont="1" applyFill="1" applyAlignment="1" applyProtection="1">
      <alignment horizontal="right"/>
      <protection locked="0"/>
    </xf>
    <xf numFmtId="4" fontId="11" fillId="0" borderId="0" xfId="22" applyNumberFormat="1" applyFont="1" applyFill="1" applyAlignment="1" applyProtection="1">
      <alignment horizontal="right"/>
      <protection locked="0"/>
    </xf>
    <xf numFmtId="0" fontId="3" fillId="0" borderId="0" xfId="22" applyFont="1" applyFill="1" applyAlignment="1" applyProtection="1">
      <alignment horizontal="justify" vertical="top"/>
    </xf>
    <xf numFmtId="185" fontId="33" fillId="0" borderId="0" xfId="10" applyNumberFormat="1" applyFont="1" applyFill="1" applyAlignment="1" applyProtection="1">
      <alignment horizontal="center" vertical="top"/>
    </xf>
    <xf numFmtId="0" fontId="33" fillId="0" borderId="0" xfId="10" applyFont="1" applyFill="1" applyAlignment="1" applyProtection="1">
      <alignment horizontal="justify" vertical="top"/>
    </xf>
    <xf numFmtId="0" fontId="33" fillId="0" borderId="0" xfId="10" applyFont="1" applyFill="1" applyAlignment="1" applyProtection="1">
      <alignment horizontal="right"/>
    </xf>
    <xf numFmtId="0" fontId="33" fillId="0" borderId="0" xfId="10" applyFont="1" applyFill="1" applyProtection="1"/>
    <xf numFmtId="0" fontId="33" fillId="0" borderId="0" xfId="10" applyFont="1" applyFill="1" applyAlignment="1" applyProtection="1">
      <alignment horizontal="center" vertical="top"/>
    </xf>
    <xf numFmtId="0" fontId="48" fillId="0" borderId="0" xfId="10" applyFont="1" applyFill="1" applyAlignment="1" applyProtection="1">
      <alignment horizontal="justify" vertical="top"/>
    </xf>
    <xf numFmtId="0" fontId="33" fillId="0" borderId="0" xfId="10" applyFont="1" applyFill="1" applyAlignment="1" applyProtection="1">
      <alignment horizontal="right" wrapText="1"/>
    </xf>
    <xf numFmtId="0" fontId="33" fillId="0" borderId="0" xfId="10" applyFont="1" applyFill="1" applyAlignment="1" applyProtection="1">
      <alignment horizontal="right" vertical="center" wrapText="1"/>
    </xf>
    <xf numFmtId="4" fontId="33" fillId="0" borderId="0" xfId="10" applyNumberFormat="1" applyFont="1" applyFill="1" applyAlignment="1" applyProtection="1">
      <alignment horizontal="right" wrapText="1"/>
    </xf>
    <xf numFmtId="0" fontId="49" fillId="0" borderId="0" xfId="10" applyFont="1" applyFill="1" applyAlignment="1" applyProtection="1">
      <alignment horizontal="justify" vertical="top"/>
    </xf>
    <xf numFmtId="0" fontId="49" fillId="0" borderId="0" xfId="23" applyFont="1" applyFill="1" applyAlignment="1" applyProtection="1">
      <alignment horizontal="justify" vertical="top"/>
    </xf>
    <xf numFmtId="9" fontId="49" fillId="0" borderId="0" xfId="10" applyNumberFormat="1" applyFont="1" applyFill="1" applyAlignment="1" applyProtection="1">
      <alignment horizontal="justify" vertical="top"/>
    </xf>
    <xf numFmtId="0" fontId="61" fillId="0" borderId="0" xfId="10" applyFont="1" applyFill="1" applyProtection="1"/>
    <xf numFmtId="0" fontId="48" fillId="0" borderId="0" xfId="10" applyFont="1" applyFill="1" applyAlignment="1" applyProtection="1">
      <alignment horizontal="center" vertical="top"/>
    </xf>
    <xf numFmtId="0" fontId="48" fillId="0" borderId="0" xfId="10" applyFont="1" applyFill="1" applyAlignment="1" applyProtection="1">
      <alignment horizontal="right" wrapText="1"/>
    </xf>
    <xf numFmtId="0" fontId="48" fillId="0" borderId="0" xfId="10" applyFont="1" applyFill="1" applyAlignment="1" applyProtection="1">
      <alignment horizontal="right" vertical="center" wrapText="1"/>
    </xf>
    <xf numFmtId="4" fontId="48" fillId="0" borderId="0" xfId="10" applyNumberFormat="1" applyFont="1" applyFill="1" applyAlignment="1" applyProtection="1">
      <alignment horizontal="right" wrapText="1"/>
    </xf>
    <xf numFmtId="164" fontId="33" fillId="0" borderId="2" xfId="0" applyNumberFormat="1" applyFont="1" applyFill="1" applyBorder="1" applyAlignment="1" applyProtection="1">
      <alignment horizontal="center" vertical="top"/>
    </xf>
    <xf numFmtId="49" fontId="33" fillId="0" borderId="2" xfId="0" applyNumberFormat="1" applyFont="1" applyFill="1" applyBorder="1" applyAlignment="1" applyProtection="1">
      <alignment horizontal="center" vertical="top"/>
    </xf>
    <xf numFmtId="0" fontId="33" fillId="0" borderId="2" xfId="0" applyFont="1" applyFill="1" applyBorder="1" applyAlignment="1" applyProtection="1">
      <alignment horizontal="right" vertical="top" wrapText="1"/>
    </xf>
    <xf numFmtId="4" fontId="33" fillId="0" borderId="2" xfId="0" applyNumberFormat="1" applyFont="1" applyFill="1" applyBorder="1" applyAlignment="1" applyProtection="1">
      <alignment horizontal="right" vertical="top"/>
    </xf>
    <xf numFmtId="4" fontId="33" fillId="0" borderId="2" xfId="0" applyNumberFormat="1" applyFont="1" applyFill="1" applyBorder="1" applyAlignment="1" applyProtection="1">
      <alignment horizontal="right" vertical="top" wrapText="1"/>
    </xf>
    <xf numFmtId="185" fontId="48" fillId="0" borderId="0" xfId="10" applyNumberFormat="1" applyFont="1" applyFill="1" applyAlignment="1" applyProtection="1">
      <alignment horizontal="center" vertical="top"/>
    </xf>
    <xf numFmtId="0" fontId="48" fillId="0" borderId="0" xfId="10" applyFont="1" applyFill="1" applyAlignment="1" applyProtection="1">
      <alignment horizontal="right"/>
    </xf>
    <xf numFmtId="0" fontId="48" fillId="0" borderId="0" xfId="10" applyFont="1" applyFill="1" applyProtection="1"/>
    <xf numFmtId="4" fontId="33" fillId="0" borderId="0" xfId="10" applyNumberFormat="1" applyFont="1" applyFill="1" applyAlignment="1" applyProtection="1">
      <alignment horizontal="right"/>
    </xf>
    <xf numFmtId="4" fontId="33" fillId="0" borderId="0" xfId="11" applyNumberFormat="1" applyFont="1" applyFill="1" applyAlignment="1" applyProtection="1">
      <alignment horizontal="right" wrapText="1"/>
    </xf>
    <xf numFmtId="43" fontId="33" fillId="0" borderId="0" xfId="24" applyFont="1" applyFill="1" applyBorder="1" applyAlignment="1" applyProtection="1">
      <alignment horizontal="right" wrapText="1"/>
    </xf>
    <xf numFmtId="4" fontId="33" fillId="0" borderId="0" xfId="10" applyNumberFormat="1" applyFont="1" applyFill="1" applyAlignment="1" applyProtection="1">
      <alignment horizontal="justify" vertical="top"/>
    </xf>
    <xf numFmtId="4" fontId="33" fillId="0" borderId="0" xfId="10" applyNumberFormat="1" applyFont="1" applyFill="1" applyAlignment="1" applyProtection="1">
      <alignment horizontal="right" vertical="center" wrapText="1"/>
    </xf>
    <xf numFmtId="0" fontId="33" fillId="0" borderId="0" xfId="10" applyFont="1" applyFill="1" applyAlignment="1" applyProtection="1">
      <alignment horizontal="justify" vertical="top" wrapText="1"/>
    </xf>
    <xf numFmtId="0" fontId="33" fillId="0" borderId="0" xfId="10" applyFont="1" applyFill="1" applyAlignment="1" applyProtection="1">
      <alignment horizontal="right" vertical="top" wrapText="1"/>
    </xf>
    <xf numFmtId="0" fontId="33" fillId="0" borderId="0" xfId="10" applyFont="1" applyFill="1" applyAlignment="1" applyProtection="1">
      <alignment horizontal="right" vertical="top"/>
    </xf>
    <xf numFmtId="49" fontId="33" fillId="0" borderId="0" xfId="25" applyNumberFormat="1" applyFont="1" applyFill="1" applyAlignment="1" applyProtection="1">
      <alignment horizontal="justify" vertical="top"/>
    </xf>
    <xf numFmtId="0" fontId="33" fillId="0" borderId="0" xfId="10" quotePrefix="1" applyFont="1" applyFill="1" applyAlignment="1" applyProtection="1">
      <alignment horizontal="justify" vertical="top" wrapText="1"/>
    </xf>
    <xf numFmtId="0" fontId="33" fillId="0" borderId="0" xfId="26" applyFont="1" applyFill="1" applyAlignment="1" applyProtection="1">
      <alignment horizontal="justify" vertical="top"/>
    </xf>
    <xf numFmtId="0" fontId="33" fillId="0" borderId="0" xfId="27" applyFont="1" applyFill="1" applyAlignment="1" applyProtection="1">
      <alignment horizontal="justify" vertical="top"/>
    </xf>
    <xf numFmtId="0" fontId="48" fillId="0" borderId="0" xfId="10" applyFont="1" applyFill="1" applyAlignment="1" applyProtection="1">
      <alignment horizontal="center" vertical="top" wrapText="1"/>
    </xf>
    <xf numFmtId="186" fontId="33" fillId="0" borderId="0" xfId="10" applyNumberFormat="1" applyFont="1" applyFill="1" applyAlignment="1" applyProtection="1">
      <alignment horizontal="right" vertical="center"/>
    </xf>
    <xf numFmtId="2" fontId="33" fillId="0" borderId="0" xfId="10" applyNumberFormat="1" applyFont="1" applyFill="1" applyAlignment="1" applyProtection="1">
      <alignment horizontal="right"/>
    </xf>
    <xf numFmtId="2" fontId="33" fillId="0" borderId="0" xfId="10" applyNumberFormat="1" applyFont="1" applyFill="1" applyAlignment="1" applyProtection="1">
      <alignment horizontal="left"/>
    </xf>
    <xf numFmtId="0" fontId="33" fillId="0" borderId="0" xfId="10" applyFont="1" applyFill="1" applyAlignment="1" applyProtection="1">
      <alignment horizontal="center"/>
    </xf>
    <xf numFmtId="0" fontId="33" fillId="0" borderId="0" xfId="10" applyFont="1" applyFill="1" applyAlignment="1" applyProtection="1">
      <alignment horizontal="center" wrapText="1"/>
    </xf>
    <xf numFmtId="4" fontId="33" fillId="0" borderId="0" xfId="10" applyNumberFormat="1" applyFont="1" applyFill="1" applyAlignment="1" applyProtection="1">
      <alignment horizontal="center" wrapText="1"/>
    </xf>
    <xf numFmtId="186" fontId="33" fillId="0" borderId="0" xfId="10" applyNumberFormat="1" applyFont="1" applyFill="1" applyAlignment="1" applyProtection="1">
      <alignment horizontal="right"/>
    </xf>
    <xf numFmtId="0" fontId="33" fillId="0" borderId="0" xfId="10" applyFont="1" applyFill="1" applyAlignment="1" applyProtection="1">
      <alignment horizontal="justify"/>
    </xf>
    <xf numFmtId="0" fontId="33" fillId="0" borderId="0" xfId="10" applyFont="1" applyFill="1" applyAlignment="1" applyProtection="1">
      <alignment horizontal="right" vertical="center"/>
    </xf>
    <xf numFmtId="0" fontId="3" fillId="0" borderId="0" xfId="10" applyFont="1" applyFill="1" applyAlignment="1" applyProtection="1">
      <alignment horizontal="justify" vertical="top"/>
    </xf>
    <xf numFmtId="185" fontId="33" fillId="0" borderId="0" xfId="10" applyNumberFormat="1" applyFont="1" applyFill="1" applyAlignment="1" applyProtection="1">
      <alignment horizontal="right" vertical="top"/>
    </xf>
    <xf numFmtId="1" fontId="33" fillId="0" borderId="0" xfId="10" applyNumberFormat="1" applyFont="1" applyFill="1" applyAlignment="1" applyProtection="1">
      <alignment horizontal="right"/>
    </xf>
    <xf numFmtId="1" fontId="33" fillId="0" borderId="0" xfId="10" applyNumberFormat="1" applyFont="1" applyFill="1" applyAlignment="1" applyProtection="1">
      <alignment horizontal="right" vertical="center"/>
    </xf>
    <xf numFmtId="49" fontId="33" fillId="0" borderId="0" xfId="10" applyNumberFormat="1" applyFont="1" applyFill="1" applyAlignment="1" applyProtection="1">
      <alignment horizontal="justify" vertical="top"/>
    </xf>
    <xf numFmtId="49" fontId="33" fillId="0" borderId="0" xfId="10" applyNumberFormat="1" applyFont="1" applyFill="1" applyAlignment="1" applyProtection="1">
      <alignment horizontal="right"/>
    </xf>
    <xf numFmtId="4" fontId="33" fillId="0" borderId="0" xfId="10" applyNumberFormat="1" applyFont="1" applyFill="1" applyProtection="1"/>
    <xf numFmtId="1" fontId="48" fillId="0" borderId="0" xfId="10" applyNumberFormat="1" applyFont="1" applyFill="1" applyAlignment="1" applyProtection="1">
      <alignment horizontal="right"/>
    </xf>
    <xf numFmtId="49" fontId="33" fillId="0" borderId="0" xfId="10" applyNumberFormat="1" applyFont="1" applyFill="1" applyAlignment="1" applyProtection="1">
      <alignment horizontal="justify" vertical="top" wrapText="1"/>
    </xf>
    <xf numFmtId="43" fontId="33" fillId="0" borderId="0" xfId="43" applyFont="1" applyFill="1" applyBorder="1" applyAlignment="1" applyProtection="1">
      <alignment horizontal="right" wrapText="1"/>
    </xf>
    <xf numFmtId="186" fontId="33" fillId="0" borderId="0" xfId="10" applyNumberFormat="1" applyFont="1" applyFill="1" applyAlignment="1" applyProtection="1">
      <alignment horizontal="center"/>
    </xf>
    <xf numFmtId="0" fontId="33" fillId="0" borderId="0" xfId="28" applyFont="1" applyFill="1" applyAlignment="1" applyProtection="1">
      <alignment horizontal="justify" vertical="top"/>
    </xf>
    <xf numFmtId="186" fontId="48" fillId="0" borderId="0" xfId="10" applyNumberFormat="1" applyFont="1" applyFill="1" applyAlignment="1" applyProtection="1">
      <alignment horizontal="right"/>
    </xf>
    <xf numFmtId="0" fontId="33" fillId="0" borderId="0" xfId="10" applyFont="1" applyFill="1" applyAlignment="1" applyProtection="1">
      <alignment horizontal="right" wrapText="1"/>
      <protection locked="0"/>
    </xf>
    <xf numFmtId="0" fontId="48" fillId="0" borderId="0" xfId="10" applyFont="1" applyFill="1" applyAlignment="1" applyProtection="1">
      <alignment horizontal="right" wrapText="1"/>
      <protection locked="0"/>
    </xf>
    <xf numFmtId="0" fontId="48" fillId="0" borderId="0" xfId="10" applyFont="1" applyFill="1" applyAlignment="1" applyProtection="1">
      <alignment horizontal="right"/>
      <protection locked="0"/>
    </xf>
    <xf numFmtId="4" fontId="33" fillId="0" borderId="0" xfId="10" applyNumberFormat="1" applyFont="1" applyFill="1" applyAlignment="1" applyProtection="1">
      <alignment horizontal="right" wrapText="1"/>
      <protection locked="0"/>
    </xf>
    <xf numFmtId="4" fontId="33" fillId="0" borderId="0" xfId="10" applyNumberFormat="1" applyFont="1" applyFill="1" applyAlignment="1" applyProtection="1">
      <alignment horizontal="right" vertical="center" wrapText="1"/>
      <protection locked="0"/>
    </xf>
    <xf numFmtId="0" fontId="33" fillId="0" borderId="0" xfId="10" applyFont="1" applyFill="1" applyAlignment="1" applyProtection="1">
      <alignment horizontal="right" vertical="top" wrapText="1"/>
      <protection locked="0"/>
    </xf>
    <xf numFmtId="0" fontId="33" fillId="0" borderId="0" xfId="10" applyFont="1" applyFill="1" applyAlignment="1" applyProtection="1">
      <alignment horizontal="right" vertical="center" wrapText="1"/>
      <protection locked="0"/>
    </xf>
    <xf numFmtId="4" fontId="33" fillId="0" borderId="0" xfId="10" applyNumberFormat="1" applyFont="1" applyFill="1" applyAlignment="1" applyProtection="1">
      <alignment horizontal="right" vertical="center"/>
      <protection locked="0"/>
    </xf>
    <xf numFmtId="186" fontId="48" fillId="0" borderId="0" xfId="10" applyNumberFormat="1" applyFont="1" applyFill="1" applyAlignment="1" applyProtection="1">
      <alignment horizontal="right"/>
      <protection locked="0"/>
    </xf>
    <xf numFmtId="0" fontId="48" fillId="0" borderId="0" xfId="32" applyFont="1" applyAlignment="1" applyProtection="1">
      <alignment horizontal="justify" vertical="top"/>
    </xf>
    <xf numFmtId="0" fontId="33" fillId="0" borderId="0" xfId="33" applyFont="1" applyAlignment="1" applyProtection="1">
      <alignment vertical="top"/>
    </xf>
    <xf numFmtId="0" fontId="48" fillId="0" borderId="0" xfId="33" applyFont="1" applyAlignment="1" applyProtection="1">
      <alignment horizontal="justify" vertical="top"/>
    </xf>
    <xf numFmtId="0" fontId="48" fillId="0" borderId="0" xfId="33" applyFont="1" applyAlignment="1" applyProtection="1">
      <alignment horizontal="right" vertical="top" wrapText="1"/>
    </xf>
    <xf numFmtId="2" fontId="48" fillId="0" borderId="0" xfId="33" applyNumberFormat="1" applyFont="1" applyAlignment="1" applyProtection="1">
      <alignment horizontal="center" vertical="top" wrapText="1"/>
    </xf>
    <xf numFmtId="4" fontId="48" fillId="0" borderId="0" xfId="33" applyNumberFormat="1" applyFont="1" applyAlignment="1" applyProtection="1">
      <alignment horizontal="center" vertical="top" wrapText="1"/>
    </xf>
    <xf numFmtId="0" fontId="35" fillId="0" borderId="0" xfId="0" applyFont="1" applyProtection="1"/>
    <xf numFmtId="0" fontId="35" fillId="0" borderId="0" xfId="0" applyFont="1" applyAlignment="1" applyProtection="1">
      <alignment horizontal="justify" vertical="top"/>
    </xf>
    <xf numFmtId="0" fontId="35" fillId="0" borderId="0" xfId="0" applyFont="1" applyAlignment="1" applyProtection="1">
      <alignment horizontal="right"/>
    </xf>
    <xf numFmtId="0" fontId="62" fillId="0" borderId="0" xfId="0" applyFont="1" applyAlignment="1" applyProtection="1">
      <alignment horizontal="right" vertical="center"/>
    </xf>
    <xf numFmtId="0" fontId="62" fillId="0" borderId="0" xfId="0" applyFont="1" applyAlignment="1" applyProtection="1">
      <alignment horizontal="justify" vertical="top"/>
    </xf>
    <xf numFmtId="0" fontId="62" fillId="0" borderId="0" xfId="0" applyFont="1" applyAlignment="1" applyProtection="1">
      <alignment horizontal="right" vertical="center" wrapText="1"/>
    </xf>
    <xf numFmtId="180" fontId="62" fillId="0" borderId="0" xfId="0" applyNumberFormat="1" applyFont="1" applyAlignment="1" applyProtection="1">
      <alignment vertical="center"/>
    </xf>
    <xf numFmtId="0" fontId="62" fillId="0" borderId="0" xfId="33" applyFont="1" applyAlignment="1" applyProtection="1">
      <alignment horizontal="right" vertical="top"/>
    </xf>
    <xf numFmtId="0" fontId="62" fillId="0" borderId="0" xfId="33" applyFont="1" applyAlignment="1" applyProtection="1">
      <alignment horizontal="justify" vertical="top" shrinkToFit="1"/>
    </xf>
    <xf numFmtId="0" fontId="62" fillId="0" borderId="0" xfId="33" applyFont="1" applyAlignment="1" applyProtection="1">
      <alignment horizontal="right"/>
    </xf>
    <xf numFmtId="2" fontId="62" fillId="0" borderId="0" xfId="33" applyNumberFormat="1" applyFont="1" applyProtection="1"/>
    <xf numFmtId="4" fontId="62" fillId="0" borderId="0" xfId="33" applyNumberFormat="1" applyFont="1" applyProtection="1"/>
    <xf numFmtId="0" fontId="62" fillId="0" borderId="0" xfId="0" applyFont="1" applyAlignment="1" applyProtection="1">
      <alignment horizontal="right" vertical="top"/>
    </xf>
    <xf numFmtId="0" fontId="62" fillId="0" borderId="0" xfId="33" applyFont="1" applyAlignment="1" applyProtection="1">
      <alignment horizontal="justify" vertical="top"/>
    </xf>
    <xf numFmtId="2" fontId="62" fillId="0" borderId="0" xfId="33" applyNumberFormat="1" applyFont="1" applyAlignment="1" applyProtection="1">
      <alignment horizontal="center"/>
    </xf>
    <xf numFmtId="4" fontId="62" fillId="0" borderId="0" xfId="33" applyNumberFormat="1" applyFont="1" applyAlignment="1" applyProtection="1">
      <alignment horizontal="center"/>
    </xf>
    <xf numFmtId="0" fontId="35" fillId="0" borderId="0" xfId="0" applyFont="1" applyAlignment="1" applyProtection="1">
      <alignment horizontal="center" vertical="top"/>
    </xf>
    <xf numFmtId="192" fontId="35" fillId="0" borderId="0" xfId="33" applyNumberFormat="1" applyFont="1" applyAlignment="1" applyProtection="1">
      <alignment horizontal="justify" vertical="top"/>
    </xf>
    <xf numFmtId="0" fontId="62" fillId="0" borderId="0" xfId="33" applyFont="1" applyAlignment="1" applyProtection="1">
      <alignment horizontal="right" vertical="center"/>
    </xf>
    <xf numFmtId="2" fontId="62" fillId="0" borderId="0" xfId="33" applyNumberFormat="1" applyFont="1" applyAlignment="1" applyProtection="1">
      <alignment horizontal="left" vertical="center"/>
    </xf>
    <xf numFmtId="4" fontId="35" fillId="0" borderId="0" xfId="33" applyNumberFormat="1" applyFont="1" applyAlignment="1" applyProtection="1">
      <alignment horizontal="right"/>
    </xf>
    <xf numFmtId="0" fontId="35" fillId="0" borderId="0" xfId="33" applyFont="1" applyAlignment="1" applyProtection="1">
      <alignment horizontal="right" vertical="top"/>
    </xf>
    <xf numFmtId="0" fontId="35" fillId="0" borderId="0" xfId="33" applyFont="1" applyAlignment="1" applyProtection="1">
      <alignment horizontal="justify" vertical="top"/>
    </xf>
    <xf numFmtId="4" fontId="62" fillId="0" borderId="0" xfId="33" applyNumberFormat="1" applyFont="1" applyAlignment="1" applyProtection="1">
      <alignment horizontal="right"/>
    </xf>
    <xf numFmtId="0" fontId="48" fillId="0" borderId="0" xfId="0" applyFont="1" applyAlignment="1" applyProtection="1">
      <alignment horizontal="right" vertical="top"/>
    </xf>
    <xf numFmtId="0" fontId="48" fillId="0" borderId="0" xfId="0" applyFont="1" applyAlignment="1" applyProtection="1">
      <alignment horizontal="justify" vertical="top"/>
    </xf>
    <xf numFmtId="0" fontId="48" fillId="0" borderId="0" xfId="0" applyFont="1" applyAlignment="1" applyProtection="1">
      <alignment horizontal="right" vertical="center" wrapText="1"/>
    </xf>
    <xf numFmtId="180" fontId="48" fillId="0" borderId="0" xfId="0" applyNumberFormat="1" applyFont="1" applyAlignment="1" applyProtection="1">
      <alignment vertical="center"/>
    </xf>
    <xf numFmtId="0" fontId="33" fillId="0" borderId="0" xfId="33" applyFont="1" applyAlignment="1" applyProtection="1">
      <alignment horizontal="right" vertical="top" wrapText="1"/>
    </xf>
    <xf numFmtId="2" fontId="33" fillId="0" borderId="0" xfId="33" applyNumberFormat="1" applyFont="1" applyAlignment="1" applyProtection="1">
      <alignment vertical="top" wrapText="1"/>
    </xf>
    <xf numFmtId="4" fontId="33" fillId="0" borderId="0" xfId="33" applyNumberFormat="1" applyFont="1" applyAlignment="1" applyProtection="1">
      <alignment vertical="top"/>
    </xf>
    <xf numFmtId="0" fontId="33" fillId="0" borderId="0" xfId="33" applyFont="1" applyAlignment="1" applyProtection="1">
      <alignment vertical="top" wrapText="1"/>
    </xf>
    <xf numFmtId="0" fontId="33" fillId="0" borderId="0" xfId="33" applyFont="1" applyAlignment="1" applyProtection="1">
      <alignment wrapText="1"/>
    </xf>
    <xf numFmtId="180" fontId="33" fillId="0" borderId="0" xfId="33" applyNumberFormat="1" applyFont="1" applyAlignment="1" applyProtection="1">
      <alignment wrapText="1"/>
    </xf>
    <xf numFmtId="0" fontId="33" fillId="0" borderId="0" xfId="33" applyFont="1" applyAlignment="1" applyProtection="1">
      <alignment horizontal="justify" vertical="top"/>
    </xf>
    <xf numFmtId="2" fontId="33" fillId="0" borderId="0" xfId="33" applyNumberFormat="1" applyFont="1" applyAlignment="1" applyProtection="1">
      <alignment wrapText="1"/>
    </xf>
    <xf numFmtId="164" fontId="4" fillId="0" borderId="2" xfId="0" applyNumberFormat="1" applyFont="1" applyBorder="1" applyAlignment="1" applyProtection="1">
      <alignment horizontal="center" vertical="top"/>
    </xf>
    <xf numFmtId="49" fontId="4" fillId="0" borderId="2" xfId="0" applyNumberFormat="1" applyFont="1" applyBorder="1" applyAlignment="1" applyProtection="1">
      <alignment horizontal="center" vertical="top"/>
    </xf>
    <xf numFmtId="0" fontId="4" fillId="0" borderId="2" xfId="0" applyFont="1" applyBorder="1" applyAlignment="1" applyProtection="1">
      <alignment horizontal="right" vertical="top" wrapText="1"/>
    </xf>
    <xf numFmtId="4" fontId="4" fillId="0" borderId="2" xfId="0" applyNumberFormat="1" applyFont="1" applyBorder="1" applyAlignment="1" applyProtection="1">
      <alignment horizontal="right" vertical="top"/>
    </xf>
    <xf numFmtId="164" fontId="4" fillId="0" borderId="0" xfId="0" applyNumberFormat="1" applyFont="1" applyAlignment="1" applyProtection="1">
      <alignment horizontal="center" vertical="top"/>
    </xf>
    <xf numFmtId="49" fontId="4" fillId="0" borderId="0" xfId="0" applyNumberFormat="1" applyFont="1" applyAlignment="1" applyProtection="1">
      <alignment horizontal="center" vertical="top"/>
    </xf>
    <xf numFmtId="0" fontId="4" fillId="0" borderId="0" xfId="0" applyFont="1" applyAlignment="1" applyProtection="1">
      <alignment horizontal="right" vertical="top" wrapText="1"/>
    </xf>
    <xf numFmtId="4" fontId="4" fillId="0" borderId="0" xfId="0" applyNumberFormat="1" applyFont="1" applyAlignment="1" applyProtection="1">
      <alignment horizontal="right" vertical="top"/>
    </xf>
    <xf numFmtId="0" fontId="48" fillId="0" borderId="0" xfId="33" applyFont="1" applyAlignment="1" applyProtection="1">
      <alignment horizontal="center" vertical="top"/>
    </xf>
    <xf numFmtId="192" fontId="48" fillId="0" borderId="0" xfId="33" applyNumberFormat="1" applyFont="1" applyAlignment="1" applyProtection="1">
      <alignment horizontal="justify" vertical="top"/>
    </xf>
    <xf numFmtId="192" fontId="48" fillId="0" borderId="0" xfId="33" applyNumberFormat="1" applyFont="1" applyAlignment="1" applyProtection="1">
      <alignment horizontal="right" vertical="top" wrapText="1"/>
    </xf>
    <xf numFmtId="2" fontId="48" fillId="0" borderId="0" xfId="33" applyNumberFormat="1" applyFont="1" applyAlignment="1" applyProtection="1">
      <alignment horizontal="left" vertical="top" wrapText="1"/>
    </xf>
    <xf numFmtId="4" fontId="48" fillId="0" borderId="0" xfId="33" applyNumberFormat="1" applyFont="1" applyAlignment="1" applyProtection="1">
      <alignment horizontal="left" vertical="top" wrapText="1"/>
    </xf>
    <xf numFmtId="193" fontId="33" fillId="0" borderId="0" xfId="34" applyNumberFormat="1" applyFont="1" applyAlignment="1" applyProtection="1">
      <alignment horizontal="right" vertical="top"/>
    </xf>
    <xf numFmtId="0" fontId="33" fillId="0" borderId="0" xfId="34" applyFont="1" applyAlignment="1" applyProtection="1">
      <alignment horizontal="right"/>
    </xf>
    <xf numFmtId="1" fontId="33" fillId="0" borderId="0" xfId="34" applyNumberFormat="1" applyFont="1" applyAlignment="1" applyProtection="1">
      <alignment horizontal="right"/>
    </xf>
    <xf numFmtId="4" fontId="33" fillId="0" borderId="0" xfId="34" applyNumberFormat="1" applyFont="1" applyAlignment="1" applyProtection="1">
      <alignment horizontal="right"/>
    </xf>
    <xf numFmtId="185" fontId="33" fillId="0" borderId="0" xfId="34" applyNumberFormat="1" applyFont="1" applyAlignment="1" applyProtection="1">
      <alignment horizontal="right" vertical="top"/>
    </xf>
    <xf numFmtId="0" fontId="33" fillId="0" borderId="0" xfId="34" applyFont="1" applyAlignment="1" applyProtection="1">
      <alignment horizontal="justify" vertical="top"/>
    </xf>
    <xf numFmtId="0" fontId="33" fillId="0" borderId="0" xfId="10" applyFont="1" applyAlignment="1" applyProtection="1">
      <alignment horizontal="right" wrapText="1"/>
    </xf>
    <xf numFmtId="192" fontId="33" fillId="0" borderId="0" xfId="33" applyNumberFormat="1" applyFont="1" applyAlignment="1" applyProtection="1">
      <alignment horizontal="justify" vertical="top"/>
    </xf>
    <xf numFmtId="0" fontId="33" fillId="0" borderId="0" xfId="33" applyFont="1" applyAlignment="1" applyProtection="1">
      <alignment horizontal="right" wrapText="1"/>
    </xf>
    <xf numFmtId="4" fontId="33" fillId="0" borderId="0" xfId="33" applyNumberFormat="1" applyFont="1" applyAlignment="1" applyProtection="1">
      <alignment horizontal="right" wrapText="1"/>
    </xf>
    <xf numFmtId="2" fontId="33" fillId="0" borderId="0" xfId="33" applyNumberFormat="1" applyFont="1" applyAlignment="1" applyProtection="1">
      <alignment horizontal="right" wrapText="1"/>
    </xf>
    <xf numFmtId="185" fontId="33" fillId="0" borderId="0" xfId="31" applyNumberFormat="1" applyFont="1" applyAlignment="1" applyProtection="1">
      <alignment horizontal="right" vertical="top"/>
    </xf>
    <xf numFmtId="192" fontId="33" fillId="0" borderId="0" xfId="33" applyNumberFormat="1" applyFont="1" applyAlignment="1" applyProtection="1">
      <alignment horizontal="justify" vertical="top" wrapText="1"/>
    </xf>
    <xf numFmtId="49" fontId="33" fillId="0" borderId="0" xfId="31" applyNumberFormat="1" applyFont="1" applyAlignment="1" applyProtection="1">
      <alignment horizontal="justify" vertical="top"/>
    </xf>
    <xf numFmtId="0" fontId="48" fillId="0" borderId="0" xfId="33" applyFont="1" applyAlignment="1" applyProtection="1">
      <alignment horizontal="center" vertical="top" wrapText="1"/>
    </xf>
    <xf numFmtId="4" fontId="48" fillId="0" borderId="0" xfId="33" applyNumberFormat="1" applyFont="1" applyAlignment="1" applyProtection="1">
      <alignment horizontal="right" wrapText="1"/>
    </xf>
    <xf numFmtId="0" fontId="48" fillId="0" borderId="0" xfId="34" applyFont="1" applyAlignment="1" applyProtection="1">
      <alignment horizontal="justify" vertical="top"/>
    </xf>
    <xf numFmtId="49" fontId="33" fillId="0" borderId="0" xfId="34" applyNumberFormat="1" applyFont="1" applyAlignment="1" applyProtection="1">
      <alignment horizontal="justify" vertical="top"/>
    </xf>
    <xf numFmtId="1" fontId="33" fillId="0" borderId="0" xfId="31" applyNumberFormat="1" applyFont="1" applyAlignment="1" applyProtection="1">
      <alignment horizontal="right"/>
    </xf>
    <xf numFmtId="0" fontId="48" fillId="0" borderId="0" xfId="33" applyFont="1" applyAlignment="1" applyProtection="1">
      <alignment horizontal="center" vertical="center"/>
    </xf>
    <xf numFmtId="0" fontId="4" fillId="0" borderId="0" xfId="0" applyFont="1" applyAlignment="1" applyProtection="1">
      <alignment horizontal="justify"/>
    </xf>
    <xf numFmtId="0" fontId="4" fillId="0" borderId="0" xfId="17" applyFont="1" applyAlignment="1" applyProtection="1">
      <alignment horizontal="justify" vertical="top"/>
    </xf>
    <xf numFmtId="192" fontId="4" fillId="0" borderId="0" xfId="33" applyNumberFormat="1" applyFont="1" applyAlignment="1" applyProtection="1">
      <alignment horizontal="justify" vertical="top"/>
    </xf>
    <xf numFmtId="0" fontId="48" fillId="0" borderId="0" xfId="33" applyFont="1" applyAlignment="1" applyProtection="1">
      <alignment horizontal="right" vertical="top"/>
    </xf>
    <xf numFmtId="0" fontId="48" fillId="0" borderId="0" xfId="33" applyFont="1" applyAlignment="1" applyProtection="1">
      <alignment horizontal="justify" vertical="top" shrinkToFit="1"/>
    </xf>
    <xf numFmtId="0" fontId="48" fillId="0" borderId="0" xfId="33" applyFont="1" applyAlignment="1" applyProtection="1">
      <alignment horizontal="right"/>
    </xf>
    <xf numFmtId="2" fontId="48" fillId="0" borderId="0" xfId="33" applyNumberFormat="1" applyFont="1" applyProtection="1"/>
    <xf numFmtId="4" fontId="48" fillId="0" borderId="0" xfId="33" applyNumberFormat="1" applyFont="1" applyProtection="1"/>
    <xf numFmtId="2" fontId="48" fillId="0" borderId="0" xfId="33" applyNumberFormat="1" applyFont="1" applyAlignment="1" applyProtection="1">
      <alignment horizontal="center"/>
    </xf>
    <xf numFmtId="4" fontId="48" fillId="0" borderId="0" xfId="33" applyNumberFormat="1" applyFont="1" applyAlignment="1" applyProtection="1">
      <alignment horizontal="center"/>
    </xf>
    <xf numFmtId="0" fontId="48" fillId="0" borderId="0" xfId="33" applyFont="1" applyAlignment="1" applyProtection="1">
      <alignment horizontal="right" vertical="center"/>
    </xf>
    <xf numFmtId="2" fontId="48" fillId="0" borderId="0" xfId="33" applyNumberFormat="1" applyFont="1" applyAlignment="1" applyProtection="1">
      <alignment horizontal="left" vertical="center"/>
    </xf>
    <xf numFmtId="4" fontId="33" fillId="0" borderId="0" xfId="33" applyNumberFormat="1" applyFont="1" applyAlignment="1" applyProtection="1">
      <alignment horizontal="right"/>
    </xf>
    <xf numFmtId="0" fontId="33" fillId="0" borderId="0" xfId="33" applyFont="1" applyAlignment="1" applyProtection="1">
      <alignment horizontal="center" vertical="top"/>
    </xf>
    <xf numFmtId="192" fontId="33" fillId="0" borderId="0" xfId="33" applyNumberFormat="1" applyFont="1" applyAlignment="1" applyProtection="1">
      <alignment horizontal="right" vertical="top" wrapText="1"/>
    </xf>
    <xf numFmtId="192" fontId="33" fillId="0" borderId="0" xfId="33" applyNumberFormat="1" applyFont="1" applyAlignment="1" applyProtection="1">
      <alignment horizontal="left" vertical="top" wrapText="1"/>
    </xf>
    <xf numFmtId="0" fontId="4" fillId="0" borderId="0" xfId="33" applyFont="1" applyAlignment="1" applyProtection="1">
      <alignment horizontal="center" vertical="center"/>
    </xf>
    <xf numFmtId="4" fontId="4" fillId="0" borderId="0" xfId="33" applyNumberFormat="1" applyFont="1" applyAlignment="1" applyProtection="1">
      <alignment horizontal="right"/>
    </xf>
    <xf numFmtId="4" fontId="48" fillId="0" borderId="0" xfId="33" applyNumberFormat="1" applyFont="1" applyAlignment="1" applyProtection="1">
      <alignment horizontal="right"/>
    </xf>
    <xf numFmtId="0" fontId="48" fillId="0" borderId="0" xfId="33" applyFont="1" applyAlignment="1" applyProtection="1">
      <alignment horizontal="right" vertical="center" wrapText="1"/>
    </xf>
    <xf numFmtId="2" fontId="48" fillId="0" borderId="0" xfId="33" applyNumberFormat="1" applyFont="1" applyAlignment="1" applyProtection="1">
      <alignment horizontal="center" vertical="center" wrapText="1"/>
    </xf>
    <xf numFmtId="0" fontId="33" fillId="0" borderId="0" xfId="0" applyFont="1" applyAlignment="1" applyProtection="1">
      <alignment vertical="top"/>
    </xf>
    <xf numFmtId="0" fontId="33" fillId="0" borderId="0" xfId="0" applyFont="1" applyAlignment="1" applyProtection="1">
      <alignment horizontal="justify" vertical="top"/>
    </xf>
    <xf numFmtId="0" fontId="33" fillId="0" borderId="0" xfId="0" applyFont="1" applyAlignment="1" applyProtection="1">
      <alignment horizontal="right"/>
    </xf>
    <xf numFmtId="2" fontId="33" fillId="0" borderId="0" xfId="0" applyNumberFormat="1" applyFont="1" applyProtection="1"/>
    <xf numFmtId="4" fontId="33" fillId="0" borderId="0" xfId="0" applyNumberFormat="1" applyFont="1" applyProtection="1"/>
    <xf numFmtId="1" fontId="48" fillId="0" borderId="0" xfId="0" applyNumberFormat="1" applyFont="1" applyAlignment="1" applyProtection="1">
      <alignment horizontal="center" vertical="top"/>
    </xf>
    <xf numFmtId="4" fontId="33" fillId="0" borderId="0" xfId="0" applyNumberFormat="1" applyFont="1" applyAlignment="1" applyProtection="1">
      <alignment horizontal="right" wrapText="1"/>
    </xf>
    <xf numFmtId="2" fontId="33" fillId="0" borderId="0" xfId="0" applyNumberFormat="1" applyFont="1" applyAlignment="1" applyProtection="1">
      <alignment horizontal="right"/>
    </xf>
    <xf numFmtId="4" fontId="33" fillId="0" borderId="0" xfId="0" applyNumberFormat="1" applyFont="1" applyAlignment="1" applyProtection="1">
      <alignment horizontal="right"/>
    </xf>
    <xf numFmtId="164" fontId="33" fillId="0" borderId="0" xfId="0" applyNumberFormat="1" applyFont="1" applyAlignment="1" applyProtection="1">
      <alignment horizontal="center" vertical="top"/>
    </xf>
    <xf numFmtId="49" fontId="33" fillId="0" borderId="0" xfId="0" applyNumberFormat="1" applyFont="1" applyAlignment="1" applyProtection="1">
      <alignment horizontal="center" vertical="top"/>
    </xf>
    <xf numFmtId="0" fontId="33" fillId="0" borderId="0" xfId="0" applyFont="1" applyAlignment="1" applyProtection="1">
      <alignment horizontal="right" vertical="top" wrapText="1"/>
    </xf>
    <xf numFmtId="4" fontId="33" fillId="0" borderId="0" xfId="0" applyNumberFormat="1" applyFont="1" applyAlignment="1" applyProtection="1">
      <alignment horizontal="right" vertical="top"/>
    </xf>
    <xf numFmtId="2" fontId="33" fillId="0" borderId="0" xfId="34" applyNumberFormat="1" applyFont="1" applyAlignment="1" applyProtection="1">
      <alignment horizontal="right"/>
    </xf>
    <xf numFmtId="0" fontId="48" fillId="0" borderId="0" xfId="0" applyFont="1" applyAlignment="1" applyProtection="1">
      <alignment horizontal="right" vertical="center"/>
    </xf>
    <xf numFmtId="180" fontId="48" fillId="0" borderId="0" xfId="0" applyNumberFormat="1" applyFont="1" applyAlignment="1" applyProtection="1">
      <alignment horizontal="right" vertical="center"/>
    </xf>
    <xf numFmtId="0" fontId="33" fillId="0" borderId="0" xfId="0" applyFont="1" applyAlignment="1" applyProtection="1">
      <alignment horizontal="center" vertical="top"/>
    </xf>
    <xf numFmtId="0" fontId="33" fillId="0" borderId="0" xfId="33" applyFont="1" applyAlignment="1" applyProtection="1">
      <alignment horizontal="right" vertical="top"/>
    </xf>
    <xf numFmtId="0" fontId="33" fillId="0" borderId="0" xfId="0" applyFont="1" applyAlignment="1" applyProtection="1">
      <alignment horizontal="right" vertical="top"/>
    </xf>
    <xf numFmtId="4" fontId="33" fillId="0" borderId="0" xfId="31" applyNumberFormat="1" applyFont="1" applyAlignment="1" applyProtection="1">
      <alignment horizontal="right"/>
      <protection locked="0"/>
    </xf>
    <xf numFmtId="4" fontId="48" fillId="0" borderId="0" xfId="33" applyNumberFormat="1" applyFont="1" applyAlignment="1" applyProtection="1">
      <alignment horizontal="center" vertical="top" wrapText="1"/>
      <protection locked="0"/>
    </xf>
    <xf numFmtId="4" fontId="35" fillId="0" borderId="0" xfId="0" applyNumberFormat="1" applyFont="1" applyProtection="1">
      <protection locked="0"/>
    </xf>
    <xf numFmtId="4" fontId="62" fillId="0" borderId="0" xfId="0" applyNumberFormat="1" applyFont="1" applyAlignment="1" applyProtection="1">
      <alignment vertical="center"/>
      <protection locked="0"/>
    </xf>
    <xf numFmtId="4" fontId="62" fillId="0" borderId="0" xfId="33" applyNumberFormat="1" applyFont="1" applyProtection="1">
      <protection locked="0"/>
    </xf>
    <xf numFmtId="4" fontId="62" fillId="0" borderId="0" xfId="33" applyNumberFormat="1" applyFont="1" applyAlignment="1" applyProtection="1">
      <alignment horizontal="center"/>
      <protection locked="0"/>
    </xf>
    <xf numFmtId="4" fontId="62" fillId="0" borderId="0" xfId="33" applyNumberFormat="1" applyFont="1" applyAlignment="1" applyProtection="1">
      <alignment horizontal="left" vertical="center"/>
      <protection locked="0"/>
    </xf>
    <xf numFmtId="4" fontId="62" fillId="0" borderId="0" xfId="33" applyNumberFormat="1" applyFont="1" applyAlignment="1" applyProtection="1">
      <alignment horizontal="right" vertical="center"/>
      <protection locked="0"/>
    </xf>
    <xf numFmtId="4" fontId="48" fillId="0" borderId="0" xfId="0" applyNumberFormat="1" applyFont="1" applyAlignment="1" applyProtection="1">
      <alignment vertical="center"/>
      <protection locked="0"/>
    </xf>
    <xf numFmtId="4" fontId="33" fillId="0" borderId="0" xfId="33" applyNumberFormat="1" applyFont="1" applyAlignment="1" applyProtection="1">
      <alignment vertical="top"/>
      <protection locked="0"/>
    </xf>
    <xf numFmtId="4" fontId="33" fillId="0" borderId="0" xfId="33" applyNumberFormat="1" applyFont="1" applyAlignment="1" applyProtection="1">
      <alignment wrapText="1"/>
      <protection locked="0"/>
    </xf>
    <xf numFmtId="4" fontId="48" fillId="0" borderId="0" xfId="33" applyNumberFormat="1" applyFont="1" applyAlignment="1" applyProtection="1">
      <alignment horizontal="left" vertical="top" wrapText="1"/>
      <protection locked="0"/>
    </xf>
    <xf numFmtId="4" fontId="33" fillId="0" borderId="0" xfId="34" applyNumberFormat="1" applyFont="1" applyAlignment="1" applyProtection="1">
      <alignment horizontal="right"/>
      <protection locked="0"/>
    </xf>
    <xf numFmtId="4" fontId="33" fillId="0" borderId="0" xfId="33" applyNumberFormat="1" applyFont="1" applyAlignment="1" applyProtection="1">
      <alignment horizontal="right" wrapText="1"/>
      <protection locked="0"/>
    </xf>
    <xf numFmtId="4" fontId="48" fillId="0" borderId="0" xfId="31" applyNumberFormat="1" applyFont="1" applyAlignment="1" applyProtection="1">
      <alignment horizontal="right" vertical="center"/>
      <protection locked="0"/>
    </xf>
    <xf numFmtId="4" fontId="48" fillId="0" borderId="0" xfId="33" applyNumberFormat="1" applyFont="1" applyProtection="1">
      <protection locked="0"/>
    </xf>
    <xf numFmtId="4" fontId="48" fillId="0" borderId="0" xfId="33" applyNumberFormat="1" applyFont="1" applyAlignment="1" applyProtection="1">
      <alignment horizontal="center"/>
      <protection locked="0"/>
    </xf>
    <xf numFmtId="4" fontId="48" fillId="0" borderId="0" xfId="33" applyNumberFormat="1" applyFont="1" applyAlignment="1" applyProtection="1">
      <alignment horizontal="left" vertical="center"/>
      <protection locked="0"/>
    </xf>
    <xf numFmtId="4" fontId="33" fillId="0" borderId="0" xfId="33" applyNumberFormat="1" applyFont="1" applyAlignment="1" applyProtection="1">
      <alignment horizontal="left" vertical="top" wrapText="1"/>
      <protection locked="0"/>
    </xf>
    <xf numFmtId="4" fontId="48" fillId="0" borderId="0" xfId="33" applyNumberFormat="1" applyFont="1" applyAlignment="1" applyProtection="1">
      <alignment horizontal="right" vertical="center"/>
      <protection locked="0"/>
    </xf>
    <xf numFmtId="4" fontId="48" fillId="0" borderId="0" xfId="31" applyNumberFormat="1" applyFont="1" applyAlignment="1" applyProtection="1">
      <alignment vertical="center"/>
      <protection locked="0"/>
    </xf>
    <xf numFmtId="4" fontId="48" fillId="0" borderId="0" xfId="33" applyNumberFormat="1" applyFont="1" applyAlignment="1" applyProtection="1">
      <alignment horizontal="right"/>
      <protection locked="0"/>
    </xf>
    <xf numFmtId="4" fontId="33" fillId="0" borderId="0" xfId="0" applyNumberFormat="1" applyFont="1" applyProtection="1">
      <protection locked="0"/>
    </xf>
    <xf numFmtId="4" fontId="33" fillId="0" borderId="0" xfId="0" applyNumberFormat="1" applyFont="1" applyAlignment="1" applyProtection="1">
      <alignment horizontal="right"/>
      <protection locked="0"/>
    </xf>
    <xf numFmtId="4" fontId="48" fillId="0" borderId="0" xfId="0" applyNumberFormat="1" applyFont="1" applyAlignment="1" applyProtection="1">
      <alignment horizontal="right" vertical="center"/>
      <protection locked="0"/>
    </xf>
    <xf numFmtId="4" fontId="33" fillId="0" borderId="0" xfId="31" applyNumberFormat="1" applyFont="1" applyProtection="1">
      <protection locked="0"/>
    </xf>
    <xf numFmtId="0" fontId="48" fillId="0" borderId="0" xfId="30" applyFont="1" applyFill="1" applyBorder="1" applyAlignment="1" applyProtection="1">
      <alignment horizontal="center" vertical="top" wrapText="1"/>
    </xf>
    <xf numFmtId="49" fontId="48" fillId="0" borderId="0" xfId="22" applyNumberFormat="1" applyFont="1" applyFill="1" applyAlignment="1" applyProtection="1">
      <alignment horizontal="justify" vertical="top"/>
    </xf>
    <xf numFmtId="2" fontId="48" fillId="0" borderId="0" xfId="30" applyNumberFormat="1" applyFont="1" applyFill="1" applyBorder="1" applyAlignment="1" applyProtection="1">
      <alignment horizontal="center" vertical="top" wrapText="1"/>
    </xf>
    <xf numFmtId="192" fontId="48" fillId="0" borderId="0" xfId="30" applyNumberFormat="1" applyFont="1" applyFill="1" applyBorder="1" applyAlignment="1" applyProtection="1">
      <alignment horizontal="center" vertical="top" wrapText="1"/>
    </xf>
    <xf numFmtId="0" fontId="48" fillId="0" borderId="0" xfId="30" applyFont="1" applyFill="1" applyBorder="1" applyAlignment="1" applyProtection="1">
      <alignment horizontal="center" vertical="center" wrapText="1"/>
    </xf>
    <xf numFmtId="2" fontId="48" fillId="0" borderId="0" xfId="30" applyNumberFormat="1" applyFont="1" applyFill="1" applyBorder="1" applyAlignment="1" applyProtection="1">
      <alignment horizontal="center" vertical="center" wrapText="1"/>
    </xf>
    <xf numFmtId="192" fontId="48" fillId="0" borderId="0" xfId="30" applyNumberFormat="1" applyFont="1" applyFill="1" applyBorder="1" applyAlignment="1" applyProtection="1">
      <alignment horizontal="center" vertical="center" wrapText="1"/>
    </xf>
    <xf numFmtId="0" fontId="33" fillId="0" borderId="0" xfId="30" applyFont="1" applyFill="1" applyBorder="1" applyAlignment="1" applyProtection="1">
      <alignment horizontal="center" vertical="center"/>
    </xf>
    <xf numFmtId="0" fontId="48" fillId="0" borderId="0" xfId="30" applyFont="1" applyFill="1" applyBorder="1" applyAlignment="1" applyProtection="1">
      <alignment vertical="center" wrapText="1"/>
    </xf>
    <xf numFmtId="0" fontId="48" fillId="0" borderId="0" xfId="30" applyFont="1" applyFill="1" applyBorder="1" applyAlignment="1" applyProtection="1">
      <alignment vertical="top" wrapText="1"/>
    </xf>
    <xf numFmtId="0" fontId="33" fillId="0" borderId="2" xfId="0" applyFont="1" applyFill="1" applyBorder="1" applyAlignment="1" applyProtection="1">
      <alignment horizontal="center" vertical="top" wrapText="1"/>
    </xf>
    <xf numFmtId="0" fontId="48" fillId="0" borderId="0" xfId="30" applyFont="1" applyFill="1" applyBorder="1" applyAlignment="1" applyProtection="1">
      <alignment horizontal="center" vertical="center"/>
    </xf>
    <xf numFmtId="0" fontId="48" fillId="0" borderId="0" xfId="30" applyFont="1" applyFill="1" applyBorder="1" applyAlignment="1" applyProtection="1">
      <alignment vertical="top"/>
    </xf>
    <xf numFmtId="0" fontId="48" fillId="0" borderId="0" xfId="30" applyFont="1" applyFill="1" applyBorder="1" applyAlignment="1" applyProtection="1"/>
    <xf numFmtId="0" fontId="33" fillId="0" borderId="0" xfId="30" applyFont="1" applyFill="1" applyBorder="1" applyAlignment="1" applyProtection="1">
      <alignment horizontal="center" vertical="top"/>
    </xf>
    <xf numFmtId="0" fontId="33" fillId="0" borderId="0" xfId="30" applyFont="1" applyFill="1" applyBorder="1" applyAlignment="1" applyProtection="1">
      <alignment horizontal="left" vertical="top" wrapText="1"/>
    </xf>
    <xf numFmtId="0" fontId="33" fillId="0" borderId="0" xfId="30" applyFont="1" applyFill="1" applyBorder="1" applyAlignment="1" applyProtection="1"/>
    <xf numFmtId="0" fontId="33" fillId="0" borderId="0" xfId="30" applyFont="1" applyFill="1" applyBorder="1" applyAlignment="1" applyProtection="1">
      <alignment horizontal="justify" vertical="top"/>
    </xf>
    <xf numFmtId="0" fontId="33" fillId="0" borderId="0" xfId="30" applyFont="1" applyFill="1" applyBorder="1" applyAlignment="1" applyProtection="1">
      <alignment horizontal="center"/>
    </xf>
    <xf numFmtId="0" fontId="33" fillId="0" borderId="0" xfId="30" applyFont="1" applyFill="1" applyBorder="1" applyAlignment="1" applyProtection="1">
      <alignment vertical="top"/>
    </xf>
    <xf numFmtId="4" fontId="33" fillId="0" borderId="0" xfId="0" applyNumberFormat="1" applyFont="1" applyFill="1" applyBorder="1" applyAlignment="1" applyProtection="1">
      <alignment horizontal="right" wrapText="1"/>
    </xf>
    <xf numFmtId="0" fontId="33" fillId="0" borderId="0" xfId="30" applyFont="1" applyFill="1" applyBorder="1" applyProtection="1"/>
    <xf numFmtId="2" fontId="33" fillId="0" borderId="0" xfId="30" applyNumberFormat="1" applyFont="1" applyFill="1" applyBorder="1" applyProtection="1"/>
    <xf numFmtId="192" fontId="33" fillId="0" borderId="0" xfId="30" applyNumberFormat="1" applyFont="1" applyFill="1" applyBorder="1" applyProtection="1"/>
    <xf numFmtId="2" fontId="33" fillId="0" borderId="0" xfId="30" applyNumberFormat="1" applyFont="1" applyFill="1" applyBorder="1" applyAlignment="1" applyProtection="1"/>
    <xf numFmtId="192" fontId="33" fillId="0" borderId="0" xfId="30" applyNumberFormat="1" applyFont="1" applyFill="1" applyBorder="1" applyAlignment="1" applyProtection="1"/>
    <xf numFmtId="4" fontId="33" fillId="0" borderId="0" xfId="30" applyNumberFormat="1" applyFont="1" applyFill="1" applyBorder="1" applyAlignment="1" applyProtection="1">
      <alignment horizontal="center"/>
      <protection locked="0"/>
    </xf>
    <xf numFmtId="2" fontId="66" fillId="0" borderId="0" xfId="44" applyNumberFormat="1" applyFont="1" applyFill="1" applyAlignment="1" applyProtection="1">
      <alignment horizontal="center" vertical="top"/>
    </xf>
    <xf numFmtId="2" fontId="66" fillId="0" borderId="0" xfId="45" applyNumberFormat="1" applyFont="1" applyFill="1" applyAlignment="1" applyProtection="1">
      <alignment horizontal="justify" vertical="top" wrapText="1"/>
    </xf>
    <xf numFmtId="49" fontId="2" fillId="0" borderId="0" xfId="0" applyNumberFormat="1" applyFont="1" applyFill="1" applyBorder="1" applyAlignment="1" applyProtection="1">
      <alignment horizontal="justify" vertical="top"/>
    </xf>
    <xf numFmtId="0" fontId="27" fillId="0" borderId="0" xfId="0" applyFont="1" applyAlignment="1">
      <alignment vertical="top" wrapText="1"/>
    </xf>
    <xf numFmtId="0" fontId="41" fillId="0" borderId="0" xfId="0" applyFont="1" applyAlignment="1">
      <alignment horizontal="justify" vertical="top" wrapText="1"/>
    </xf>
    <xf numFmtId="0" fontId="27" fillId="0" borderId="0" xfId="0" applyFont="1" applyAlignment="1">
      <alignment horizontal="justify" vertical="top" wrapText="1"/>
    </xf>
    <xf numFmtId="0" fontId="38" fillId="0" borderId="0" xfId="0" applyFont="1" applyAlignment="1">
      <alignment horizontal="justify" vertical="top" wrapText="1"/>
    </xf>
    <xf numFmtId="0" fontId="41" fillId="0" borderId="0" xfId="0" applyFont="1" applyAlignment="1">
      <alignment vertical="top" wrapText="1"/>
    </xf>
    <xf numFmtId="0" fontId="11" fillId="0" borderId="0" xfId="0" applyFont="1" applyFill="1" applyBorder="1" applyAlignment="1" applyProtection="1">
      <alignment horizontal="left" vertical="center"/>
    </xf>
    <xf numFmtId="49" fontId="21" fillId="0" borderId="0" xfId="0" applyNumberFormat="1" applyFont="1" applyFill="1" applyBorder="1" applyAlignment="1" applyProtection="1">
      <alignment horizontal="justify" vertical="top"/>
    </xf>
    <xf numFmtId="175" fontId="21" fillId="0" borderId="0" xfId="0" applyNumberFormat="1" applyFont="1" applyFill="1" applyBorder="1" applyAlignment="1" applyProtection="1">
      <alignment horizontal="right" vertical="top"/>
    </xf>
    <xf numFmtId="0" fontId="21" fillId="0" borderId="0" xfId="0" applyFont="1" applyFill="1" applyBorder="1" applyAlignment="1" applyProtection="1">
      <alignment horizontal="right"/>
    </xf>
    <xf numFmtId="4" fontId="21" fillId="0" borderId="0" xfId="0" applyNumberFormat="1" applyFont="1" applyFill="1" applyBorder="1" applyAlignment="1" applyProtection="1"/>
    <xf numFmtId="4" fontId="21" fillId="0" borderId="0" xfId="0" applyNumberFormat="1" applyFont="1" applyFill="1" applyBorder="1" applyAlignment="1" applyProtection="1">
      <alignment wrapText="1"/>
    </xf>
  </cellXfs>
  <cellStyles count="46">
    <cellStyle name="A4 Small 210 x 297 mm 13 2" xfId="14" xr:uid="{00000000-0005-0000-0000-000000000000}"/>
    <cellStyle name="Currency 20" xfId="21" xr:uid="{00000000-0005-0000-0000-000002000000}"/>
    <cellStyle name="Dobro 2 2" xfId="5" xr:uid="{00000000-0005-0000-0000-000003000000}"/>
    <cellStyle name="Euro 11 9" xfId="22" xr:uid="{00000000-0005-0000-0000-000004000000}"/>
    <cellStyle name="Excel Built-in Excel Built-in Excel Built-in Normal" xfId="36" xr:uid="{00000000-0005-0000-0000-000005000000}"/>
    <cellStyle name="Excel Built-in Explanatory Text" xfId="2" xr:uid="{00000000-0005-0000-0000-000006000000}"/>
    <cellStyle name="Excel Built-in Explanatory Text 2" xfId="45" xr:uid="{5D93BC0E-2D09-4BFC-910F-9CBD314DBFF5}"/>
    <cellStyle name="Excel Built-in Normal 2" xfId="37" xr:uid="{00000000-0005-0000-0000-000007000000}"/>
    <cellStyle name="Hiperveza 2" xfId="12" xr:uid="{00000000-0005-0000-0000-000008000000}"/>
    <cellStyle name="Normal 10" xfId="6" xr:uid="{00000000-0005-0000-0000-00000A000000}"/>
    <cellStyle name="Normal 2" xfId="3" xr:uid="{00000000-0005-0000-0000-00000B000000}"/>
    <cellStyle name="Normal 2 10 2" xfId="18" xr:uid="{00000000-0005-0000-0000-00000C000000}"/>
    <cellStyle name="Normal 2 2" xfId="9" xr:uid="{00000000-0005-0000-0000-00000D000000}"/>
    <cellStyle name="Normal 2 2 2" xfId="32" xr:uid="{00000000-0005-0000-0000-00000E000000}"/>
    <cellStyle name="Normal 3" xfId="34" xr:uid="{00000000-0005-0000-0000-00000F000000}"/>
    <cellStyle name="Normal_42-2006 Troškovnik Solar" xfId="23" xr:uid="{00000000-0005-0000-0000-000010000000}"/>
    <cellStyle name="Normal_KA-DOM" xfId="17" xr:uid="{00000000-0005-0000-0000-000011000000}"/>
    <cellStyle name="Normal_Marković STROJ.-Tablica 2" xfId="38" xr:uid="{00000000-0005-0000-0000-000012000000}"/>
    <cellStyle name="Normal_Marković STROJ.-Tablica 2 2" xfId="41" xr:uid="{00000000-0005-0000-0000-000013000000}"/>
    <cellStyle name="Normal_tros_TPKC_Dubrava_29_11_05 2 2" xfId="25" xr:uid="{00000000-0005-0000-0000-000014000000}"/>
    <cellStyle name="Normal_tros_TPKC_Dubrava_29_11_05_2kat 2" xfId="26" xr:uid="{00000000-0005-0000-0000-000015000000}"/>
    <cellStyle name="Normal_troškovnik_energetski deo" xfId="27" xr:uid="{00000000-0005-0000-0000-000016000000}"/>
    <cellStyle name="Normal_V4_MH_BoQ_Mech-eng_design_1" xfId="30" xr:uid="{00000000-0005-0000-0000-000017000000}"/>
    <cellStyle name="Normalno" xfId="0" builtinId="0"/>
    <cellStyle name="Normalno 10" xfId="11" xr:uid="{00000000-0005-0000-0000-000018000000}"/>
    <cellStyle name="Normalno 10 2 3" xfId="13" xr:uid="{00000000-0005-0000-0000-000019000000}"/>
    <cellStyle name="Normalno 2" xfId="1" xr:uid="{00000000-0005-0000-0000-00001A000000}"/>
    <cellStyle name="Normalno 2 3" xfId="39" xr:uid="{00000000-0005-0000-0000-00001B000000}"/>
    <cellStyle name="Normalno 3" xfId="10" xr:uid="{00000000-0005-0000-0000-00001C000000}"/>
    <cellStyle name="Normalno 4" xfId="31" xr:uid="{00000000-0005-0000-0000-00001D000000}"/>
    <cellStyle name="Normalno 4 2" xfId="33" xr:uid="{00000000-0005-0000-0000-00001E000000}"/>
    <cellStyle name="Normalno 5" xfId="44" xr:uid="{5C877E84-DD37-40BD-B0EA-8DAF97BBC76E}"/>
    <cellStyle name="Normalno 8 4" xfId="28" xr:uid="{00000000-0005-0000-0000-00001F000000}"/>
    <cellStyle name="Obično 2" xfId="8" xr:uid="{00000000-0005-0000-0000-000020000000}"/>
    <cellStyle name="Obično_4.2 Bill of Quantities PROBA (2)" xfId="20" xr:uid="{00000000-0005-0000-0000-000021000000}"/>
    <cellStyle name="Obično_4.2 Bill of Quantities PROBA (2) 2" xfId="40" xr:uid="{00000000-0005-0000-0000-000022000000}"/>
    <cellStyle name="SADRŽAJ" xfId="15" xr:uid="{00000000-0005-0000-0000-000023000000}"/>
    <cellStyle name="Style 1" xfId="7" xr:uid="{00000000-0005-0000-0000-000024000000}"/>
    <cellStyle name="Style 1 2" xfId="42" xr:uid="{00000000-0005-0000-0000-000025000000}"/>
    <cellStyle name="Tekst objašnjenja 2" xfId="16" xr:uid="{00000000-0005-0000-0000-000026000000}"/>
    <cellStyle name="Tekst objašnjenja 3" xfId="29" xr:uid="{00000000-0005-0000-0000-000027000000}"/>
    <cellStyle name="Tekst objašnjenja 4" xfId="4" xr:uid="{00000000-0005-0000-0000-000028000000}"/>
    <cellStyle name="Zarez" xfId="43" builtinId="3"/>
    <cellStyle name="Zarez 2" xfId="19" xr:uid="{00000000-0005-0000-0000-000029000000}"/>
    <cellStyle name="Zarez 3" xfId="24" xr:uid="{00000000-0005-0000-0000-00002A000000}"/>
    <cellStyle name="Zarez 4" xfId="35" xr:uid="{00000000-0005-0000-0000-00002B000000}"/>
  </cellStyles>
  <dxfs count="0"/>
  <tableStyles count="0" defaultTableStyle="TableStyleMedium2" defaultPivotStyle="PivotStyleLight16"/>
  <colors>
    <mruColors>
      <color rgb="FFE4E4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xdr:from>
      <xdr:col>0</xdr:col>
      <xdr:colOff>0</xdr:colOff>
      <xdr:row>87</xdr:row>
      <xdr:rowOff>85725</xdr:rowOff>
    </xdr:from>
    <xdr:to>
      <xdr:col>1</xdr:col>
      <xdr:colOff>4048125</xdr:colOff>
      <xdr:row>90</xdr:row>
      <xdr:rowOff>89054</xdr:rowOff>
    </xdr:to>
    <xdr:pic>
      <xdr:nvPicPr>
        <xdr:cNvPr id="2" name="Slika 1">
          <a:extLst>
            <a:ext uri="{FF2B5EF4-FFF2-40B4-BE49-F238E27FC236}">
              <a16:creationId xmlns:a16="http://schemas.microsoft.com/office/drawing/2014/main" id="{C45CD071-1E27-4261-B61A-C3FEC704D2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7249775"/>
          <a:ext cx="5695950" cy="574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39</xdr:row>
      <xdr:rowOff>47625</xdr:rowOff>
    </xdr:from>
    <xdr:to>
      <xdr:col>1</xdr:col>
      <xdr:colOff>4105274</xdr:colOff>
      <xdr:row>42</xdr:row>
      <xdr:rowOff>48041</xdr:rowOff>
    </xdr:to>
    <xdr:pic>
      <xdr:nvPicPr>
        <xdr:cNvPr id="3" name="Slika 2">
          <a:extLst>
            <a:ext uri="{FF2B5EF4-FFF2-40B4-BE49-F238E27FC236}">
              <a16:creationId xmlns:a16="http://schemas.microsoft.com/office/drawing/2014/main" id="{31C3E0D6-7DBC-43D4-8188-4F45113FA76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8810625"/>
          <a:ext cx="5753099" cy="571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47625</xdr:colOff>
      <xdr:row>0</xdr:row>
      <xdr:rowOff>57150</xdr:rowOff>
    </xdr:from>
    <xdr:to>
      <xdr:col>0</xdr:col>
      <xdr:colOff>1628775</xdr:colOff>
      <xdr:row>2</xdr:row>
      <xdr:rowOff>66675</xdr:rowOff>
    </xdr:to>
    <xdr:pic>
      <xdr:nvPicPr>
        <xdr:cNvPr id="8" name="Slika 7">
          <a:extLst>
            <a:ext uri="{FF2B5EF4-FFF2-40B4-BE49-F238E27FC236}">
              <a16:creationId xmlns:a16="http://schemas.microsoft.com/office/drawing/2014/main" id="{98E009E1-C59C-49AA-BFEF-D7EED073696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7" t="-116" r="-27" b="-116"/>
        <a:stretch>
          <a:fillRect/>
        </a:stretch>
      </xdr:blipFill>
      <xdr:spPr bwMode="auto">
        <a:xfrm>
          <a:off x="47625" y="57150"/>
          <a:ext cx="1581150" cy="3905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220580</xdr:colOff>
      <xdr:row>0</xdr:row>
      <xdr:rowOff>35092</xdr:rowOff>
    </xdr:from>
    <xdr:to>
      <xdr:col>1</xdr:col>
      <xdr:colOff>1539039</xdr:colOff>
      <xdr:row>2</xdr:row>
      <xdr:rowOff>169305</xdr:rowOff>
    </xdr:to>
    <xdr:pic>
      <xdr:nvPicPr>
        <xdr:cNvPr id="9" name="Slika 8">
          <a:extLst>
            <a:ext uri="{FF2B5EF4-FFF2-40B4-BE49-F238E27FC236}">
              <a16:creationId xmlns:a16="http://schemas.microsoft.com/office/drawing/2014/main" id="{791B3947-97F3-40DC-BAAC-8B22DA832B50}"/>
            </a:ext>
          </a:extLst>
        </xdr:cNvPr>
        <xdr:cNvPicPr>
          <a:picLocks noChangeAspect="1"/>
        </xdr:cNvPicPr>
      </xdr:nvPicPr>
      <xdr:blipFill>
        <a:blip xmlns:r="http://schemas.openxmlformats.org/officeDocument/2006/relationships" r:embed="rId4"/>
        <a:stretch>
          <a:fillRect/>
        </a:stretch>
      </xdr:blipFill>
      <xdr:spPr>
        <a:xfrm>
          <a:off x="1869909" y="35092"/>
          <a:ext cx="1318459" cy="515213"/>
        </a:xfrm>
        <a:prstGeom prst="rect">
          <a:avLst/>
        </a:prstGeom>
      </xdr:spPr>
    </xdr:pic>
    <xdr:clientData/>
  </xdr:twoCellAnchor>
  <xdr:twoCellAnchor editAs="oneCell">
    <xdr:from>
      <xdr:col>1</xdr:col>
      <xdr:colOff>2293520</xdr:colOff>
      <xdr:row>0</xdr:row>
      <xdr:rowOff>35092</xdr:rowOff>
    </xdr:from>
    <xdr:to>
      <xdr:col>1</xdr:col>
      <xdr:colOff>3830053</xdr:colOff>
      <xdr:row>3</xdr:row>
      <xdr:rowOff>11400</xdr:rowOff>
    </xdr:to>
    <xdr:pic>
      <xdr:nvPicPr>
        <xdr:cNvPr id="10" name="Slika 9">
          <a:extLst>
            <a:ext uri="{FF2B5EF4-FFF2-40B4-BE49-F238E27FC236}">
              <a16:creationId xmlns:a16="http://schemas.microsoft.com/office/drawing/2014/main" id="{C5C4B0F2-DE0E-4CB9-956E-C5CD9057E383}"/>
            </a:ext>
          </a:extLst>
        </xdr:cNvPr>
        <xdr:cNvPicPr>
          <a:picLocks noChangeAspect="1"/>
        </xdr:cNvPicPr>
      </xdr:nvPicPr>
      <xdr:blipFill>
        <a:blip xmlns:r="http://schemas.openxmlformats.org/officeDocument/2006/relationships" r:embed="rId5"/>
        <a:stretch>
          <a:fillRect/>
        </a:stretch>
      </xdr:blipFill>
      <xdr:spPr>
        <a:xfrm>
          <a:off x="3942849" y="35092"/>
          <a:ext cx="1536533" cy="547808"/>
        </a:xfrm>
        <a:prstGeom prst="rect">
          <a:avLst/>
        </a:prstGeom>
      </xdr:spPr>
    </xdr:pic>
    <xdr:clientData/>
  </xdr:twoCellAnchor>
  <xdr:twoCellAnchor>
    <xdr:from>
      <xdr:col>0</xdr:col>
      <xdr:colOff>43961</xdr:colOff>
      <xdr:row>43</xdr:row>
      <xdr:rowOff>73346</xdr:rowOff>
    </xdr:from>
    <xdr:to>
      <xdr:col>0</xdr:col>
      <xdr:colOff>1625111</xdr:colOff>
      <xdr:row>45</xdr:row>
      <xdr:rowOff>82871</xdr:rowOff>
    </xdr:to>
    <xdr:pic>
      <xdr:nvPicPr>
        <xdr:cNvPr id="11" name="Slika 10">
          <a:extLst>
            <a:ext uri="{FF2B5EF4-FFF2-40B4-BE49-F238E27FC236}">
              <a16:creationId xmlns:a16="http://schemas.microsoft.com/office/drawing/2014/main" id="{23E97465-3F95-46B4-8F90-01E341D6FEC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7" t="-116" r="-27" b="-116"/>
        <a:stretch>
          <a:fillRect/>
        </a:stretch>
      </xdr:blipFill>
      <xdr:spPr bwMode="auto">
        <a:xfrm>
          <a:off x="43961" y="8843673"/>
          <a:ext cx="1581150" cy="3905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121666</xdr:colOff>
      <xdr:row>43</xdr:row>
      <xdr:rowOff>65943</xdr:rowOff>
    </xdr:from>
    <xdr:to>
      <xdr:col>1</xdr:col>
      <xdr:colOff>1440125</xdr:colOff>
      <xdr:row>46</xdr:row>
      <xdr:rowOff>9656</xdr:rowOff>
    </xdr:to>
    <xdr:pic>
      <xdr:nvPicPr>
        <xdr:cNvPr id="12" name="Slika 11">
          <a:extLst>
            <a:ext uri="{FF2B5EF4-FFF2-40B4-BE49-F238E27FC236}">
              <a16:creationId xmlns:a16="http://schemas.microsoft.com/office/drawing/2014/main" id="{FBA7F10B-ED99-49BC-B10D-6876DE9EADDA}"/>
            </a:ext>
          </a:extLst>
        </xdr:cNvPr>
        <xdr:cNvPicPr>
          <a:picLocks noChangeAspect="1"/>
        </xdr:cNvPicPr>
      </xdr:nvPicPr>
      <xdr:blipFill>
        <a:blip xmlns:r="http://schemas.openxmlformats.org/officeDocument/2006/relationships" r:embed="rId4"/>
        <a:stretch>
          <a:fillRect/>
        </a:stretch>
      </xdr:blipFill>
      <xdr:spPr>
        <a:xfrm>
          <a:off x="1770224" y="8719039"/>
          <a:ext cx="1318459" cy="515213"/>
        </a:xfrm>
        <a:prstGeom prst="rect">
          <a:avLst/>
        </a:prstGeom>
      </xdr:spPr>
    </xdr:pic>
    <xdr:clientData/>
  </xdr:twoCellAnchor>
  <xdr:twoCellAnchor editAs="oneCell">
    <xdr:from>
      <xdr:col>1</xdr:col>
      <xdr:colOff>2231242</xdr:colOff>
      <xdr:row>43</xdr:row>
      <xdr:rowOff>58616</xdr:rowOff>
    </xdr:from>
    <xdr:to>
      <xdr:col>1</xdr:col>
      <xdr:colOff>3767775</xdr:colOff>
      <xdr:row>46</xdr:row>
      <xdr:rowOff>34924</xdr:rowOff>
    </xdr:to>
    <xdr:pic>
      <xdr:nvPicPr>
        <xdr:cNvPr id="13" name="Slika 12">
          <a:extLst>
            <a:ext uri="{FF2B5EF4-FFF2-40B4-BE49-F238E27FC236}">
              <a16:creationId xmlns:a16="http://schemas.microsoft.com/office/drawing/2014/main" id="{7A66D181-0F0B-4DCD-A1F1-FD32F6D48652}"/>
            </a:ext>
          </a:extLst>
        </xdr:cNvPr>
        <xdr:cNvPicPr>
          <a:picLocks noChangeAspect="1"/>
        </xdr:cNvPicPr>
      </xdr:nvPicPr>
      <xdr:blipFill>
        <a:blip xmlns:r="http://schemas.openxmlformats.org/officeDocument/2006/relationships" r:embed="rId5"/>
        <a:stretch>
          <a:fillRect/>
        </a:stretch>
      </xdr:blipFill>
      <xdr:spPr>
        <a:xfrm>
          <a:off x="3879800" y="8711712"/>
          <a:ext cx="1536533" cy="5478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2006600</xdr:colOff>
      <xdr:row>545</xdr:row>
      <xdr:rowOff>0</xdr:rowOff>
    </xdr:from>
    <xdr:to>
      <xdr:col>1</xdr:col>
      <xdr:colOff>2061845</xdr:colOff>
      <xdr:row>548</xdr:row>
      <xdr:rowOff>94315</xdr:rowOff>
    </xdr:to>
    <xdr:sp macro="" textlink="">
      <xdr:nvSpPr>
        <xdr:cNvPr id="9" name="Text Box 6">
          <a:extLst>
            <a:ext uri="{FF2B5EF4-FFF2-40B4-BE49-F238E27FC236}">
              <a16:creationId xmlns:a16="http://schemas.microsoft.com/office/drawing/2014/main" id="{A942A48E-492C-46AF-9FC2-28255AB9AD7C}"/>
            </a:ext>
          </a:extLst>
        </xdr:cNvPr>
        <xdr:cNvSpPr txBox="1">
          <a:spLocks noChangeArrowheads="1"/>
        </xdr:cNvSpPr>
      </xdr:nvSpPr>
      <xdr:spPr bwMode="auto">
        <a:xfrm>
          <a:off x="2559050" y="1371600"/>
          <a:ext cx="66675" cy="559136"/>
        </a:xfrm>
        <a:prstGeom prst="rect">
          <a:avLst/>
        </a:prstGeom>
        <a:noFill/>
        <a:ln w="9525">
          <a:noFill/>
          <a:miter lim="800000"/>
          <a:headEnd/>
          <a:tailEnd/>
        </a:ln>
      </xdr:spPr>
    </xdr:sp>
    <xdr:clientData/>
  </xdr:twoCellAnchor>
  <xdr:twoCellAnchor editAs="oneCell">
    <xdr:from>
      <xdr:col>2</xdr:col>
      <xdr:colOff>11256</xdr:colOff>
      <xdr:row>1379</xdr:row>
      <xdr:rowOff>0</xdr:rowOff>
    </xdr:from>
    <xdr:to>
      <xdr:col>2</xdr:col>
      <xdr:colOff>77931</xdr:colOff>
      <xdr:row>1392</xdr:row>
      <xdr:rowOff>2040</xdr:rowOff>
    </xdr:to>
    <xdr:sp macro="" textlink="">
      <xdr:nvSpPr>
        <xdr:cNvPr id="11" name="Text Box 15">
          <a:extLst>
            <a:ext uri="{FF2B5EF4-FFF2-40B4-BE49-F238E27FC236}">
              <a16:creationId xmlns:a16="http://schemas.microsoft.com/office/drawing/2014/main" id="{DB676B7C-DE37-4213-9D81-D64E1836EEEF}"/>
            </a:ext>
          </a:extLst>
        </xdr:cNvPr>
        <xdr:cNvSpPr txBox="1">
          <a:spLocks noChangeArrowheads="1"/>
        </xdr:cNvSpPr>
      </xdr:nvSpPr>
      <xdr:spPr bwMode="auto">
        <a:xfrm>
          <a:off x="2725881" y="1371600"/>
          <a:ext cx="66675" cy="1324469"/>
        </a:xfrm>
        <a:prstGeom prst="rect">
          <a:avLst/>
        </a:prstGeom>
        <a:noFill/>
        <a:ln w="9525">
          <a:noFill/>
          <a:miter lim="800000"/>
          <a:headEnd/>
          <a:tailEnd/>
        </a:ln>
      </xdr:spPr>
    </xdr:sp>
    <xdr:clientData/>
  </xdr:twoCellAnchor>
  <xdr:twoCellAnchor editAs="oneCell">
    <xdr:from>
      <xdr:col>1</xdr:col>
      <xdr:colOff>286580</xdr:colOff>
      <xdr:row>552</xdr:row>
      <xdr:rowOff>168138</xdr:rowOff>
    </xdr:from>
    <xdr:to>
      <xdr:col>1</xdr:col>
      <xdr:colOff>1645661</xdr:colOff>
      <xdr:row>557</xdr:row>
      <xdr:rowOff>9525</xdr:rowOff>
    </xdr:to>
    <xdr:pic>
      <xdr:nvPicPr>
        <xdr:cNvPr id="2" name="Slika 1">
          <a:extLst>
            <a:ext uri="{FF2B5EF4-FFF2-40B4-BE49-F238E27FC236}">
              <a16:creationId xmlns:a16="http://schemas.microsoft.com/office/drawing/2014/main" id="{346CA418-52A1-4389-83FA-861EC4305EA8}"/>
            </a:ext>
          </a:extLst>
        </xdr:cNvPr>
        <xdr:cNvPicPr>
          <a:picLocks noChangeAspect="1"/>
        </xdr:cNvPicPr>
      </xdr:nvPicPr>
      <xdr:blipFill>
        <a:blip xmlns:r="http://schemas.openxmlformats.org/officeDocument/2006/relationships" r:embed="rId1"/>
        <a:stretch>
          <a:fillRect/>
        </a:stretch>
      </xdr:blipFill>
      <xdr:spPr>
        <a:xfrm>
          <a:off x="841515" y="202214095"/>
          <a:ext cx="1359081" cy="793887"/>
        </a:xfrm>
        <a:prstGeom prst="rect">
          <a:avLst/>
        </a:prstGeom>
      </xdr:spPr>
    </xdr:pic>
    <xdr:clientData/>
  </xdr:twoCellAnchor>
  <xdr:twoCellAnchor editAs="oneCell">
    <xdr:from>
      <xdr:col>2</xdr:col>
      <xdr:colOff>183462</xdr:colOff>
      <xdr:row>553</xdr:row>
      <xdr:rowOff>35614</xdr:rowOff>
    </xdr:from>
    <xdr:to>
      <xdr:col>4</xdr:col>
      <xdr:colOff>440635</xdr:colOff>
      <xdr:row>557</xdr:row>
      <xdr:rowOff>24855</xdr:rowOff>
    </xdr:to>
    <xdr:pic>
      <xdr:nvPicPr>
        <xdr:cNvPr id="3" name="Slika 2">
          <a:extLst>
            <a:ext uri="{FF2B5EF4-FFF2-40B4-BE49-F238E27FC236}">
              <a16:creationId xmlns:a16="http://schemas.microsoft.com/office/drawing/2014/main" id="{1241CC2D-CF8C-4B18-A010-6A90DF437517}"/>
            </a:ext>
          </a:extLst>
        </xdr:cNvPr>
        <xdr:cNvPicPr>
          <a:picLocks noChangeAspect="1"/>
        </xdr:cNvPicPr>
      </xdr:nvPicPr>
      <xdr:blipFill>
        <a:blip xmlns:r="http://schemas.openxmlformats.org/officeDocument/2006/relationships" r:embed="rId2"/>
        <a:stretch>
          <a:fillRect/>
        </a:stretch>
      </xdr:blipFill>
      <xdr:spPr>
        <a:xfrm>
          <a:off x="3455092" y="156303592"/>
          <a:ext cx="1284217" cy="75124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21%20DINA\NORD-ING\MURID\remurid__hidro_korekcijazasafu\1_Projekti\270_2016%20Samostan%20Ivanec\_Tro&#353;kovnik%20%20Samostan%20Ivanec_nije%20za%20va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1_Projekti\270_2016%20Samostan%20Ivanec\_Tro&#353;kovnik%20%20Samostan%20Ivanec_nije%20za%20v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P"/>
      <sheetName val="N Plin"/>
      <sheetName val="M Plin"/>
      <sheetName val="Gr"/>
      <sheetName val="Hl"/>
      <sheetName val="Vent"/>
      <sheetName val="Kanalizacija"/>
      <sheetName val="Vodovod"/>
      <sheetName val="POMOĆNI"/>
      <sheetName val="REKAPIT."/>
      <sheetName val="Plin UNP"/>
      <sheetName val="Plin nemjereni"/>
      <sheetName val="Plin mjereni"/>
      <sheetName val="Instalacija grijanja"/>
      <sheetName val="Instalacija hlađenja"/>
      <sheetName val="Instalacija ventilacije"/>
      <sheetName val="Rekapitulacij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P"/>
      <sheetName val="N Plin"/>
      <sheetName val="M Plin"/>
      <sheetName val="Gr"/>
      <sheetName val="Hl"/>
      <sheetName val="Vent"/>
      <sheetName val="Kanalizacija"/>
      <sheetName val="Vodovod"/>
      <sheetName val="POMOĆNI"/>
      <sheetName val="REKAPIT."/>
      <sheetName val="Plin UNP"/>
      <sheetName val="Plin nemjereni"/>
      <sheetName val="Plin mjereni"/>
      <sheetName val="Instalacija grijanja"/>
      <sheetName val="Instalacija hlađenja"/>
      <sheetName val="Instalacija ventilacije"/>
      <sheetName val="Rekapitulacija"/>
    </sheetNames>
    <sheetDataSet>
      <sheetData sheetId="0"/>
      <sheetData sheetId="1"/>
      <sheetData sheetId="2"/>
      <sheetData sheetId="3"/>
      <sheetData sheetId="4"/>
      <sheetData sheetId="5"/>
      <sheetData sheetId="6"/>
      <sheetData sheetId="7"/>
      <sheetData sheetId="8">
        <row r="56">
          <cell r="B56" t="str">
            <v xml:space="preserve"> - horizontalna ugradnja kolektora na ravni krov </v>
          </cell>
          <cell r="L56" t="str">
            <v xml:space="preserve"> - ugradnja na ravni krov</v>
          </cell>
        </row>
        <row r="57">
          <cell r="B57" t="str">
            <v xml:space="preserve"> - vertikalna ugradnja kolektora na ravni krov </v>
          </cell>
          <cell r="L57" t="str">
            <v xml:space="preserve"> - 1. polje ugradnja na kosi krov (standardni crijep - Bramac, Tondach)</v>
          </cell>
        </row>
        <row r="58">
          <cell r="B58" t="str">
            <v xml:space="preserve"> - hor. ugradnja jedan do drugog na kosi krov (standardni crijep - Bramac, Tondach)</v>
          </cell>
          <cell r="L58" t="str">
            <v xml:space="preserve"> - 1. polje ugradnja na kosi krov (valoviti crijep, šindra)</v>
          </cell>
        </row>
        <row r="59">
          <cell r="B59" t="str">
            <v xml:space="preserve"> - hor. ugradnja jedan do drugog na kosi krov (valoviti crijep, šindra)</v>
          </cell>
          <cell r="L59" t="str">
            <v xml:space="preserve"> - 1. polje ugradnja na kosi krov (biber crijep, šindra)</v>
          </cell>
        </row>
        <row r="60">
          <cell r="B60" t="str">
            <v xml:space="preserve"> - hor. ugradnja jedan do drugog na kosi krov (ostali tipovi krova)</v>
          </cell>
        </row>
        <row r="61">
          <cell r="B61" t="str">
            <v xml:space="preserve"> - vert. ugradnja jedan do drugog na kosi krov (standardni crijep - Bramac, Tondach)</v>
          </cell>
        </row>
        <row r="62">
          <cell r="B62" t="str">
            <v xml:space="preserve"> - vert. ugradnja jedan do drugog na kosi krov (valoviti crijep, šindra)</v>
          </cell>
        </row>
        <row r="63">
          <cell r="B63" t="str">
            <v xml:space="preserve"> - vert. ugradnja jedan do drugog na kosi krov (ostali tipovi krova)</v>
          </cell>
        </row>
        <row r="64">
          <cell r="B64" t="str">
            <v xml:space="preserve"> - hor. ugradnja jedan iznad drugog na kosi krov (standardni crijep - Bramac, Tondach)</v>
          </cell>
        </row>
        <row r="65">
          <cell r="B65" t="str">
            <v xml:space="preserve"> - hor. ugradnja jedan iznad drugog na kosi krov (valoviti crijep, šindra)</v>
          </cell>
        </row>
        <row r="66">
          <cell r="B66" t="str">
            <v xml:space="preserve"> - hor. ugradnja jedan iznad drugog na kosi krov (ostali tipovi krova)</v>
          </cell>
        </row>
        <row r="67">
          <cell r="B67" t="str">
            <v xml:space="preserve"> - vert. ugradnja jedan iznad drugog na kosi krov (standardni crijep - Bramac, Tondach)</v>
          </cell>
        </row>
        <row r="68">
          <cell r="B68" t="str">
            <v xml:space="preserve"> - vert. ugradnja jedan iznad drugog na kosi krov (valoviti crijep, šindra)</v>
          </cell>
        </row>
        <row r="69">
          <cell r="B69" t="str">
            <v xml:space="preserve"> - vert. ugradnja jedan iznad drugog na kosi krov (ostali tipovi krova)</v>
          </cell>
        </row>
        <row r="76">
          <cell r="B76" t="str">
            <v xml:space="preserve"> - ugradnja na kosi krov</v>
          </cell>
        </row>
        <row r="77">
          <cell r="B77" t="str">
            <v xml:space="preserve"> - ugradnja na ravni krov</v>
          </cell>
        </row>
      </sheetData>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D100"/>
  <sheetViews>
    <sheetView view="pageBreakPreview" zoomScale="115" zoomScaleNormal="100" zoomScaleSheetLayoutView="115" workbookViewId="0">
      <selection activeCell="D16" sqref="D16"/>
    </sheetView>
  </sheetViews>
  <sheetFormatPr defaultColWidth="16.5546875" defaultRowHeight="14.4"/>
  <cols>
    <col min="1" max="1" width="23" customWidth="1"/>
    <col min="2" max="2" width="64.44140625" style="21" bestFit="1" customWidth="1"/>
  </cols>
  <sheetData>
    <row r="1" spans="1:3">
      <c r="A1" s="4"/>
      <c r="B1" s="30"/>
      <c r="C1" s="1"/>
    </row>
    <row r="2" spans="1:3">
      <c r="A2" s="4"/>
      <c r="B2" s="31"/>
      <c r="C2" s="1"/>
    </row>
    <row r="3" spans="1:3">
      <c r="A3" s="4"/>
      <c r="B3" s="31"/>
      <c r="C3" s="1"/>
    </row>
    <row r="4" spans="1:3">
      <c r="A4" s="4"/>
      <c r="B4" s="32"/>
      <c r="C4" s="1"/>
    </row>
    <row r="5" spans="1:3">
      <c r="A5" s="4"/>
      <c r="B5" s="8"/>
      <c r="C5" s="1"/>
    </row>
    <row r="6" spans="1:3">
      <c r="A6" s="4"/>
      <c r="B6" s="8"/>
      <c r="C6" s="1"/>
    </row>
    <row r="7" spans="1:3">
      <c r="A7" s="4"/>
      <c r="B7" s="8"/>
      <c r="C7" s="1"/>
    </row>
    <row r="8" spans="1:3" ht="27">
      <c r="A8" s="4" t="s">
        <v>0</v>
      </c>
      <c r="B8" s="23" t="s">
        <v>2489</v>
      </c>
      <c r="C8" s="1"/>
    </row>
    <row r="9" spans="1:3">
      <c r="A9" s="4"/>
      <c r="B9" s="17" t="s">
        <v>2490</v>
      </c>
      <c r="C9" s="1"/>
    </row>
    <row r="10" spans="1:3">
      <c r="A10" s="4"/>
      <c r="B10" s="18" t="s">
        <v>2491</v>
      </c>
      <c r="C10" s="1"/>
    </row>
    <row r="11" spans="1:3">
      <c r="A11" s="4"/>
      <c r="B11" s="8"/>
      <c r="C11" s="1"/>
    </row>
    <row r="12" spans="1:3">
      <c r="A12" s="4"/>
      <c r="B12" s="7"/>
      <c r="C12" s="1"/>
    </row>
    <row r="13" spans="1:3" ht="39.75" customHeight="1">
      <c r="A13" s="4" t="s">
        <v>5</v>
      </c>
      <c r="B13" s="16" t="s">
        <v>2492</v>
      </c>
      <c r="C13" s="1"/>
    </row>
    <row r="14" spans="1:3">
      <c r="A14" s="4"/>
      <c r="B14" s="7"/>
      <c r="C14" s="1"/>
    </row>
    <row r="15" spans="1:3">
      <c r="A15" s="4" t="s">
        <v>6</v>
      </c>
      <c r="B15" s="20" t="s">
        <v>2493</v>
      </c>
      <c r="C15" s="1"/>
    </row>
    <row r="16" spans="1:3">
      <c r="A16" s="4"/>
      <c r="B16" s="7"/>
      <c r="C16" s="1"/>
    </row>
    <row r="17" spans="1:3">
      <c r="A17" s="4" t="s">
        <v>7</v>
      </c>
      <c r="B17" s="22" t="s">
        <v>2494</v>
      </c>
      <c r="C17" s="1"/>
    </row>
    <row r="18" spans="1:3">
      <c r="A18" s="4"/>
      <c r="B18" s="7"/>
      <c r="C18" s="1"/>
    </row>
    <row r="19" spans="1:3">
      <c r="A19" s="4" t="s">
        <v>8</v>
      </c>
      <c r="B19" s="7" t="s">
        <v>9</v>
      </c>
      <c r="C19" s="1"/>
    </row>
    <row r="20" spans="1:3">
      <c r="A20" s="4"/>
      <c r="B20" s="7"/>
      <c r="C20" s="1"/>
    </row>
    <row r="21" spans="1:3">
      <c r="A21" s="4"/>
      <c r="B21" s="7"/>
      <c r="C21" s="1"/>
    </row>
    <row r="22" spans="1:3">
      <c r="A22" s="4" t="s">
        <v>537</v>
      </c>
      <c r="B22" s="7" t="s">
        <v>538</v>
      </c>
      <c r="C22" s="1"/>
    </row>
    <row r="23" spans="1:3">
      <c r="A23" s="4"/>
      <c r="B23" s="7"/>
      <c r="C23" s="1"/>
    </row>
    <row r="24" spans="1:3">
      <c r="A24" s="4" t="s">
        <v>10</v>
      </c>
      <c r="B24" s="34" t="s">
        <v>3322</v>
      </c>
      <c r="C24" s="1"/>
    </row>
    <row r="25" spans="1:3">
      <c r="A25" s="4"/>
      <c r="B25" s="34" t="s">
        <v>3323</v>
      </c>
      <c r="C25" s="1"/>
    </row>
    <row r="26" spans="1:3">
      <c r="A26" s="4"/>
      <c r="B26" s="8"/>
      <c r="C26" s="1"/>
    </row>
    <row r="27" spans="1:3">
      <c r="A27" s="33" t="s">
        <v>11</v>
      </c>
      <c r="B27" s="11" t="s">
        <v>2495</v>
      </c>
      <c r="C27" s="1"/>
    </row>
    <row r="28" spans="1:3">
      <c r="A28" s="4"/>
      <c r="B28" s="8"/>
      <c r="C28" s="1"/>
    </row>
    <row r="29" spans="1:3">
      <c r="A29" s="4"/>
      <c r="B29" s="24" t="s">
        <v>12</v>
      </c>
      <c r="C29" s="1"/>
    </row>
    <row r="30" spans="1:3">
      <c r="A30" s="4"/>
      <c r="B30" s="25" t="s">
        <v>13</v>
      </c>
      <c r="C30" s="1"/>
    </row>
    <row r="31" spans="1:3">
      <c r="A31" s="4"/>
      <c r="B31" s="25"/>
      <c r="C31" s="1"/>
    </row>
    <row r="32" spans="1:3">
      <c r="A32" s="4"/>
      <c r="B32" s="25"/>
      <c r="C32" s="1"/>
    </row>
    <row r="33" spans="1:4">
      <c r="A33" s="4"/>
      <c r="B33" s="25"/>
      <c r="C33" s="1"/>
    </row>
    <row r="34" spans="1:4">
      <c r="A34" s="4"/>
      <c r="B34" s="25"/>
      <c r="C34" s="1"/>
    </row>
    <row r="35" spans="1:4">
      <c r="A35" s="4"/>
      <c r="B35" s="25"/>
      <c r="C35" s="1"/>
    </row>
    <row r="36" spans="1:4">
      <c r="A36" s="4"/>
      <c r="B36" s="25"/>
      <c r="C36" s="1"/>
    </row>
    <row r="37" spans="1:4">
      <c r="A37" s="4"/>
      <c r="B37" s="25"/>
      <c r="C37" s="1"/>
    </row>
    <row r="38" spans="1:4">
      <c r="A38" s="4"/>
      <c r="B38" s="25"/>
      <c r="C38" s="1"/>
    </row>
    <row r="39" spans="1:4">
      <c r="A39" s="4"/>
      <c r="B39" s="25"/>
      <c r="C39" s="1"/>
    </row>
    <row r="40" spans="1:4">
      <c r="A40" s="4"/>
      <c r="B40" s="25"/>
      <c r="C40" s="1"/>
    </row>
    <row r="41" spans="1:4">
      <c r="A41" s="4"/>
      <c r="B41" s="25"/>
      <c r="C41" s="1"/>
    </row>
    <row r="42" spans="1:4">
      <c r="A42" s="4"/>
      <c r="B42" s="25"/>
      <c r="C42" s="1"/>
    </row>
    <row r="43" spans="1:4">
      <c r="A43" s="4"/>
      <c r="B43" s="7"/>
      <c r="C43" s="1"/>
    </row>
    <row r="44" spans="1:4">
      <c r="A44" s="4"/>
      <c r="B44" s="8"/>
      <c r="C44" s="3"/>
      <c r="D44" s="2"/>
    </row>
    <row r="45" spans="1:4">
      <c r="A45" s="4"/>
      <c r="B45" s="8"/>
      <c r="C45" s="3"/>
      <c r="D45" s="2"/>
    </row>
    <row r="46" spans="1:4">
      <c r="A46" s="4"/>
      <c r="B46" s="8"/>
      <c r="C46" s="3"/>
      <c r="D46" s="2"/>
    </row>
    <row r="47" spans="1:4">
      <c r="A47" s="4"/>
      <c r="B47" s="8"/>
      <c r="C47" s="3"/>
      <c r="D47" s="2"/>
    </row>
    <row r="48" spans="1:4">
      <c r="A48" s="4"/>
      <c r="B48" s="8"/>
      <c r="C48" s="3"/>
      <c r="D48" s="2"/>
    </row>
    <row r="49" spans="1:4">
      <c r="A49" s="4"/>
      <c r="B49" s="8"/>
      <c r="C49" s="3"/>
      <c r="D49" s="2"/>
    </row>
    <row r="50" spans="1:4">
      <c r="A50" s="4"/>
      <c r="B50" s="8"/>
      <c r="C50" s="3"/>
      <c r="D50" s="2"/>
    </row>
    <row r="51" spans="1:4">
      <c r="A51" s="4" t="s">
        <v>1</v>
      </c>
      <c r="B51" s="6" t="s">
        <v>2</v>
      </c>
      <c r="C51" s="3"/>
      <c r="D51" s="2"/>
    </row>
    <row r="52" spans="1:4">
      <c r="A52" s="4"/>
      <c r="B52" s="6" t="s">
        <v>3</v>
      </c>
      <c r="C52" s="3"/>
      <c r="D52" s="2"/>
    </row>
    <row r="53" spans="1:4">
      <c r="A53" s="4"/>
      <c r="B53" s="6" t="s">
        <v>4</v>
      </c>
      <c r="C53" s="3"/>
      <c r="D53" s="2"/>
    </row>
    <row r="54" spans="1:4">
      <c r="A54" s="4"/>
      <c r="B54" s="8"/>
      <c r="C54" s="3"/>
      <c r="D54" s="2"/>
    </row>
    <row r="55" spans="1:4">
      <c r="A55" s="4"/>
      <c r="B55" s="8"/>
      <c r="C55" s="3"/>
      <c r="D55" s="2"/>
    </row>
    <row r="56" spans="1:4">
      <c r="A56" s="4"/>
      <c r="B56" s="8"/>
      <c r="C56" s="3"/>
      <c r="D56" s="2"/>
    </row>
    <row r="57" spans="1:4" ht="27">
      <c r="A57" s="4" t="s">
        <v>0</v>
      </c>
      <c r="B57" s="23" t="s">
        <v>2489</v>
      </c>
      <c r="C57" s="3"/>
      <c r="D57" s="2"/>
    </row>
    <row r="58" spans="1:4">
      <c r="A58" s="4"/>
      <c r="B58" s="17" t="s">
        <v>2490</v>
      </c>
      <c r="C58" s="3"/>
      <c r="D58" s="2"/>
    </row>
    <row r="59" spans="1:4">
      <c r="A59" s="4"/>
      <c r="B59" s="18" t="s">
        <v>2491</v>
      </c>
      <c r="C59" s="3"/>
      <c r="D59" s="2"/>
    </row>
    <row r="60" spans="1:4">
      <c r="A60" s="4"/>
      <c r="B60" s="8"/>
      <c r="C60" s="3"/>
      <c r="D60" s="2"/>
    </row>
    <row r="61" spans="1:4">
      <c r="A61" s="4"/>
      <c r="B61" s="7"/>
      <c r="C61" s="3"/>
      <c r="D61" s="2"/>
    </row>
    <row r="62" spans="1:4" ht="27">
      <c r="A62" s="4" t="s">
        <v>5</v>
      </c>
      <c r="B62" s="19" t="s">
        <v>2492</v>
      </c>
      <c r="C62" s="3"/>
      <c r="D62" s="2"/>
    </row>
    <row r="63" spans="1:4">
      <c r="A63" s="4"/>
      <c r="B63" s="7"/>
      <c r="C63" s="3"/>
      <c r="D63" s="2"/>
    </row>
    <row r="64" spans="1:4">
      <c r="A64" s="4" t="s">
        <v>6</v>
      </c>
      <c r="B64" s="20" t="s">
        <v>2493</v>
      </c>
      <c r="C64" s="3"/>
      <c r="D64" s="2"/>
    </row>
    <row r="65" spans="1:4">
      <c r="A65" s="4"/>
      <c r="B65" s="7"/>
      <c r="C65" s="3"/>
      <c r="D65" s="2"/>
    </row>
    <row r="66" spans="1:4">
      <c r="A66" s="4" t="s">
        <v>7</v>
      </c>
      <c r="B66" s="29" t="s">
        <v>2494</v>
      </c>
      <c r="C66" s="3"/>
      <c r="D66" s="2"/>
    </row>
    <row r="67" spans="1:4">
      <c r="A67" s="4"/>
      <c r="B67" s="7"/>
      <c r="C67" s="3"/>
      <c r="D67" s="2"/>
    </row>
    <row r="68" spans="1:4">
      <c r="A68" s="4" t="s">
        <v>8</v>
      </c>
      <c r="B68" s="7" t="s">
        <v>9</v>
      </c>
      <c r="C68" s="3"/>
      <c r="D68" s="2"/>
    </row>
    <row r="69" spans="1:4">
      <c r="A69" s="4"/>
      <c r="B69" s="7"/>
      <c r="C69" s="3"/>
      <c r="D69" s="2"/>
    </row>
    <row r="70" spans="1:4">
      <c r="A70" s="4"/>
      <c r="B70" s="7"/>
      <c r="C70" s="3"/>
      <c r="D70" s="2"/>
    </row>
    <row r="71" spans="1:4">
      <c r="A71" s="4" t="s">
        <v>537</v>
      </c>
      <c r="B71" s="7" t="s">
        <v>538</v>
      </c>
      <c r="C71" s="3"/>
      <c r="D71" s="2"/>
    </row>
    <row r="72" spans="1:4">
      <c r="A72" s="4"/>
      <c r="B72" s="7"/>
      <c r="C72" s="3"/>
      <c r="D72" s="2"/>
    </row>
    <row r="73" spans="1:4">
      <c r="A73" s="4" t="s">
        <v>10</v>
      </c>
      <c r="B73" s="34" t="s">
        <v>3322</v>
      </c>
      <c r="C73" s="3"/>
      <c r="D73" s="2"/>
    </row>
    <row r="74" spans="1:4">
      <c r="A74" s="4"/>
      <c r="B74" s="34" t="s">
        <v>3323</v>
      </c>
      <c r="C74" s="3"/>
      <c r="D74" s="2"/>
    </row>
    <row r="75" spans="1:4">
      <c r="A75" s="4"/>
      <c r="B75" s="8"/>
      <c r="C75" s="3"/>
      <c r="D75" s="2"/>
    </row>
    <row r="76" spans="1:4">
      <c r="A76" s="33" t="s">
        <v>11</v>
      </c>
      <c r="B76" s="11" t="s">
        <v>2495</v>
      </c>
      <c r="C76" s="3"/>
      <c r="D76" s="2"/>
    </row>
    <row r="77" spans="1:4">
      <c r="A77" s="4"/>
      <c r="B77" s="8"/>
      <c r="C77" s="3"/>
      <c r="D77" s="2"/>
    </row>
    <row r="78" spans="1:4">
      <c r="A78" s="4"/>
      <c r="B78" s="24" t="s">
        <v>12</v>
      </c>
      <c r="C78" s="3"/>
      <c r="D78" s="2"/>
    </row>
    <row r="79" spans="1:4">
      <c r="A79" s="4"/>
      <c r="B79" s="25" t="s">
        <v>13</v>
      </c>
      <c r="C79" s="3"/>
      <c r="D79" s="2"/>
    </row>
    <row r="80" spans="1:4">
      <c r="A80" s="4"/>
      <c r="B80" s="25"/>
      <c r="C80" s="3"/>
      <c r="D80" s="2"/>
    </row>
    <row r="81" spans="1:4">
      <c r="A81" s="4"/>
      <c r="B81" s="25"/>
      <c r="C81" s="3"/>
      <c r="D81" s="2"/>
    </row>
    <row r="82" spans="1:4">
      <c r="A82" s="4"/>
      <c r="B82" s="25"/>
      <c r="C82" s="3"/>
      <c r="D82" s="2"/>
    </row>
    <row r="83" spans="1:4">
      <c r="A83" s="4"/>
      <c r="B83" s="25"/>
      <c r="C83" s="3"/>
      <c r="D83" s="2"/>
    </row>
    <row r="84" spans="1:4">
      <c r="A84" s="4"/>
      <c r="B84" s="25"/>
      <c r="C84" s="3"/>
      <c r="D84" s="2"/>
    </row>
    <row r="85" spans="1:4">
      <c r="A85" s="4"/>
      <c r="B85" s="25"/>
      <c r="C85" s="3"/>
      <c r="D85" s="2"/>
    </row>
    <row r="86" spans="1:4">
      <c r="A86" s="4"/>
      <c r="B86" s="25"/>
      <c r="C86" s="3"/>
      <c r="D86" s="2"/>
    </row>
    <row r="87" spans="1:4">
      <c r="A87" s="4"/>
      <c r="B87" s="25"/>
      <c r="C87" s="3"/>
      <c r="D87" s="2"/>
    </row>
    <row r="88" spans="1:4">
      <c r="A88" s="4"/>
      <c r="C88" s="3"/>
      <c r="D88" s="2"/>
    </row>
    <row r="89" spans="1:4">
      <c r="A89" s="4"/>
      <c r="C89" s="3"/>
      <c r="D89" s="2"/>
    </row>
    <row r="90" spans="1:4">
      <c r="C90" s="5"/>
      <c r="D90" s="5"/>
    </row>
    <row r="91" spans="1:4">
      <c r="C91" s="5"/>
      <c r="D91" s="5"/>
    </row>
    <row r="93" spans="1:4" ht="15" customHeight="1"/>
    <row r="96" spans="1:4" ht="15.75" customHeight="1"/>
    <row r="97" ht="15" customHeight="1"/>
    <row r="98" ht="15" customHeight="1"/>
    <row r="99" ht="15.75" customHeight="1"/>
    <row r="100" ht="18" customHeight="1"/>
  </sheetData>
  <sheetProtection algorithmName="SHA-512" hashValue="esV4mvhYVCf/AszZ88F3v5J/fh4XgNXb5roTBrRmcpk4WquqhrsD5PYJOzF6tUasHR8z/kdiSDEPxhW564i6mQ==" saltValue="mg15SwQiy9kovTopdBn7UQ==" spinCount="100000" sheet="1" selectLockedCells="1"/>
  <pageMargins left="0.7" right="0.7" top="0.75" bottom="0.75" header="0.3" footer="0.3"/>
  <pageSetup paperSize="9" orientation="portrait" r:id="rId1"/>
  <rowBreaks count="1" manualBreakCount="1">
    <brk id="43"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8">
    <tabColor rgb="FF00B050"/>
  </sheetPr>
  <dimension ref="A3:I27"/>
  <sheetViews>
    <sheetView view="pageBreakPreview" topLeftCell="A17" zoomScaleNormal="100" zoomScaleSheetLayoutView="100" workbookViewId="0">
      <selection activeCell="B21" sqref="B21"/>
    </sheetView>
  </sheetViews>
  <sheetFormatPr defaultRowHeight="11.4"/>
  <cols>
    <col min="1" max="1" width="5.109375" style="628" customWidth="1"/>
    <col min="2" max="2" width="43.33203125" style="640" customWidth="1"/>
    <col min="3" max="3" width="8.109375" style="642" customWidth="1"/>
    <col min="4" max="4" width="7.44140625" style="643" customWidth="1"/>
    <col min="5" max="5" width="10.109375" style="644" customWidth="1"/>
    <col min="6" max="6" width="12.109375" style="644" bestFit="1" customWidth="1"/>
    <col min="7" max="256" width="9.109375" style="67"/>
    <col min="257" max="257" width="5.6640625" style="67" customWidth="1"/>
    <col min="258" max="258" width="43" style="67" customWidth="1"/>
    <col min="259" max="260" width="8.5546875" style="67" customWidth="1"/>
    <col min="261" max="262" width="13.6640625" style="67" customWidth="1"/>
    <col min="263" max="512" width="9.109375" style="67"/>
    <col min="513" max="513" width="5.6640625" style="67" customWidth="1"/>
    <col min="514" max="514" width="43" style="67" customWidth="1"/>
    <col min="515" max="516" width="8.5546875" style="67" customWidth="1"/>
    <col min="517" max="518" width="13.6640625" style="67" customWidth="1"/>
    <col min="519" max="768" width="9.109375" style="67"/>
    <col min="769" max="769" width="5.6640625" style="67" customWidth="1"/>
    <col min="770" max="770" width="43" style="67" customWidth="1"/>
    <col min="771" max="772" width="8.5546875" style="67" customWidth="1"/>
    <col min="773" max="774" width="13.6640625" style="67" customWidth="1"/>
    <col min="775" max="1024" width="9.109375" style="67"/>
    <col min="1025" max="1025" width="5.6640625" style="67" customWidth="1"/>
    <col min="1026" max="1026" width="43" style="67" customWidth="1"/>
    <col min="1027" max="1028" width="8.5546875" style="67" customWidth="1"/>
    <col min="1029" max="1030" width="13.6640625" style="67" customWidth="1"/>
    <col min="1031" max="1280" width="9.109375" style="67"/>
    <col min="1281" max="1281" width="5.6640625" style="67" customWidth="1"/>
    <col min="1282" max="1282" width="43" style="67" customWidth="1"/>
    <col min="1283" max="1284" width="8.5546875" style="67" customWidth="1"/>
    <col min="1285" max="1286" width="13.6640625" style="67" customWidth="1"/>
    <col min="1287" max="1536" width="9.109375" style="67"/>
    <col min="1537" max="1537" width="5.6640625" style="67" customWidth="1"/>
    <col min="1538" max="1538" width="43" style="67" customWidth="1"/>
    <col min="1539" max="1540" width="8.5546875" style="67" customWidth="1"/>
    <col min="1541" max="1542" width="13.6640625" style="67" customWidth="1"/>
    <col min="1543" max="1792" width="9.109375" style="67"/>
    <col min="1793" max="1793" width="5.6640625" style="67" customWidth="1"/>
    <col min="1794" max="1794" width="43" style="67" customWidth="1"/>
    <col min="1795" max="1796" width="8.5546875" style="67" customWidth="1"/>
    <col min="1797" max="1798" width="13.6640625" style="67" customWidth="1"/>
    <col min="1799" max="2048" width="9.109375" style="67"/>
    <col min="2049" max="2049" width="5.6640625" style="67" customWidth="1"/>
    <col min="2050" max="2050" width="43" style="67" customWidth="1"/>
    <col min="2051" max="2052" width="8.5546875" style="67" customWidth="1"/>
    <col min="2053" max="2054" width="13.6640625" style="67" customWidth="1"/>
    <col min="2055" max="2304" width="9.109375" style="67"/>
    <col min="2305" max="2305" width="5.6640625" style="67" customWidth="1"/>
    <col min="2306" max="2306" width="43" style="67" customWidth="1"/>
    <col min="2307" max="2308" width="8.5546875" style="67" customWidth="1"/>
    <col min="2309" max="2310" width="13.6640625" style="67" customWidth="1"/>
    <col min="2311" max="2560" width="9.109375" style="67"/>
    <col min="2561" max="2561" width="5.6640625" style="67" customWidth="1"/>
    <col min="2562" max="2562" width="43" style="67" customWidth="1"/>
    <col min="2563" max="2564" width="8.5546875" style="67" customWidth="1"/>
    <col min="2565" max="2566" width="13.6640625" style="67" customWidth="1"/>
    <col min="2567" max="2816" width="9.109375" style="67"/>
    <col min="2817" max="2817" width="5.6640625" style="67" customWidth="1"/>
    <col min="2818" max="2818" width="43" style="67" customWidth="1"/>
    <col min="2819" max="2820" width="8.5546875" style="67" customWidth="1"/>
    <col min="2821" max="2822" width="13.6640625" style="67" customWidth="1"/>
    <col min="2823" max="3072" width="9.109375" style="67"/>
    <col min="3073" max="3073" width="5.6640625" style="67" customWidth="1"/>
    <col min="3074" max="3074" width="43" style="67" customWidth="1"/>
    <col min="3075" max="3076" width="8.5546875" style="67" customWidth="1"/>
    <col min="3077" max="3078" width="13.6640625" style="67" customWidth="1"/>
    <col min="3079" max="3328" width="9.109375" style="67"/>
    <col min="3329" max="3329" width="5.6640625" style="67" customWidth="1"/>
    <col min="3330" max="3330" width="43" style="67" customWidth="1"/>
    <col min="3331" max="3332" width="8.5546875" style="67" customWidth="1"/>
    <col min="3333" max="3334" width="13.6640625" style="67" customWidth="1"/>
    <col min="3335" max="3584" width="9.109375" style="67"/>
    <col min="3585" max="3585" width="5.6640625" style="67" customWidth="1"/>
    <col min="3586" max="3586" width="43" style="67" customWidth="1"/>
    <col min="3587" max="3588" width="8.5546875" style="67" customWidth="1"/>
    <col min="3589" max="3590" width="13.6640625" style="67" customWidth="1"/>
    <col min="3591" max="3840" width="9.109375" style="67"/>
    <col min="3841" max="3841" width="5.6640625" style="67" customWidth="1"/>
    <col min="3842" max="3842" width="43" style="67" customWidth="1"/>
    <col min="3843" max="3844" width="8.5546875" style="67" customWidth="1"/>
    <col min="3845" max="3846" width="13.6640625" style="67" customWidth="1"/>
    <col min="3847" max="4096" width="9.109375" style="67"/>
    <col min="4097" max="4097" width="5.6640625" style="67" customWidth="1"/>
    <col min="4098" max="4098" width="43" style="67" customWidth="1"/>
    <col min="4099" max="4100" width="8.5546875" style="67" customWidth="1"/>
    <col min="4101" max="4102" width="13.6640625" style="67" customWidth="1"/>
    <col min="4103" max="4352" width="9.109375" style="67"/>
    <col min="4353" max="4353" width="5.6640625" style="67" customWidth="1"/>
    <col min="4354" max="4354" width="43" style="67" customWidth="1"/>
    <col min="4355" max="4356" width="8.5546875" style="67" customWidth="1"/>
    <col min="4357" max="4358" width="13.6640625" style="67" customWidth="1"/>
    <col min="4359" max="4608" width="9.109375" style="67"/>
    <col min="4609" max="4609" width="5.6640625" style="67" customWidth="1"/>
    <col min="4610" max="4610" width="43" style="67" customWidth="1"/>
    <col min="4611" max="4612" width="8.5546875" style="67" customWidth="1"/>
    <col min="4613" max="4614" width="13.6640625" style="67" customWidth="1"/>
    <col min="4615" max="4864" width="9.109375" style="67"/>
    <col min="4865" max="4865" width="5.6640625" style="67" customWidth="1"/>
    <col min="4866" max="4866" width="43" style="67" customWidth="1"/>
    <col min="4867" max="4868" width="8.5546875" style="67" customWidth="1"/>
    <col min="4869" max="4870" width="13.6640625" style="67" customWidth="1"/>
    <col min="4871" max="5120" width="9.109375" style="67"/>
    <col min="5121" max="5121" width="5.6640625" style="67" customWidth="1"/>
    <col min="5122" max="5122" width="43" style="67" customWidth="1"/>
    <col min="5123" max="5124" width="8.5546875" style="67" customWidth="1"/>
    <col min="5125" max="5126" width="13.6640625" style="67" customWidth="1"/>
    <col min="5127" max="5376" width="9.109375" style="67"/>
    <col min="5377" max="5377" width="5.6640625" style="67" customWidth="1"/>
    <col min="5378" max="5378" width="43" style="67" customWidth="1"/>
    <col min="5379" max="5380" width="8.5546875" style="67" customWidth="1"/>
    <col min="5381" max="5382" width="13.6640625" style="67" customWidth="1"/>
    <col min="5383" max="5632" width="9.109375" style="67"/>
    <col min="5633" max="5633" width="5.6640625" style="67" customWidth="1"/>
    <col min="5634" max="5634" width="43" style="67" customWidth="1"/>
    <col min="5635" max="5636" width="8.5546875" style="67" customWidth="1"/>
    <col min="5637" max="5638" width="13.6640625" style="67" customWidth="1"/>
    <col min="5639" max="5888" width="9.109375" style="67"/>
    <col min="5889" max="5889" width="5.6640625" style="67" customWidth="1"/>
    <col min="5890" max="5890" width="43" style="67" customWidth="1"/>
    <col min="5891" max="5892" width="8.5546875" style="67" customWidth="1"/>
    <col min="5893" max="5894" width="13.6640625" style="67" customWidth="1"/>
    <col min="5895" max="6144" width="9.109375" style="67"/>
    <col min="6145" max="6145" width="5.6640625" style="67" customWidth="1"/>
    <col min="6146" max="6146" width="43" style="67" customWidth="1"/>
    <col min="6147" max="6148" width="8.5546875" style="67" customWidth="1"/>
    <col min="6149" max="6150" width="13.6640625" style="67" customWidth="1"/>
    <col min="6151" max="6400" width="9.109375" style="67"/>
    <col min="6401" max="6401" width="5.6640625" style="67" customWidth="1"/>
    <col min="6402" max="6402" width="43" style="67" customWidth="1"/>
    <col min="6403" max="6404" width="8.5546875" style="67" customWidth="1"/>
    <col min="6405" max="6406" width="13.6640625" style="67" customWidth="1"/>
    <col min="6407" max="6656" width="9.109375" style="67"/>
    <col min="6657" max="6657" width="5.6640625" style="67" customWidth="1"/>
    <col min="6658" max="6658" width="43" style="67" customWidth="1"/>
    <col min="6659" max="6660" width="8.5546875" style="67" customWidth="1"/>
    <col min="6661" max="6662" width="13.6640625" style="67" customWidth="1"/>
    <col min="6663" max="6912" width="9.109375" style="67"/>
    <col min="6913" max="6913" width="5.6640625" style="67" customWidth="1"/>
    <col min="6914" max="6914" width="43" style="67" customWidth="1"/>
    <col min="6915" max="6916" width="8.5546875" style="67" customWidth="1"/>
    <col min="6917" max="6918" width="13.6640625" style="67" customWidth="1"/>
    <col min="6919" max="7168" width="9.109375" style="67"/>
    <col min="7169" max="7169" width="5.6640625" style="67" customWidth="1"/>
    <col min="7170" max="7170" width="43" style="67" customWidth="1"/>
    <col min="7171" max="7172" width="8.5546875" style="67" customWidth="1"/>
    <col min="7173" max="7174" width="13.6640625" style="67" customWidth="1"/>
    <col min="7175" max="7424" width="9.109375" style="67"/>
    <col min="7425" max="7425" width="5.6640625" style="67" customWidth="1"/>
    <col min="7426" max="7426" width="43" style="67" customWidth="1"/>
    <col min="7427" max="7428" width="8.5546875" style="67" customWidth="1"/>
    <col min="7429" max="7430" width="13.6640625" style="67" customWidth="1"/>
    <col min="7431" max="7680" width="9.109375" style="67"/>
    <col min="7681" max="7681" width="5.6640625" style="67" customWidth="1"/>
    <col min="7682" max="7682" width="43" style="67" customWidth="1"/>
    <col min="7683" max="7684" width="8.5546875" style="67" customWidth="1"/>
    <col min="7685" max="7686" width="13.6640625" style="67" customWidth="1"/>
    <col min="7687" max="7936" width="9.109375" style="67"/>
    <col min="7937" max="7937" width="5.6640625" style="67" customWidth="1"/>
    <col min="7938" max="7938" width="43" style="67" customWidth="1"/>
    <col min="7939" max="7940" width="8.5546875" style="67" customWidth="1"/>
    <col min="7941" max="7942" width="13.6640625" style="67" customWidth="1"/>
    <col min="7943" max="8192" width="9.109375" style="67"/>
    <col min="8193" max="8193" width="5.6640625" style="67" customWidth="1"/>
    <col min="8194" max="8194" width="43" style="67" customWidth="1"/>
    <col min="8195" max="8196" width="8.5546875" style="67" customWidth="1"/>
    <col min="8197" max="8198" width="13.6640625" style="67" customWidth="1"/>
    <col min="8199" max="8448" width="9.109375" style="67"/>
    <col min="8449" max="8449" width="5.6640625" style="67" customWidth="1"/>
    <col min="8450" max="8450" width="43" style="67" customWidth="1"/>
    <col min="8451" max="8452" width="8.5546875" style="67" customWidth="1"/>
    <col min="8453" max="8454" width="13.6640625" style="67" customWidth="1"/>
    <col min="8455" max="8704" width="9.109375" style="67"/>
    <col min="8705" max="8705" width="5.6640625" style="67" customWidth="1"/>
    <col min="8706" max="8706" width="43" style="67" customWidth="1"/>
    <col min="8707" max="8708" width="8.5546875" style="67" customWidth="1"/>
    <col min="8709" max="8710" width="13.6640625" style="67" customWidth="1"/>
    <col min="8711" max="8960" width="9.109375" style="67"/>
    <col min="8961" max="8961" width="5.6640625" style="67" customWidth="1"/>
    <col min="8962" max="8962" width="43" style="67" customWidth="1"/>
    <col min="8963" max="8964" width="8.5546875" style="67" customWidth="1"/>
    <col min="8965" max="8966" width="13.6640625" style="67" customWidth="1"/>
    <col min="8967" max="9216" width="9.109375" style="67"/>
    <col min="9217" max="9217" width="5.6640625" style="67" customWidth="1"/>
    <col min="9218" max="9218" width="43" style="67" customWidth="1"/>
    <col min="9219" max="9220" width="8.5546875" style="67" customWidth="1"/>
    <col min="9221" max="9222" width="13.6640625" style="67" customWidth="1"/>
    <col min="9223" max="9472" width="9.109375" style="67"/>
    <col min="9473" max="9473" width="5.6640625" style="67" customWidth="1"/>
    <col min="9474" max="9474" width="43" style="67" customWidth="1"/>
    <col min="9475" max="9476" width="8.5546875" style="67" customWidth="1"/>
    <col min="9477" max="9478" width="13.6640625" style="67" customWidth="1"/>
    <col min="9479" max="9728" width="9.109375" style="67"/>
    <col min="9729" max="9729" width="5.6640625" style="67" customWidth="1"/>
    <col min="9730" max="9730" width="43" style="67" customWidth="1"/>
    <col min="9731" max="9732" width="8.5546875" style="67" customWidth="1"/>
    <col min="9733" max="9734" width="13.6640625" style="67" customWidth="1"/>
    <col min="9735" max="9984" width="9.109375" style="67"/>
    <col min="9985" max="9985" width="5.6640625" style="67" customWidth="1"/>
    <col min="9986" max="9986" width="43" style="67" customWidth="1"/>
    <col min="9987" max="9988" width="8.5546875" style="67" customWidth="1"/>
    <col min="9989" max="9990" width="13.6640625" style="67" customWidth="1"/>
    <col min="9991" max="10240" width="9.109375" style="67"/>
    <col min="10241" max="10241" width="5.6640625" style="67" customWidth="1"/>
    <col min="10242" max="10242" width="43" style="67" customWidth="1"/>
    <col min="10243" max="10244" width="8.5546875" style="67" customWidth="1"/>
    <col min="10245" max="10246" width="13.6640625" style="67" customWidth="1"/>
    <col min="10247" max="10496" width="9.109375" style="67"/>
    <col min="10497" max="10497" width="5.6640625" style="67" customWidth="1"/>
    <col min="10498" max="10498" width="43" style="67" customWidth="1"/>
    <col min="10499" max="10500" width="8.5546875" style="67" customWidth="1"/>
    <col min="10501" max="10502" width="13.6640625" style="67" customWidth="1"/>
    <col min="10503" max="10752" width="9.109375" style="67"/>
    <col min="10753" max="10753" width="5.6640625" style="67" customWidth="1"/>
    <col min="10754" max="10754" width="43" style="67" customWidth="1"/>
    <col min="10755" max="10756" width="8.5546875" style="67" customWidth="1"/>
    <col min="10757" max="10758" width="13.6640625" style="67" customWidth="1"/>
    <col min="10759" max="11008" width="9.109375" style="67"/>
    <col min="11009" max="11009" width="5.6640625" style="67" customWidth="1"/>
    <col min="11010" max="11010" width="43" style="67" customWidth="1"/>
    <col min="11011" max="11012" width="8.5546875" style="67" customWidth="1"/>
    <col min="11013" max="11014" width="13.6640625" style="67" customWidth="1"/>
    <col min="11015" max="11264" width="9.109375" style="67"/>
    <col min="11265" max="11265" width="5.6640625" style="67" customWidth="1"/>
    <col min="11266" max="11266" width="43" style="67" customWidth="1"/>
    <col min="11267" max="11268" width="8.5546875" style="67" customWidth="1"/>
    <col min="11269" max="11270" width="13.6640625" style="67" customWidth="1"/>
    <col min="11271" max="11520" width="9.109375" style="67"/>
    <col min="11521" max="11521" width="5.6640625" style="67" customWidth="1"/>
    <col min="11522" max="11522" width="43" style="67" customWidth="1"/>
    <col min="11523" max="11524" width="8.5546875" style="67" customWidth="1"/>
    <col min="11525" max="11526" width="13.6640625" style="67" customWidth="1"/>
    <col min="11527" max="11776" width="9.109375" style="67"/>
    <col min="11777" max="11777" width="5.6640625" style="67" customWidth="1"/>
    <col min="11778" max="11778" width="43" style="67" customWidth="1"/>
    <col min="11779" max="11780" width="8.5546875" style="67" customWidth="1"/>
    <col min="11781" max="11782" width="13.6640625" style="67" customWidth="1"/>
    <col min="11783" max="12032" width="9.109375" style="67"/>
    <col min="12033" max="12033" width="5.6640625" style="67" customWidth="1"/>
    <col min="12034" max="12034" width="43" style="67" customWidth="1"/>
    <col min="12035" max="12036" width="8.5546875" style="67" customWidth="1"/>
    <col min="12037" max="12038" width="13.6640625" style="67" customWidth="1"/>
    <col min="12039" max="12288" width="9.109375" style="67"/>
    <col min="12289" max="12289" width="5.6640625" style="67" customWidth="1"/>
    <col min="12290" max="12290" width="43" style="67" customWidth="1"/>
    <col min="12291" max="12292" width="8.5546875" style="67" customWidth="1"/>
    <col min="12293" max="12294" width="13.6640625" style="67" customWidth="1"/>
    <col min="12295" max="12544" width="9.109375" style="67"/>
    <col min="12545" max="12545" width="5.6640625" style="67" customWidth="1"/>
    <col min="12546" max="12546" width="43" style="67" customWidth="1"/>
    <col min="12547" max="12548" width="8.5546875" style="67" customWidth="1"/>
    <col min="12549" max="12550" width="13.6640625" style="67" customWidth="1"/>
    <col min="12551" max="12800" width="9.109375" style="67"/>
    <col min="12801" max="12801" width="5.6640625" style="67" customWidth="1"/>
    <col min="12802" max="12802" width="43" style="67" customWidth="1"/>
    <col min="12803" max="12804" width="8.5546875" style="67" customWidth="1"/>
    <col min="12805" max="12806" width="13.6640625" style="67" customWidth="1"/>
    <col min="12807" max="13056" width="9.109375" style="67"/>
    <col min="13057" max="13057" width="5.6640625" style="67" customWidth="1"/>
    <col min="13058" max="13058" width="43" style="67" customWidth="1"/>
    <col min="13059" max="13060" width="8.5546875" style="67" customWidth="1"/>
    <col min="13061" max="13062" width="13.6640625" style="67" customWidth="1"/>
    <col min="13063" max="13312" width="9.109375" style="67"/>
    <col min="13313" max="13313" width="5.6640625" style="67" customWidth="1"/>
    <col min="13314" max="13314" width="43" style="67" customWidth="1"/>
    <col min="13315" max="13316" width="8.5546875" style="67" customWidth="1"/>
    <col min="13317" max="13318" width="13.6640625" style="67" customWidth="1"/>
    <col min="13319" max="13568" width="9.109375" style="67"/>
    <col min="13569" max="13569" width="5.6640625" style="67" customWidth="1"/>
    <col min="13570" max="13570" width="43" style="67" customWidth="1"/>
    <col min="13571" max="13572" width="8.5546875" style="67" customWidth="1"/>
    <col min="13573" max="13574" width="13.6640625" style="67" customWidth="1"/>
    <col min="13575" max="13824" width="9.109375" style="67"/>
    <col min="13825" max="13825" width="5.6640625" style="67" customWidth="1"/>
    <col min="13826" max="13826" width="43" style="67" customWidth="1"/>
    <col min="13827" max="13828" width="8.5546875" style="67" customWidth="1"/>
    <col min="13829" max="13830" width="13.6640625" style="67" customWidth="1"/>
    <col min="13831" max="14080" width="9.109375" style="67"/>
    <col min="14081" max="14081" width="5.6640625" style="67" customWidth="1"/>
    <col min="14082" max="14082" width="43" style="67" customWidth="1"/>
    <col min="14083" max="14084" width="8.5546875" style="67" customWidth="1"/>
    <col min="14085" max="14086" width="13.6640625" style="67" customWidth="1"/>
    <col min="14087" max="14336" width="9.109375" style="67"/>
    <col min="14337" max="14337" width="5.6640625" style="67" customWidth="1"/>
    <col min="14338" max="14338" width="43" style="67" customWidth="1"/>
    <col min="14339" max="14340" width="8.5546875" style="67" customWidth="1"/>
    <col min="14341" max="14342" width="13.6640625" style="67" customWidth="1"/>
    <col min="14343" max="14592" width="9.109375" style="67"/>
    <col min="14593" max="14593" width="5.6640625" style="67" customWidth="1"/>
    <col min="14594" max="14594" width="43" style="67" customWidth="1"/>
    <col min="14595" max="14596" width="8.5546875" style="67" customWidth="1"/>
    <col min="14597" max="14598" width="13.6640625" style="67" customWidth="1"/>
    <col min="14599" max="14848" width="9.109375" style="67"/>
    <col min="14849" max="14849" width="5.6640625" style="67" customWidth="1"/>
    <col min="14850" max="14850" width="43" style="67" customWidth="1"/>
    <col min="14851" max="14852" width="8.5546875" style="67" customWidth="1"/>
    <col min="14853" max="14854" width="13.6640625" style="67" customWidth="1"/>
    <col min="14855" max="15104" width="9.109375" style="67"/>
    <col min="15105" max="15105" width="5.6640625" style="67" customWidth="1"/>
    <col min="15106" max="15106" width="43" style="67" customWidth="1"/>
    <col min="15107" max="15108" width="8.5546875" style="67" customWidth="1"/>
    <col min="15109" max="15110" width="13.6640625" style="67" customWidth="1"/>
    <col min="15111" max="15360" width="9.109375" style="67"/>
    <col min="15361" max="15361" width="5.6640625" style="67" customWidth="1"/>
    <col min="15362" max="15362" width="43" style="67" customWidth="1"/>
    <col min="15363" max="15364" width="8.5546875" style="67" customWidth="1"/>
    <col min="15365" max="15366" width="13.6640625" style="67" customWidth="1"/>
    <col min="15367" max="15616" width="9.109375" style="67"/>
    <col min="15617" max="15617" width="5.6640625" style="67" customWidth="1"/>
    <col min="15618" max="15618" width="43" style="67" customWidth="1"/>
    <col min="15619" max="15620" width="8.5546875" style="67" customWidth="1"/>
    <col min="15621" max="15622" width="13.6640625" style="67" customWidth="1"/>
    <col min="15623" max="15872" width="9.109375" style="67"/>
    <col min="15873" max="15873" width="5.6640625" style="67" customWidth="1"/>
    <col min="15874" max="15874" width="43" style="67" customWidth="1"/>
    <col min="15875" max="15876" width="8.5546875" style="67" customWidth="1"/>
    <col min="15877" max="15878" width="13.6640625" style="67" customWidth="1"/>
    <col min="15879" max="16128" width="9.109375" style="67"/>
    <col min="16129" max="16129" width="5.6640625" style="67" customWidth="1"/>
    <col min="16130" max="16130" width="43" style="67" customWidth="1"/>
    <col min="16131" max="16132" width="8.5546875" style="67" customWidth="1"/>
    <col min="16133" max="16134" width="13.6640625" style="67" customWidth="1"/>
    <col min="16135" max="16384" width="9.109375" style="67"/>
  </cols>
  <sheetData>
    <row r="3" spans="1:6" ht="12">
      <c r="A3" s="621"/>
      <c r="B3" s="622" t="s">
        <v>3230</v>
      </c>
      <c r="C3" s="621"/>
      <c r="D3" s="623"/>
      <c r="E3" s="624"/>
      <c r="F3" s="624"/>
    </row>
    <row r="4" spans="1:6" ht="12">
      <c r="A4" s="625"/>
      <c r="B4" s="621"/>
      <c r="C4" s="625"/>
      <c r="D4" s="626"/>
      <c r="E4" s="627"/>
      <c r="F4" s="627"/>
    </row>
    <row r="5" spans="1:6" ht="12" customHeight="1">
      <c r="B5" s="629" t="s">
        <v>2451</v>
      </c>
      <c r="C5" s="629"/>
      <c r="D5" s="629"/>
      <c r="E5" s="629"/>
      <c r="F5" s="629"/>
    </row>
    <row r="6" spans="1:6" ht="12">
      <c r="B6" s="630"/>
      <c r="C6" s="629"/>
      <c r="D6" s="629"/>
      <c r="E6" s="629"/>
      <c r="F6" s="629"/>
    </row>
    <row r="7" spans="1:6" ht="12">
      <c r="B7" s="630"/>
      <c r="C7" s="629"/>
      <c r="D7" s="629"/>
      <c r="E7" s="629"/>
      <c r="F7" s="629"/>
    </row>
    <row r="8" spans="1:6" ht="22.8">
      <c r="A8" s="428" t="s">
        <v>255</v>
      </c>
      <c r="B8" s="429" t="s">
        <v>256</v>
      </c>
      <c r="C8" s="631" t="s">
        <v>552</v>
      </c>
      <c r="D8" s="431" t="s">
        <v>900</v>
      </c>
      <c r="E8" s="432" t="s">
        <v>257</v>
      </c>
      <c r="F8" s="431" t="s">
        <v>258</v>
      </c>
    </row>
    <row r="9" spans="1:6" ht="12">
      <c r="B9" s="630"/>
      <c r="C9" s="629"/>
      <c r="D9" s="629"/>
      <c r="E9" s="629"/>
      <c r="F9" s="629"/>
    </row>
    <row r="10" spans="1:6" ht="45.6">
      <c r="B10" s="441" t="s">
        <v>3225</v>
      </c>
      <c r="C10" s="629"/>
      <c r="D10" s="629"/>
      <c r="E10" s="629"/>
      <c r="F10" s="629"/>
    </row>
    <row r="11" spans="1:6" ht="12">
      <c r="B11" s="630"/>
      <c r="C11" s="629"/>
      <c r="D11" s="629"/>
      <c r="E11" s="629"/>
      <c r="F11" s="629"/>
    </row>
    <row r="12" spans="1:6" ht="12">
      <c r="A12" s="632" t="s">
        <v>591</v>
      </c>
      <c r="B12" s="633" t="s">
        <v>25</v>
      </c>
      <c r="C12" s="634"/>
      <c r="D12" s="634"/>
      <c r="E12" s="634"/>
      <c r="F12" s="634"/>
    </row>
    <row r="13" spans="1:6" ht="45.6">
      <c r="A13" s="635" t="s">
        <v>558</v>
      </c>
      <c r="B13" s="636" t="s">
        <v>2452</v>
      </c>
      <c r="C13" s="637"/>
      <c r="D13" s="637"/>
      <c r="E13" s="637"/>
      <c r="F13" s="637"/>
    </row>
    <row r="14" spans="1:6" ht="22.8">
      <c r="A14" s="635"/>
      <c r="B14" s="638" t="s">
        <v>3228</v>
      </c>
      <c r="C14" s="639"/>
      <c r="D14" s="639"/>
      <c r="E14" s="639"/>
      <c r="F14" s="639"/>
    </row>
    <row r="15" spans="1:6" ht="34.200000000000003">
      <c r="A15" s="635"/>
      <c r="B15" s="638" t="s">
        <v>3229</v>
      </c>
      <c r="C15" s="639"/>
      <c r="D15" s="639"/>
      <c r="E15" s="639"/>
      <c r="F15" s="639"/>
    </row>
    <row r="16" spans="1:6" ht="57">
      <c r="A16" s="635"/>
      <c r="B16" s="638" t="s">
        <v>2456</v>
      </c>
      <c r="C16" s="639"/>
      <c r="D16" s="639"/>
      <c r="E16" s="639"/>
      <c r="F16" s="639"/>
    </row>
    <row r="17" spans="1:9" ht="114">
      <c r="A17" s="635"/>
      <c r="B17" s="638" t="s">
        <v>3226</v>
      </c>
      <c r="C17" s="639"/>
      <c r="D17" s="639"/>
      <c r="E17" s="639"/>
      <c r="F17" s="639"/>
    </row>
    <row r="18" spans="1:9" ht="34.200000000000003">
      <c r="A18" s="635"/>
      <c r="B18" s="638" t="s">
        <v>3227</v>
      </c>
      <c r="C18" s="639"/>
      <c r="D18" s="639"/>
      <c r="E18" s="639"/>
      <c r="F18" s="639"/>
    </row>
    <row r="19" spans="1:9" ht="68.400000000000006">
      <c r="A19" s="635"/>
      <c r="B19" s="638" t="s">
        <v>2457</v>
      </c>
      <c r="C19" s="639"/>
      <c r="D19" s="639"/>
      <c r="E19" s="639"/>
      <c r="F19" s="639"/>
    </row>
    <row r="20" spans="1:9">
      <c r="A20" s="635"/>
      <c r="C20" s="639"/>
      <c r="D20" s="639"/>
      <c r="E20" s="639"/>
      <c r="F20" s="639"/>
    </row>
    <row r="21" spans="1:9" ht="107.4" customHeight="1">
      <c r="A21" s="635"/>
      <c r="B21" s="638" t="s">
        <v>3248</v>
      </c>
      <c r="C21" s="639" t="s">
        <v>754</v>
      </c>
      <c r="D21" s="639">
        <v>1</v>
      </c>
      <c r="E21" s="647"/>
      <c r="F21" s="641">
        <f>D21*ROUND(E21,2)</f>
        <v>0</v>
      </c>
    </row>
    <row r="22" spans="1:9">
      <c r="A22" s="635"/>
    </row>
    <row r="23" spans="1:9" ht="12">
      <c r="B23" s="630" t="s">
        <v>2453</v>
      </c>
      <c r="C23" s="637"/>
      <c r="D23" s="645"/>
      <c r="E23" s="646"/>
      <c r="F23" s="644">
        <f>SUM(F21:F22)</f>
        <v>0</v>
      </c>
      <c r="G23" s="68"/>
      <c r="H23" s="68"/>
      <c r="I23" s="68"/>
    </row>
    <row r="24" spans="1:9" ht="12">
      <c r="B24" s="630"/>
      <c r="C24" s="637"/>
      <c r="D24" s="645"/>
      <c r="E24" s="646"/>
      <c r="G24" s="68"/>
      <c r="H24" s="68"/>
      <c r="I24" s="68"/>
    </row>
    <row r="25" spans="1:9" ht="12">
      <c r="B25" s="630" t="s">
        <v>2454</v>
      </c>
      <c r="C25" s="637"/>
      <c r="D25" s="645"/>
      <c r="E25" s="646"/>
      <c r="F25" s="644">
        <f>F21*0.25</f>
        <v>0</v>
      </c>
      <c r="G25" s="68"/>
      <c r="H25" s="68"/>
      <c r="I25" s="68"/>
    </row>
    <row r="26" spans="1:9" ht="12">
      <c r="B26" s="630"/>
      <c r="C26" s="637"/>
      <c r="D26" s="645"/>
      <c r="E26" s="646"/>
      <c r="G26" s="68"/>
      <c r="H26" s="68"/>
      <c r="I26" s="68"/>
    </row>
    <row r="27" spans="1:9" ht="12">
      <c r="B27" s="630" t="s">
        <v>2455</v>
      </c>
      <c r="F27" s="644">
        <f>F23+F25</f>
        <v>0</v>
      </c>
      <c r="G27" s="68"/>
      <c r="H27" s="68"/>
      <c r="I27" s="68"/>
    </row>
  </sheetData>
  <sheetProtection algorithmName="SHA-512" hashValue="j6CjiDiYbJeb3S+jOTrH1HfftZ9kE3A7Pb2hBE133Lb6KtcSBcxITiKgsclc5pVL7jJ3xWW1GC69ygzuDjgv3A==" saltValue="8gzgLCLZGDWqd2GxqXhcqA==" spinCount="100000" sheet="1" objects="1" scenarios="1"/>
  <pageMargins left="0.98425196850393704" right="0.39370078740157483" top="1.0236220472440944" bottom="0.59055118110236227" header="0.19685039370078741" footer="0.19685039370078741"/>
  <pageSetup paperSize="9" orientation="portrait" r:id="rId1"/>
  <headerFooter>
    <oddHeader>&amp;L&amp;"Arial,Uobičajeno"&amp;8GRAĐEVINA ZA SOCIJALNE USLUGE (CENTAR ZA RANU INTERVENCIJU – MURID)
INVESTITOR: MEĐIMURSKA UDRUGA ZA RANU INTERVENCIJU
U DJETINSTVU (MURID) Josipa Kozarca 1, 40000 ČAKOVEC&amp;R&amp;"Arial,Uobičajeno"&amp;8datum: 05.2021.
ZOP: NI-57/2021</oddHeader>
    <oddFooter>&amp;L&amp;"Arial,Uobičajeno"&amp;8PROJEKTNI URED: NORD- ING d.o.o. ČAKOVEC
GLAVNI PROJEKTANT: ELEONORA BEDEKOVIĆ, dipl.ing.arh.&amp;R&amp;8&amp;P</oddFooter>
  </headerFooter>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tabColor theme="9" tint="0.59999389629810485"/>
  </sheetPr>
  <dimension ref="A2:B45"/>
  <sheetViews>
    <sheetView view="pageBreakPreview" topLeftCell="A6" zoomScaleSheetLayoutView="100" workbookViewId="0">
      <selection activeCell="B17" sqref="B17"/>
    </sheetView>
  </sheetViews>
  <sheetFormatPr defaultColWidth="9.109375" defaultRowHeight="11.4"/>
  <cols>
    <col min="1" max="1" width="9.88671875" style="10" customWidth="1"/>
    <col min="2" max="2" width="68" style="10" customWidth="1"/>
    <col min="3" max="16384" width="9.109375" style="9"/>
  </cols>
  <sheetData>
    <row r="2" spans="1:2" ht="13.2">
      <c r="A2" s="12" t="s">
        <v>599</v>
      </c>
      <c r="B2" s="12" t="s">
        <v>2462</v>
      </c>
    </row>
    <row r="3" spans="1:2" ht="13.2">
      <c r="A3" s="654"/>
      <c r="B3" s="13" t="s">
        <v>2463</v>
      </c>
    </row>
    <row r="4" spans="1:2" ht="13.2">
      <c r="A4" s="654"/>
      <c r="B4" s="13" t="s">
        <v>2464</v>
      </c>
    </row>
    <row r="5" spans="1:2" ht="13.2">
      <c r="A5" s="654"/>
      <c r="B5" s="13" t="s">
        <v>2465</v>
      </c>
    </row>
    <row r="6" spans="1:2" ht="13.2">
      <c r="A6" s="13"/>
      <c r="B6" s="13"/>
    </row>
    <row r="7" spans="1:2" ht="13.2">
      <c r="A7" s="12" t="s">
        <v>2466</v>
      </c>
      <c r="B7" s="12" t="s">
        <v>2467</v>
      </c>
    </row>
    <row r="8" spans="1:2" ht="13.2">
      <c r="A8" s="652"/>
      <c r="B8" s="13" t="s">
        <v>2463</v>
      </c>
    </row>
    <row r="9" spans="1:2" ht="13.2">
      <c r="A9" s="652"/>
      <c r="B9" s="13" t="s">
        <v>3082</v>
      </c>
    </row>
    <row r="10" spans="1:2" ht="13.2">
      <c r="A10" s="652"/>
      <c r="B10" s="13" t="s">
        <v>2468</v>
      </c>
    </row>
    <row r="11" spans="1:2" ht="13.2">
      <c r="A11" s="13"/>
      <c r="B11" s="13"/>
    </row>
    <row r="12" spans="1:2" ht="13.2">
      <c r="A12" s="12" t="s">
        <v>600</v>
      </c>
      <c r="B12" s="12" t="s">
        <v>601</v>
      </c>
    </row>
    <row r="13" spans="1:2" ht="13.2">
      <c r="A13" s="655"/>
      <c r="B13" s="13" t="s">
        <v>2463</v>
      </c>
    </row>
    <row r="14" spans="1:2" ht="13.2">
      <c r="A14" s="655"/>
      <c r="B14" s="13" t="s">
        <v>2469</v>
      </c>
    </row>
    <row r="15" spans="1:2" ht="13.2">
      <c r="A15" s="655"/>
      <c r="B15" s="13" t="s">
        <v>2470</v>
      </c>
    </row>
    <row r="16" spans="1:2" ht="13.2">
      <c r="A16" s="13"/>
      <c r="B16" s="26"/>
    </row>
    <row r="17" spans="1:2" ht="13.2">
      <c r="A17" s="12" t="s">
        <v>602</v>
      </c>
      <c r="B17" s="14" t="s">
        <v>2471</v>
      </c>
    </row>
    <row r="18" spans="1:2" ht="13.2">
      <c r="A18" s="655"/>
      <c r="B18" s="13" t="s">
        <v>2463</v>
      </c>
    </row>
    <row r="19" spans="1:2" ht="13.2">
      <c r="A19" s="655"/>
      <c r="B19" s="13" t="s">
        <v>2472</v>
      </c>
    </row>
    <row r="20" spans="1:2" ht="13.2">
      <c r="A20" s="655"/>
      <c r="B20" s="13" t="s">
        <v>2473</v>
      </c>
    </row>
    <row r="21" spans="1:2" ht="13.2">
      <c r="A21" s="13"/>
      <c r="B21" s="26"/>
    </row>
    <row r="22" spans="1:2" ht="13.2">
      <c r="A22" s="12" t="s">
        <v>2474</v>
      </c>
      <c r="B22" s="14" t="s">
        <v>2475</v>
      </c>
    </row>
    <row r="23" spans="1:2" ht="13.2">
      <c r="A23" s="652"/>
      <c r="B23" s="13" t="s">
        <v>2463</v>
      </c>
    </row>
    <row r="24" spans="1:2" ht="13.2">
      <c r="A24" s="652"/>
      <c r="B24" s="27" t="s">
        <v>2476</v>
      </c>
    </row>
    <row r="25" spans="1:2" ht="13.2">
      <c r="A25" s="652"/>
      <c r="B25" s="27" t="s">
        <v>2477</v>
      </c>
    </row>
    <row r="26" spans="1:2" ht="13.2">
      <c r="A26" s="13"/>
      <c r="B26" s="26"/>
    </row>
    <row r="27" spans="1:2" ht="15.6">
      <c r="A27" s="14" t="s">
        <v>2478</v>
      </c>
      <c r="B27" s="15" t="s">
        <v>2479</v>
      </c>
    </row>
    <row r="28" spans="1:2" ht="13.2">
      <c r="A28" s="651"/>
      <c r="B28" s="13" t="s">
        <v>2463</v>
      </c>
    </row>
    <row r="29" spans="1:2" ht="13.2">
      <c r="A29" s="651"/>
      <c r="B29" s="27" t="s">
        <v>2480</v>
      </c>
    </row>
    <row r="30" spans="1:2" ht="13.2">
      <c r="A30" s="651"/>
      <c r="B30" s="27" t="s">
        <v>2481</v>
      </c>
    </row>
    <row r="31" spans="1:2" ht="13.2">
      <c r="A31" s="13"/>
      <c r="B31" s="26"/>
    </row>
    <row r="32" spans="1:2" ht="13.2">
      <c r="A32" s="14" t="s">
        <v>603</v>
      </c>
      <c r="B32" s="15" t="s">
        <v>2482</v>
      </c>
    </row>
    <row r="33" spans="1:2" ht="13.2">
      <c r="A33" s="652"/>
      <c r="B33" s="13" t="s">
        <v>2463</v>
      </c>
    </row>
    <row r="34" spans="1:2" ht="13.2">
      <c r="A34" s="652"/>
      <c r="B34" s="27" t="s">
        <v>2480</v>
      </c>
    </row>
    <row r="35" spans="1:2" ht="13.2">
      <c r="A35" s="652"/>
      <c r="B35" s="28" t="s">
        <v>2483</v>
      </c>
    </row>
    <row r="36" spans="1:2" ht="13.2">
      <c r="A36" s="13"/>
      <c r="B36" s="26"/>
    </row>
    <row r="37" spans="1:2" ht="26.4">
      <c r="A37" s="14" t="s">
        <v>604</v>
      </c>
      <c r="B37" s="15" t="s">
        <v>2484</v>
      </c>
    </row>
    <row r="38" spans="1:2" ht="13.2">
      <c r="A38" s="653"/>
      <c r="B38" s="13" t="s">
        <v>2463</v>
      </c>
    </row>
    <row r="39" spans="1:2" ht="13.2">
      <c r="A39" s="653"/>
      <c r="B39" s="13" t="s">
        <v>2464</v>
      </c>
    </row>
    <row r="40" spans="1:2" ht="13.2">
      <c r="A40" s="653"/>
      <c r="B40" s="26" t="s">
        <v>2485</v>
      </c>
    </row>
    <row r="41" spans="1:2" ht="13.2">
      <c r="A41" s="13"/>
      <c r="B41" s="26"/>
    </row>
    <row r="42" spans="1:2" ht="13.2">
      <c r="A42" s="14" t="s">
        <v>605</v>
      </c>
      <c r="B42" s="15" t="s">
        <v>2486</v>
      </c>
    </row>
    <row r="43" spans="1:2" ht="13.2">
      <c r="A43" s="654"/>
      <c r="B43" s="13" t="s">
        <v>2463</v>
      </c>
    </row>
    <row r="44" spans="1:2" ht="13.2">
      <c r="A44" s="654"/>
      <c r="B44" s="13" t="s">
        <v>2487</v>
      </c>
    </row>
    <row r="45" spans="1:2" ht="13.2">
      <c r="A45" s="654"/>
      <c r="B45" s="26" t="s">
        <v>2488</v>
      </c>
    </row>
  </sheetData>
  <sheetProtection algorithmName="SHA-512" hashValue="T9WnghhJ6ZYIIUUQg/dhSjLo8tRsOEfmcpphX29aopM8H/eoAROFSRSzfwbUFR6TtFLQnOo7u1e5NqqV9QWZGg==" saltValue="esvhoq9ytrL+c0y6OhW+Gw==" spinCount="100000" sheet="1" objects="1" scenarios="1"/>
  <mergeCells count="9">
    <mergeCell ref="A28:A30"/>
    <mergeCell ref="A33:A35"/>
    <mergeCell ref="A38:A40"/>
    <mergeCell ref="A43:A45"/>
    <mergeCell ref="A3:A5"/>
    <mergeCell ref="A8:A10"/>
    <mergeCell ref="A13:A15"/>
    <mergeCell ref="A18:A20"/>
    <mergeCell ref="A23:A25"/>
  </mergeCells>
  <pageMargins left="0.98425196850393704" right="0.39370078740157483" top="1.0236220472440944" bottom="0.59055118110236227" header="0.19685039370078741" footer="0.19685039370078741"/>
  <pageSetup paperSize="9" orientation="portrait" r:id="rId1"/>
  <headerFooter>
    <oddHeader>&amp;L&amp;"Arial,Uobičajeno"&amp;8GRAĐEVINA ZA SOCIJALNE USLUGE (CENTAR ZA RANU INTERVENCIJU – MURID)
INVESTITOR: MEĐIMURSKA UDRUGA ZA RANU INTERVENCIJU
U DJETINSTVU (MURID) Josipa Kozarca 1, 40000 ČAKOVEC&amp;R&amp;"Arial,Uobičajeno"&amp;8datum: 05.2021.
ZOP: NI-57/2021</oddHeader>
    <oddFooter>&amp;L&amp;"Arial,Uobičajeno"&amp;8PROJEKTNI URED: NORD- ING d.o.o. ČAKOVEC
GLAVNI PROJEKTANT: ELEONORA BEDEKOVIĆ, dipl.ing.arh.&amp;R&amp;8&amp;P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theme="6" tint="0.59999389629810485"/>
  </sheetPr>
  <dimension ref="A1:K23"/>
  <sheetViews>
    <sheetView view="pageBreakPreview" zoomScaleSheetLayoutView="100" workbookViewId="0">
      <selection activeCell="B4" sqref="B4"/>
    </sheetView>
  </sheetViews>
  <sheetFormatPr defaultColWidth="9.109375" defaultRowHeight="12"/>
  <cols>
    <col min="1" max="1" width="9.109375" style="132"/>
    <col min="2" max="2" width="37.5546875" style="132" customWidth="1"/>
    <col min="3" max="3" width="14.6640625" style="152" bestFit="1" customWidth="1"/>
    <col min="4" max="4" width="13.88671875" style="131" customWidth="1"/>
    <col min="5" max="5" width="12.33203125" style="131" bestFit="1" customWidth="1"/>
    <col min="6" max="6" width="9.109375" style="132"/>
    <col min="7" max="7" width="19.6640625" style="132" customWidth="1"/>
    <col min="8" max="10" width="9.109375" style="132"/>
    <col min="11" max="11" width="11.109375" style="132" bestFit="1" customWidth="1"/>
    <col min="12" max="16384" width="9.109375" style="132"/>
  </cols>
  <sheetData>
    <row r="1" spans="1:3">
      <c r="A1" s="128"/>
      <c r="B1" s="129" t="s">
        <v>2512</v>
      </c>
      <c r="C1" s="130"/>
    </row>
    <row r="2" spans="1:3">
      <c r="A2" s="128"/>
      <c r="B2" s="133"/>
      <c r="C2" s="134"/>
    </row>
    <row r="3" spans="1:3">
      <c r="A3" s="128"/>
      <c r="B3" s="133"/>
      <c r="C3" s="135"/>
    </row>
    <row r="4" spans="1:3">
      <c r="A4" s="128" t="s">
        <v>14</v>
      </c>
      <c r="B4" s="136" t="s">
        <v>15</v>
      </c>
      <c r="C4" s="137">
        <f>'građevinsko obrtnički'!F29</f>
        <v>0</v>
      </c>
    </row>
    <row r="5" spans="1:3">
      <c r="A5" s="128"/>
      <c r="B5" s="133"/>
      <c r="C5" s="137"/>
    </row>
    <row r="6" spans="1:3">
      <c r="A6" s="128" t="s">
        <v>16</v>
      </c>
      <c r="B6" s="133" t="s">
        <v>17</v>
      </c>
      <c r="C6" s="137">
        <f>'B) Vodovod i odvodnja'!$F$37</f>
        <v>0</v>
      </c>
    </row>
    <row r="7" spans="1:3">
      <c r="A7" s="138"/>
      <c r="B7" s="139"/>
      <c r="C7" s="137"/>
    </row>
    <row r="8" spans="1:3">
      <c r="A8" s="138" t="s">
        <v>18</v>
      </c>
      <c r="B8" s="139" t="s">
        <v>19</v>
      </c>
      <c r="C8" s="140">
        <f>'C) vanjsko uređenje'!$F$17</f>
        <v>0</v>
      </c>
    </row>
    <row r="9" spans="1:3">
      <c r="A9" s="138"/>
      <c r="B9" s="139"/>
      <c r="C9" s="141"/>
    </row>
    <row r="10" spans="1:3">
      <c r="A10" s="138" t="s">
        <v>20</v>
      </c>
      <c r="B10" s="139" t="s">
        <v>21</v>
      </c>
      <c r="C10" s="142">
        <f>'D) Strojarski radovi'!$F$17</f>
        <v>0</v>
      </c>
    </row>
    <row r="11" spans="1:3">
      <c r="A11" s="138"/>
      <c r="B11" s="139"/>
      <c r="C11" s="141"/>
    </row>
    <row r="12" spans="1:3">
      <c r="A12" s="138" t="s">
        <v>22</v>
      </c>
      <c r="B12" s="143" t="s">
        <v>2521</v>
      </c>
      <c r="C12" s="144">
        <f>'E) Elektrotehnički '!$F$13</f>
        <v>0</v>
      </c>
    </row>
    <row r="13" spans="1:3">
      <c r="A13" s="128"/>
      <c r="B13" s="133"/>
      <c r="C13" s="141"/>
    </row>
    <row r="14" spans="1:3">
      <c r="A14" s="128" t="s">
        <v>24</v>
      </c>
      <c r="B14" s="136" t="s">
        <v>25</v>
      </c>
      <c r="C14" s="145">
        <f>'F) dizalo'!$F$23</f>
        <v>0</v>
      </c>
    </row>
    <row r="15" spans="1:3">
      <c r="A15" s="128"/>
      <c r="B15" s="133"/>
      <c r="C15" s="141"/>
    </row>
    <row r="16" spans="1:3" ht="12.6" thickBot="1">
      <c r="A16" s="146"/>
      <c r="B16" s="147"/>
      <c r="C16" s="148"/>
    </row>
    <row r="17" spans="1:11" ht="12.6" thickTop="1">
      <c r="A17" s="128"/>
      <c r="B17" s="133"/>
      <c r="C17" s="141"/>
    </row>
    <row r="18" spans="1:11" ht="13.2">
      <c r="A18" s="128"/>
      <c r="B18" s="133" t="s">
        <v>26</v>
      </c>
      <c r="C18" s="141">
        <f>SUM(C4:C15)</f>
        <v>0</v>
      </c>
      <c r="D18" s="75"/>
      <c r="G18" s="149"/>
    </row>
    <row r="19" spans="1:11">
      <c r="A19" s="128"/>
      <c r="B19" s="133"/>
      <c r="C19" s="141"/>
    </row>
    <row r="20" spans="1:11">
      <c r="A20" s="128"/>
      <c r="B20" s="133" t="s">
        <v>485</v>
      </c>
      <c r="C20" s="141">
        <f>C18*0.25</f>
        <v>0</v>
      </c>
    </row>
    <row r="21" spans="1:11">
      <c r="A21" s="128"/>
      <c r="B21" s="133"/>
      <c r="C21" s="141"/>
    </row>
    <row r="22" spans="1:11">
      <c r="A22" s="128"/>
      <c r="B22" s="150" t="s">
        <v>3099</v>
      </c>
      <c r="C22" s="141">
        <f>C18+C20</f>
        <v>0</v>
      </c>
      <c r="K22" s="151"/>
    </row>
    <row r="23" spans="1:11">
      <c r="A23" s="128"/>
      <c r="B23" s="133"/>
      <c r="C23" s="130"/>
    </row>
  </sheetData>
  <sheetProtection algorithmName="SHA-512" hashValue="OWPPT0IPufKerTM0gMfXNPTpxAfx7joNlMaaMAVSBMN1rISdCpEL6PMhdaiuBvu/TOJiQd34400CjmPptFJEVA==" saltValue="oXetia1/F8E12XR8cRMmZw==" spinCount="100000" sheet="1" objects="1" scenarios="1"/>
  <pageMargins left="0.98425196850393704" right="0.39370078740157483" top="1.0236220472440944" bottom="0.59055118110236227" header="0.19685039370078741" footer="0.19685039370078741"/>
  <pageSetup paperSize="9" orientation="portrait" r:id="rId1"/>
  <headerFooter>
    <oddHeader>&amp;L&amp;"Arial,Uobičajeno"&amp;8GRAĐEVINA ZA SOCIJALNE USLUGE (CENTAR ZA RANU INTERVENCIJU – MURID)
INVESTITOR: MEĐIMURSKA UDRUGA ZA RANU INTERVENCIJU
U DJETINSTVU (MURID) Josipa Kozarca 1, 40000 ČAKOVEC&amp;R&amp;"Arial,Uobičajeno"&amp;8datum: 05.2021.
ZOP: NI-57/2021</oddHeader>
    <oddFooter>&amp;L&amp;"Arial,Uobičajeno"&amp;8PROJEKTNI URED: NORD- ING d.o.o. ČAKOVEC
GLAVNI PROJEKTANT: ELEONORA BEDEKOVIĆ, dipl.ing.arh.&amp;R&amp;8&amp;P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2:G598"/>
  <sheetViews>
    <sheetView view="pageBreakPreview" topLeftCell="A255" zoomScaleNormal="100" zoomScaleSheetLayoutView="100" workbookViewId="0">
      <selection activeCell="B259" sqref="B259"/>
    </sheetView>
  </sheetViews>
  <sheetFormatPr defaultRowHeight="11.4"/>
  <cols>
    <col min="1" max="1" width="1.88671875" style="37" customWidth="1"/>
    <col min="2" max="2" width="80.6640625" style="36" customWidth="1"/>
    <col min="3" max="3" width="59.5546875" style="37" customWidth="1"/>
    <col min="4" max="256" width="9.109375" style="37"/>
    <col min="257" max="257" width="2.44140625" style="37" customWidth="1"/>
    <col min="258" max="258" width="59.5546875" style="37" customWidth="1"/>
    <col min="259" max="512" width="9.109375" style="37"/>
    <col min="513" max="513" width="2.44140625" style="37" customWidth="1"/>
    <col min="514" max="514" width="59.5546875" style="37" customWidth="1"/>
    <col min="515" max="768" width="9.109375" style="37"/>
    <col min="769" max="769" width="2.44140625" style="37" customWidth="1"/>
    <col min="770" max="770" width="59.5546875" style="37" customWidth="1"/>
    <col min="771" max="1024" width="9.109375" style="37"/>
    <col min="1025" max="1025" width="2.44140625" style="37" customWidth="1"/>
    <col min="1026" max="1026" width="59.5546875" style="37" customWidth="1"/>
    <col min="1027" max="1280" width="9.109375" style="37"/>
    <col min="1281" max="1281" width="2.44140625" style="37" customWidth="1"/>
    <col min="1282" max="1282" width="59.5546875" style="37" customWidth="1"/>
    <col min="1283" max="1536" width="9.109375" style="37"/>
    <col min="1537" max="1537" width="2.44140625" style="37" customWidth="1"/>
    <col min="1538" max="1538" width="59.5546875" style="37" customWidth="1"/>
    <col min="1539" max="1792" width="9.109375" style="37"/>
    <col min="1793" max="1793" width="2.44140625" style="37" customWidth="1"/>
    <col min="1794" max="1794" width="59.5546875" style="37" customWidth="1"/>
    <col min="1795" max="2048" width="9.109375" style="37"/>
    <col min="2049" max="2049" width="2.44140625" style="37" customWidth="1"/>
    <col min="2050" max="2050" width="59.5546875" style="37" customWidth="1"/>
    <col min="2051" max="2304" width="9.109375" style="37"/>
    <col min="2305" max="2305" width="2.44140625" style="37" customWidth="1"/>
    <col min="2306" max="2306" width="59.5546875" style="37" customWidth="1"/>
    <col min="2307" max="2560" width="9.109375" style="37"/>
    <col min="2561" max="2561" width="2.44140625" style="37" customWidth="1"/>
    <col min="2562" max="2562" width="59.5546875" style="37" customWidth="1"/>
    <col min="2563" max="2816" width="9.109375" style="37"/>
    <col min="2817" max="2817" width="2.44140625" style="37" customWidth="1"/>
    <col min="2818" max="2818" width="59.5546875" style="37" customWidth="1"/>
    <col min="2819" max="3072" width="9.109375" style="37"/>
    <col min="3073" max="3073" width="2.44140625" style="37" customWidth="1"/>
    <col min="3074" max="3074" width="59.5546875" style="37" customWidth="1"/>
    <col min="3075" max="3328" width="9.109375" style="37"/>
    <col min="3329" max="3329" width="2.44140625" style="37" customWidth="1"/>
    <col min="3330" max="3330" width="59.5546875" style="37" customWidth="1"/>
    <col min="3331" max="3584" width="9.109375" style="37"/>
    <col min="3585" max="3585" width="2.44140625" style="37" customWidth="1"/>
    <col min="3586" max="3586" width="59.5546875" style="37" customWidth="1"/>
    <col min="3587" max="3840" width="9.109375" style="37"/>
    <col min="3841" max="3841" width="2.44140625" style="37" customWidth="1"/>
    <col min="3842" max="3842" width="59.5546875" style="37" customWidth="1"/>
    <col min="3843" max="4096" width="9.109375" style="37"/>
    <col min="4097" max="4097" width="2.44140625" style="37" customWidth="1"/>
    <col min="4098" max="4098" width="59.5546875" style="37" customWidth="1"/>
    <col min="4099" max="4352" width="9.109375" style="37"/>
    <col min="4353" max="4353" width="2.44140625" style="37" customWidth="1"/>
    <col min="4354" max="4354" width="59.5546875" style="37" customWidth="1"/>
    <col min="4355" max="4608" width="9.109375" style="37"/>
    <col min="4609" max="4609" width="2.44140625" style="37" customWidth="1"/>
    <col min="4610" max="4610" width="59.5546875" style="37" customWidth="1"/>
    <col min="4611" max="4864" width="9.109375" style="37"/>
    <col min="4865" max="4865" width="2.44140625" style="37" customWidth="1"/>
    <col min="4866" max="4866" width="59.5546875" style="37" customWidth="1"/>
    <col min="4867" max="5120" width="9.109375" style="37"/>
    <col min="5121" max="5121" width="2.44140625" style="37" customWidth="1"/>
    <col min="5122" max="5122" width="59.5546875" style="37" customWidth="1"/>
    <col min="5123" max="5376" width="9.109375" style="37"/>
    <col min="5377" max="5377" width="2.44140625" style="37" customWidth="1"/>
    <col min="5378" max="5378" width="59.5546875" style="37" customWidth="1"/>
    <col min="5379" max="5632" width="9.109375" style="37"/>
    <col min="5633" max="5633" width="2.44140625" style="37" customWidth="1"/>
    <col min="5634" max="5634" width="59.5546875" style="37" customWidth="1"/>
    <col min="5635" max="5888" width="9.109375" style="37"/>
    <col min="5889" max="5889" width="2.44140625" style="37" customWidth="1"/>
    <col min="5890" max="5890" width="59.5546875" style="37" customWidth="1"/>
    <col min="5891" max="6144" width="9.109375" style="37"/>
    <col min="6145" max="6145" width="2.44140625" style="37" customWidth="1"/>
    <col min="6146" max="6146" width="59.5546875" style="37" customWidth="1"/>
    <col min="6147" max="6400" width="9.109375" style="37"/>
    <col min="6401" max="6401" width="2.44140625" style="37" customWidth="1"/>
    <col min="6402" max="6402" width="59.5546875" style="37" customWidth="1"/>
    <col min="6403" max="6656" width="9.109375" style="37"/>
    <col min="6657" max="6657" width="2.44140625" style="37" customWidth="1"/>
    <col min="6658" max="6658" width="59.5546875" style="37" customWidth="1"/>
    <col min="6659" max="6912" width="9.109375" style="37"/>
    <col min="6913" max="6913" width="2.44140625" style="37" customWidth="1"/>
    <col min="6914" max="6914" width="59.5546875" style="37" customWidth="1"/>
    <col min="6915" max="7168" width="9.109375" style="37"/>
    <col min="7169" max="7169" width="2.44140625" style="37" customWidth="1"/>
    <col min="7170" max="7170" width="59.5546875" style="37" customWidth="1"/>
    <col min="7171" max="7424" width="9.109375" style="37"/>
    <col min="7425" max="7425" width="2.44140625" style="37" customWidth="1"/>
    <col min="7426" max="7426" width="59.5546875" style="37" customWidth="1"/>
    <col min="7427" max="7680" width="9.109375" style="37"/>
    <col min="7681" max="7681" width="2.44140625" style="37" customWidth="1"/>
    <col min="7682" max="7682" width="59.5546875" style="37" customWidth="1"/>
    <col min="7683" max="7936" width="9.109375" style="37"/>
    <col min="7937" max="7937" width="2.44140625" style="37" customWidth="1"/>
    <col min="7938" max="7938" width="59.5546875" style="37" customWidth="1"/>
    <col min="7939" max="8192" width="9.109375" style="37"/>
    <col min="8193" max="8193" width="2.44140625" style="37" customWidth="1"/>
    <col min="8194" max="8194" width="59.5546875" style="37" customWidth="1"/>
    <col min="8195" max="8448" width="9.109375" style="37"/>
    <col min="8449" max="8449" width="2.44140625" style="37" customWidth="1"/>
    <col min="8450" max="8450" width="59.5546875" style="37" customWidth="1"/>
    <col min="8451" max="8704" width="9.109375" style="37"/>
    <col min="8705" max="8705" width="2.44140625" style="37" customWidth="1"/>
    <col min="8706" max="8706" width="59.5546875" style="37" customWidth="1"/>
    <col min="8707" max="8960" width="9.109375" style="37"/>
    <col min="8961" max="8961" width="2.44140625" style="37" customWidth="1"/>
    <col min="8962" max="8962" width="59.5546875" style="37" customWidth="1"/>
    <col min="8963" max="9216" width="9.109375" style="37"/>
    <col min="9217" max="9217" width="2.44140625" style="37" customWidth="1"/>
    <col min="9218" max="9218" width="59.5546875" style="37" customWidth="1"/>
    <col min="9219" max="9472" width="9.109375" style="37"/>
    <col min="9473" max="9473" width="2.44140625" style="37" customWidth="1"/>
    <col min="9474" max="9474" width="59.5546875" style="37" customWidth="1"/>
    <col min="9475" max="9728" width="9.109375" style="37"/>
    <col min="9729" max="9729" width="2.44140625" style="37" customWidth="1"/>
    <col min="9730" max="9730" width="59.5546875" style="37" customWidth="1"/>
    <col min="9731" max="9984" width="9.109375" style="37"/>
    <col min="9985" max="9985" width="2.44140625" style="37" customWidth="1"/>
    <col min="9986" max="9986" width="59.5546875" style="37" customWidth="1"/>
    <col min="9987" max="10240" width="9.109375" style="37"/>
    <col min="10241" max="10241" width="2.44140625" style="37" customWidth="1"/>
    <col min="10242" max="10242" width="59.5546875" style="37" customWidth="1"/>
    <col min="10243" max="10496" width="9.109375" style="37"/>
    <col min="10497" max="10497" width="2.44140625" style="37" customWidth="1"/>
    <col min="10498" max="10498" width="59.5546875" style="37" customWidth="1"/>
    <col min="10499" max="10752" width="9.109375" style="37"/>
    <col min="10753" max="10753" width="2.44140625" style="37" customWidth="1"/>
    <col min="10754" max="10754" width="59.5546875" style="37" customWidth="1"/>
    <col min="10755" max="11008" width="9.109375" style="37"/>
    <col min="11009" max="11009" width="2.44140625" style="37" customWidth="1"/>
    <col min="11010" max="11010" width="59.5546875" style="37" customWidth="1"/>
    <col min="11011" max="11264" width="9.109375" style="37"/>
    <col min="11265" max="11265" width="2.44140625" style="37" customWidth="1"/>
    <col min="11266" max="11266" width="59.5546875" style="37" customWidth="1"/>
    <col min="11267" max="11520" width="9.109375" style="37"/>
    <col min="11521" max="11521" width="2.44140625" style="37" customWidth="1"/>
    <col min="11522" max="11522" width="59.5546875" style="37" customWidth="1"/>
    <col min="11523" max="11776" width="9.109375" style="37"/>
    <col min="11777" max="11777" width="2.44140625" style="37" customWidth="1"/>
    <col min="11778" max="11778" width="59.5546875" style="37" customWidth="1"/>
    <col min="11779" max="12032" width="9.109375" style="37"/>
    <col min="12033" max="12033" width="2.44140625" style="37" customWidth="1"/>
    <col min="12034" max="12034" width="59.5546875" style="37" customWidth="1"/>
    <col min="12035" max="12288" width="9.109375" style="37"/>
    <col min="12289" max="12289" width="2.44140625" style="37" customWidth="1"/>
    <col min="12290" max="12290" width="59.5546875" style="37" customWidth="1"/>
    <col min="12291" max="12544" width="9.109375" style="37"/>
    <col min="12545" max="12545" width="2.44140625" style="37" customWidth="1"/>
    <col min="12546" max="12546" width="59.5546875" style="37" customWidth="1"/>
    <col min="12547" max="12800" width="9.109375" style="37"/>
    <col min="12801" max="12801" width="2.44140625" style="37" customWidth="1"/>
    <col min="12802" max="12802" width="59.5546875" style="37" customWidth="1"/>
    <col min="12803" max="13056" width="9.109375" style="37"/>
    <col min="13057" max="13057" width="2.44140625" style="37" customWidth="1"/>
    <col min="13058" max="13058" width="59.5546875" style="37" customWidth="1"/>
    <col min="13059" max="13312" width="9.109375" style="37"/>
    <col min="13313" max="13313" width="2.44140625" style="37" customWidth="1"/>
    <col min="13314" max="13314" width="59.5546875" style="37" customWidth="1"/>
    <col min="13315" max="13568" width="9.109375" style="37"/>
    <col min="13569" max="13569" width="2.44140625" style="37" customWidth="1"/>
    <col min="13570" max="13570" width="59.5546875" style="37" customWidth="1"/>
    <col min="13571" max="13824" width="9.109375" style="37"/>
    <col min="13825" max="13825" width="2.44140625" style="37" customWidth="1"/>
    <col min="13826" max="13826" width="59.5546875" style="37" customWidth="1"/>
    <col min="13827" max="14080" width="9.109375" style="37"/>
    <col min="14081" max="14081" width="2.44140625" style="37" customWidth="1"/>
    <col min="14082" max="14082" width="59.5546875" style="37" customWidth="1"/>
    <col min="14083" max="14336" width="9.109375" style="37"/>
    <col min="14337" max="14337" width="2.44140625" style="37" customWidth="1"/>
    <col min="14338" max="14338" width="59.5546875" style="37" customWidth="1"/>
    <col min="14339" max="14592" width="9.109375" style="37"/>
    <col min="14593" max="14593" width="2.44140625" style="37" customWidth="1"/>
    <col min="14594" max="14594" width="59.5546875" style="37" customWidth="1"/>
    <col min="14595" max="14848" width="9.109375" style="37"/>
    <col min="14849" max="14849" width="2.44140625" style="37" customWidth="1"/>
    <col min="14850" max="14850" width="59.5546875" style="37" customWidth="1"/>
    <col min="14851" max="15104" width="9.109375" style="37"/>
    <col min="15105" max="15105" width="2.44140625" style="37" customWidth="1"/>
    <col min="15106" max="15106" width="59.5546875" style="37" customWidth="1"/>
    <col min="15107" max="15360" width="9.109375" style="37"/>
    <col min="15361" max="15361" width="2.44140625" style="37" customWidth="1"/>
    <col min="15362" max="15362" width="59.5546875" style="37" customWidth="1"/>
    <col min="15363" max="15616" width="9.109375" style="37"/>
    <col min="15617" max="15617" width="2.44140625" style="37" customWidth="1"/>
    <col min="15618" max="15618" width="59.5546875" style="37" customWidth="1"/>
    <col min="15619" max="15872" width="9.109375" style="37"/>
    <col min="15873" max="15873" width="2.44140625" style="37" customWidth="1"/>
    <col min="15874" max="15874" width="59.5546875" style="37" customWidth="1"/>
    <col min="15875" max="16128" width="9.109375" style="37"/>
    <col min="16129" max="16129" width="2.44140625" style="37" customWidth="1"/>
    <col min="16130" max="16130" width="59.5546875" style="37" customWidth="1"/>
    <col min="16131" max="16384" width="9.109375" style="37"/>
  </cols>
  <sheetData>
    <row r="2" spans="2:2">
      <c r="B2" s="76" t="s">
        <v>606</v>
      </c>
    </row>
    <row r="4" spans="2:2">
      <c r="B4" s="38"/>
    </row>
    <row r="5" spans="2:2" ht="34.200000000000003">
      <c r="B5" s="36" t="s">
        <v>199</v>
      </c>
    </row>
    <row r="6" spans="2:2" ht="22.8">
      <c r="B6" s="36" t="s">
        <v>27</v>
      </c>
    </row>
    <row r="7" spans="2:2" ht="79.8">
      <c r="B7" s="36" t="s">
        <v>508</v>
      </c>
    </row>
    <row r="8" spans="2:2" ht="22.8">
      <c r="B8" s="36" t="s">
        <v>28</v>
      </c>
    </row>
    <row r="9" spans="2:2" ht="45.6">
      <c r="B9" s="36" t="s">
        <v>509</v>
      </c>
    </row>
    <row r="11" spans="2:2">
      <c r="B11" s="36" t="s">
        <v>607</v>
      </c>
    </row>
    <row r="12" spans="2:2" ht="22.8">
      <c r="B12" s="36" t="s">
        <v>510</v>
      </c>
    </row>
    <row r="13" spans="2:2" ht="68.400000000000006">
      <c r="B13" s="36" t="s">
        <v>511</v>
      </c>
    </row>
    <row r="14" spans="2:2" ht="22.8">
      <c r="B14" s="36" t="s">
        <v>512</v>
      </c>
    </row>
    <row r="15" spans="2:2" ht="34.200000000000003">
      <c r="B15" s="36" t="s">
        <v>513</v>
      </c>
    </row>
    <row r="16" spans="2:2" ht="34.200000000000003">
      <c r="B16" s="36" t="s">
        <v>514</v>
      </c>
    </row>
    <row r="17" spans="2:2">
      <c r="B17" s="36" t="s">
        <v>515</v>
      </c>
    </row>
    <row r="19" spans="2:2" ht="12">
      <c r="B19" s="39" t="s">
        <v>35</v>
      </c>
    </row>
    <row r="20" spans="2:2">
      <c r="B20" s="36" t="s">
        <v>36</v>
      </c>
    </row>
    <row r="21" spans="2:2" ht="22.8">
      <c r="B21" s="36" t="s">
        <v>3198</v>
      </c>
    </row>
    <row r="22" spans="2:2">
      <c r="B22" s="36" t="s">
        <v>608</v>
      </c>
    </row>
    <row r="23" spans="2:2" ht="45.6">
      <c r="B23" s="36" t="s">
        <v>37</v>
      </c>
    </row>
    <row r="24" spans="2:2" ht="57">
      <c r="B24" s="69" t="s">
        <v>38</v>
      </c>
    </row>
    <row r="25" spans="2:2">
      <c r="B25" s="36" t="s">
        <v>39</v>
      </c>
    </row>
    <row r="26" spans="2:2" ht="22.8">
      <c r="B26" s="36" t="s">
        <v>40</v>
      </c>
    </row>
    <row r="27" spans="2:2">
      <c r="B27" s="36" t="s">
        <v>41</v>
      </c>
    </row>
    <row r="28" spans="2:2" ht="22.8">
      <c r="B28" s="123" t="s">
        <v>3447</v>
      </c>
    </row>
    <row r="29" spans="2:2" ht="57">
      <c r="B29" s="36" t="s">
        <v>609</v>
      </c>
    </row>
    <row r="30" spans="2:2" ht="22.8">
      <c r="B30" s="36" t="s">
        <v>42</v>
      </c>
    </row>
    <row r="31" spans="2:2" ht="34.200000000000003">
      <c r="B31" s="36" t="s">
        <v>43</v>
      </c>
    </row>
    <row r="32" spans="2:2">
      <c r="B32" s="36" t="s">
        <v>44</v>
      </c>
    </row>
    <row r="33" spans="2:2">
      <c r="B33" s="36" t="s">
        <v>45</v>
      </c>
    </row>
    <row r="34" spans="2:2">
      <c r="B34" s="36" t="s">
        <v>46</v>
      </c>
    </row>
    <row r="35" spans="2:2">
      <c r="B35" s="36" t="s">
        <v>47</v>
      </c>
    </row>
    <row r="36" spans="2:2">
      <c r="B36" s="36" t="s">
        <v>48</v>
      </c>
    </row>
    <row r="37" spans="2:2">
      <c r="B37" s="36" t="s">
        <v>49</v>
      </c>
    </row>
    <row r="38" spans="2:2">
      <c r="B38" s="36" t="s">
        <v>50</v>
      </c>
    </row>
    <row r="39" spans="2:2">
      <c r="B39" s="36" t="s">
        <v>51</v>
      </c>
    </row>
    <row r="40" spans="2:2">
      <c r="B40" s="36" t="s">
        <v>52</v>
      </c>
    </row>
    <row r="41" spans="2:2">
      <c r="B41" s="36" t="s">
        <v>53</v>
      </c>
    </row>
    <row r="42" spans="2:2">
      <c r="B42" s="36" t="s">
        <v>54</v>
      </c>
    </row>
    <row r="43" spans="2:2">
      <c r="B43" s="36" t="s">
        <v>55</v>
      </c>
    </row>
    <row r="44" spans="2:2">
      <c r="B44" s="36" t="s">
        <v>56</v>
      </c>
    </row>
    <row r="45" spans="2:2">
      <c r="B45" s="36" t="s">
        <v>57</v>
      </c>
    </row>
    <row r="47" spans="2:2" ht="22.8">
      <c r="B47" s="36" t="s">
        <v>58</v>
      </c>
    </row>
    <row r="48" spans="2:2" ht="57">
      <c r="B48" s="36" t="s">
        <v>59</v>
      </c>
    </row>
    <row r="50" spans="2:2" ht="12">
      <c r="B50" s="39" t="s">
        <v>610</v>
      </c>
    </row>
    <row r="51" spans="2:2" ht="45.6">
      <c r="B51" s="36" t="s">
        <v>61</v>
      </c>
    </row>
    <row r="52" spans="2:2" ht="22.8">
      <c r="B52" s="36" t="s">
        <v>62</v>
      </c>
    </row>
    <row r="53" spans="2:2" ht="22.8">
      <c r="B53" s="36" t="s">
        <v>63</v>
      </c>
    </row>
    <row r="54" spans="2:2" ht="45.6">
      <c r="B54" s="36" t="s">
        <v>64</v>
      </c>
    </row>
    <row r="55" spans="2:2" ht="34.200000000000003">
      <c r="B55" s="36" t="s">
        <v>65</v>
      </c>
    </row>
    <row r="56" spans="2:2" ht="34.200000000000003">
      <c r="B56" s="36" t="s">
        <v>66</v>
      </c>
    </row>
    <row r="57" spans="2:2" ht="22.8">
      <c r="B57" s="36" t="s">
        <v>67</v>
      </c>
    </row>
    <row r="58" spans="2:2" ht="22.8">
      <c r="B58" s="36" t="s">
        <v>68</v>
      </c>
    </row>
    <row r="59" spans="2:2" ht="22.8">
      <c r="B59" s="36" t="s">
        <v>69</v>
      </c>
    </row>
    <row r="60" spans="2:2" ht="22.8">
      <c r="B60" s="36" t="s">
        <v>611</v>
      </c>
    </row>
    <row r="61" spans="2:2" ht="22.8">
      <c r="B61" s="36" t="s">
        <v>70</v>
      </c>
    </row>
    <row r="62" spans="2:2" ht="22.8">
      <c r="B62" s="36" t="s">
        <v>71</v>
      </c>
    </row>
    <row r="63" spans="2:2" ht="22.8">
      <c r="B63" s="36" t="s">
        <v>72</v>
      </c>
    </row>
    <row r="64" spans="2:2" ht="34.200000000000003">
      <c r="B64" s="36" t="s">
        <v>73</v>
      </c>
    </row>
    <row r="65" spans="2:2">
      <c r="B65" s="36" t="s">
        <v>612</v>
      </c>
    </row>
    <row r="66" spans="2:2" ht="22.8">
      <c r="B66" s="36" t="s">
        <v>613</v>
      </c>
    </row>
    <row r="67" spans="2:2" ht="45.6">
      <c r="B67" s="123" t="s">
        <v>3448</v>
      </c>
    </row>
    <row r="68" spans="2:2" ht="22.8">
      <c r="B68" s="36" t="s">
        <v>74</v>
      </c>
    </row>
    <row r="70" spans="2:2">
      <c r="B70" s="36" t="s">
        <v>75</v>
      </c>
    </row>
    <row r="71" spans="2:2" ht="22.8">
      <c r="B71" s="36" t="s">
        <v>74</v>
      </c>
    </row>
    <row r="72" spans="2:2">
      <c r="B72" s="36" t="s">
        <v>76</v>
      </c>
    </row>
    <row r="73" spans="2:2" ht="45.6">
      <c r="B73" s="36" t="s">
        <v>77</v>
      </c>
    </row>
    <row r="74" spans="2:2" ht="22.8">
      <c r="B74" s="36" t="s">
        <v>614</v>
      </c>
    </row>
    <row r="75" spans="2:2" ht="22.8">
      <c r="B75" s="36" t="s">
        <v>615</v>
      </c>
    </row>
    <row r="76" spans="2:2">
      <c r="B76" s="36" t="s">
        <v>78</v>
      </c>
    </row>
    <row r="77" spans="2:2">
      <c r="B77" s="36" t="s">
        <v>79</v>
      </c>
    </row>
    <row r="78" spans="2:2">
      <c r="B78" s="36" t="s">
        <v>80</v>
      </c>
    </row>
    <row r="79" spans="2:2">
      <c r="B79" s="36" t="s">
        <v>81</v>
      </c>
    </row>
    <row r="80" spans="2:2">
      <c r="B80" s="36" t="s">
        <v>82</v>
      </c>
    </row>
    <row r="81" spans="2:2">
      <c r="B81" s="36" t="s">
        <v>83</v>
      </c>
    </row>
    <row r="82" spans="2:2">
      <c r="B82" s="36" t="s">
        <v>84</v>
      </c>
    </row>
    <row r="83" spans="2:2">
      <c r="B83" s="36" t="s">
        <v>85</v>
      </c>
    </row>
    <row r="84" spans="2:2">
      <c r="B84" s="36" t="s">
        <v>86</v>
      </c>
    </row>
    <row r="86" spans="2:2">
      <c r="B86" s="36" t="s">
        <v>87</v>
      </c>
    </row>
    <row r="87" spans="2:2" ht="22.8">
      <c r="B87" s="36" t="s">
        <v>88</v>
      </c>
    </row>
    <row r="88" spans="2:2">
      <c r="B88" s="36" t="s">
        <v>89</v>
      </c>
    </row>
    <row r="89" spans="2:2">
      <c r="B89" s="36" t="s">
        <v>90</v>
      </c>
    </row>
    <row r="90" spans="2:2">
      <c r="B90" s="36" t="s">
        <v>91</v>
      </c>
    </row>
    <row r="91" spans="2:2" ht="22.8">
      <c r="B91" s="36" t="s">
        <v>92</v>
      </c>
    </row>
    <row r="92" spans="2:2">
      <c r="B92" s="36" t="s">
        <v>82</v>
      </c>
    </row>
    <row r="93" spans="2:2">
      <c r="B93" s="36" t="s">
        <v>93</v>
      </c>
    </row>
    <row r="94" spans="2:2">
      <c r="B94" s="36" t="s">
        <v>94</v>
      </c>
    </row>
    <row r="96" spans="2:2">
      <c r="B96" s="36" t="s">
        <v>95</v>
      </c>
    </row>
    <row r="97" spans="2:2" ht="22.8">
      <c r="B97" s="36" t="s">
        <v>96</v>
      </c>
    </row>
    <row r="98" spans="2:2" ht="22.8">
      <c r="B98" s="36" t="s">
        <v>97</v>
      </c>
    </row>
    <row r="99" spans="2:2">
      <c r="B99" s="36" t="s">
        <v>98</v>
      </c>
    </row>
    <row r="100" spans="2:2">
      <c r="B100" s="109" t="s">
        <v>3414</v>
      </c>
    </row>
    <row r="101" spans="2:2">
      <c r="B101" s="36" t="s">
        <v>99</v>
      </c>
    </row>
    <row r="102" spans="2:2">
      <c r="B102" s="36" t="s">
        <v>100</v>
      </c>
    </row>
    <row r="103" spans="2:2">
      <c r="B103" s="36" t="s">
        <v>101</v>
      </c>
    </row>
    <row r="104" spans="2:2">
      <c r="B104" s="36" t="s">
        <v>102</v>
      </c>
    </row>
    <row r="105" spans="2:2">
      <c r="B105" s="36" t="s">
        <v>103</v>
      </c>
    </row>
    <row r="106" spans="2:2">
      <c r="B106" s="36" t="s">
        <v>104</v>
      </c>
    </row>
    <row r="107" spans="2:2">
      <c r="B107" s="36" t="s">
        <v>82</v>
      </c>
    </row>
    <row r="108" spans="2:2">
      <c r="B108" s="36" t="s">
        <v>105</v>
      </c>
    </row>
    <row r="109" spans="2:2" ht="22.8">
      <c r="B109" s="36" t="s">
        <v>106</v>
      </c>
    </row>
    <row r="110" spans="2:2">
      <c r="B110" s="36" t="s">
        <v>107</v>
      </c>
    </row>
    <row r="111" spans="2:2">
      <c r="B111" s="36" t="s">
        <v>108</v>
      </c>
    </row>
    <row r="112" spans="2:2">
      <c r="B112" s="36" t="s">
        <v>109</v>
      </c>
    </row>
    <row r="113" spans="2:2" ht="22.8">
      <c r="B113" s="36" t="s">
        <v>110</v>
      </c>
    </row>
    <row r="114" spans="2:2" ht="57">
      <c r="B114" s="36" t="s">
        <v>111</v>
      </c>
    </row>
    <row r="116" spans="2:2" ht="12">
      <c r="B116" s="39" t="s">
        <v>112</v>
      </c>
    </row>
    <row r="117" spans="2:2">
      <c r="B117" s="36" t="s">
        <v>113</v>
      </c>
    </row>
    <row r="118" spans="2:2" ht="34.200000000000003">
      <c r="B118" s="36" t="s">
        <v>114</v>
      </c>
    </row>
    <row r="119" spans="2:2" ht="22.8">
      <c r="B119" s="36" t="s">
        <v>115</v>
      </c>
    </row>
    <row r="120" spans="2:2" ht="68.400000000000006">
      <c r="B120" s="36" t="s">
        <v>116</v>
      </c>
    </row>
    <row r="121" spans="2:2" ht="34.200000000000003">
      <c r="B121" s="36" t="s">
        <v>117</v>
      </c>
    </row>
    <row r="122" spans="2:2" ht="22.8">
      <c r="B122" s="36" t="s">
        <v>118</v>
      </c>
    </row>
    <row r="124" spans="2:2">
      <c r="B124" s="36" t="s">
        <v>616</v>
      </c>
    </row>
    <row r="125" spans="2:2" ht="45.6">
      <c r="B125" s="36" t="s">
        <v>119</v>
      </c>
    </row>
    <row r="126" spans="2:2" ht="22.8">
      <c r="B126" s="36" t="s">
        <v>120</v>
      </c>
    </row>
    <row r="127" spans="2:2" ht="45.6">
      <c r="B127" s="36" t="s">
        <v>617</v>
      </c>
    </row>
    <row r="128" spans="2:2" ht="22.8">
      <c r="B128" s="36" t="s">
        <v>121</v>
      </c>
    </row>
    <row r="129" spans="2:7" ht="34.200000000000003">
      <c r="B129" s="36" t="s">
        <v>618</v>
      </c>
    </row>
    <row r="131" spans="2:7" ht="22.8">
      <c r="B131" s="35" t="s">
        <v>764</v>
      </c>
      <c r="C131" s="35"/>
      <c r="D131" s="35"/>
      <c r="E131" s="35"/>
      <c r="F131" s="35"/>
      <c r="G131" s="35"/>
    </row>
    <row r="132" spans="2:7" ht="22.8">
      <c r="B132" s="35" t="s">
        <v>765</v>
      </c>
      <c r="C132" s="35"/>
      <c r="D132" s="35"/>
      <c r="E132" s="35"/>
      <c r="F132" s="35"/>
      <c r="G132" s="35"/>
    </row>
    <row r="133" spans="2:7" ht="114">
      <c r="B133" s="121" t="s">
        <v>766</v>
      </c>
      <c r="C133" s="35"/>
      <c r="D133" s="35"/>
      <c r="E133" s="35"/>
      <c r="F133" s="35"/>
      <c r="G133" s="35"/>
    </row>
    <row r="135" spans="2:7">
      <c r="B135" s="36" t="s">
        <v>619</v>
      </c>
    </row>
    <row r="136" spans="2:7" ht="57">
      <c r="B136" s="36" t="s">
        <v>620</v>
      </c>
    </row>
    <row r="137" spans="2:7" ht="22.8">
      <c r="B137" s="36" t="s">
        <v>621</v>
      </c>
    </row>
    <row r="138" spans="2:7" ht="34.200000000000003">
      <c r="B138" s="36" t="s">
        <v>769</v>
      </c>
    </row>
    <row r="139" spans="2:7">
      <c r="B139" s="35" t="s">
        <v>767</v>
      </c>
    </row>
    <row r="140" spans="2:7" ht="148.19999999999999">
      <c r="B140" s="121" t="s">
        <v>768</v>
      </c>
    </row>
    <row r="142" spans="2:7">
      <c r="B142" s="36" t="s">
        <v>622</v>
      </c>
    </row>
    <row r="143" spans="2:7" ht="57">
      <c r="B143" s="36" t="s">
        <v>111</v>
      </c>
    </row>
    <row r="144" spans="2:7" ht="22.8">
      <c r="B144" s="36" t="s">
        <v>122</v>
      </c>
    </row>
    <row r="146" spans="2:2">
      <c r="B146" s="36" t="s">
        <v>123</v>
      </c>
    </row>
    <row r="147" spans="2:2">
      <c r="B147" s="36" t="s">
        <v>124</v>
      </c>
    </row>
    <row r="148" spans="2:2">
      <c r="B148" s="36" t="s">
        <v>125</v>
      </c>
    </row>
    <row r="149" spans="2:2">
      <c r="B149" s="36" t="s">
        <v>126</v>
      </c>
    </row>
    <row r="150" spans="2:2">
      <c r="B150" s="36" t="s">
        <v>127</v>
      </c>
    </row>
    <row r="151" spans="2:2">
      <c r="B151" s="36" t="s">
        <v>82</v>
      </c>
    </row>
    <row r="152" spans="2:2">
      <c r="B152" s="36" t="s">
        <v>128</v>
      </c>
    </row>
    <row r="153" spans="2:2">
      <c r="B153" s="36" t="s">
        <v>129</v>
      </c>
    </row>
    <row r="154" spans="2:2">
      <c r="B154" s="36" t="s">
        <v>107</v>
      </c>
    </row>
    <row r="155" spans="2:2">
      <c r="B155" s="36" t="s">
        <v>130</v>
      </c>
    </row>
    <row r="158" spans="2:2" ht="12">
      <c r="B158" s="39" t="s">
        <v>623</v>
      </c>
    </row>
    <row r="160" spans="2:2">
      <c r="B160" s="36" t="s">
        <v>516</v>
      </c>
    </row>
    <row r="161" spans="2:2" ht="57">
      <c r="B161" s="36" t="s">
        <v>517</v>
      </c>
    </row>
    <row r="162" spans="2:2" ht="22.8">
      <c r="B162" s="36" t="s">
        <v>518</v>
      </c>
    </row>
    <row r="163" spans="2:2" ht="22.8">
      <c r="B163" s="36" t="s">
        <v>519</v>
      </c>
    </row>
    <row r="164" spans="2:2">
      <c r="B164" s="36" t="s">
        <v>624</v>
      </c>
    </row>
    <row r="165" spans="2:2">
      <c r="B165" s="36" t="s">
        <v>520</v>
      </c>
    </row>
    <row r="166" spans="2:2" ht="22.8">
      <c r="B166" s="36" t="s">
        <v>521</v>
      </c>
    </row>
    <row r="167" spans="2:2" ht="22.8">
      <c r="B167" s="36" t="s">
        <v>522</v>
      </c>
    </row>
    <row r="168" spans="2:2">
      <c r="B168" s="36" t="s">
        <v>625</v>
      </c>
    </row>
    <row r="169" spans="2:2">
      <c r="B169" s="36" t="s">
        <v>523</v>
      </c>
    </row>
    <row r="170" spans="2:2" ht="34.200000000000003">
      <c r="B170" s="36" t="s">
        <v>524</v>
      </c>
    </row>
    <row r="171" spans="2:2" ht="45.6">
      <c r="B171" s="36" t="s">
        <v>525</v>
      </c>
    </row>
    <row r="172" spans="2:2" ht="22.8">
      <c r="B172" s="36" t="s">
        <v>526</v>
      </c>
    </row>
    <row r="173" spans="2:2" ht="45.6">
      <c r="B173" s="36" t="s">
        <v>527</v>
      </c>
    </row>
    <row r="174" spans="2:2" ht="22.8">
      <c r="B174" s="36" t="s">
        <v>528</v>
      </c>
    </row>
    <row r="175" spans="2:2" ht="45.6">
      <c r="B175" s="36" t="s">
        <v>626</v>
      </c>
    </row>
    <row r="176" spans="2:2">
      <c r="B176" s="36" t="s">
        <v>529</v>
      </c>
    </row>
    <row r="177" spans="2:2">
      <c r="B177" s="36" t="s">
        <v>627</v>
      </c>
    </row>
    <row r="178" spans="2:2">
      <c r="B178" s="36" t="s">
        <v>530</v>
      </c>
    </row>
    <row r="179" spans="2:2">
      <c r="B179" s="36" t="s">
        <v>531</v>
      </c>
    </row>
    <row r="180" spans="2:2" ht="45.6">
      <c r="B180" s="36" t="s">
        <v>532</v>
      </c>
    </row>
    <row r="181" spans="2:2">
      <c r="B181" s="36" t="s">
        <v>533</v>
      </c>
    </row>
    <row r="182" spans="2:2">
      <c r="B182" s="36" t="s">
        <v>534</v>
      </c>
    </row>
    <row r="184" spans="2:2">
      <c r="B184" s="36" t="s">
        <v>31</v>
      </c>
    </row>
    <row r="185" spans="2:2" ht="34.200000000000003">
      <c r="B185" s="36" t="s">
        <v>32</v>
      </c>
    </row>
    <row r="186" spans="2:2" ht="22.8">
      <c r="B186" s="36" t="s">
        <v>33</v>
      </c>
    </row>
    <row r="187" spans="2:2" ht="57">
      <c r="B187" s="36" t="s">
        <v>34</v>
      </c>
    </row>
    <row r="188" spans="2:2" ht="45.6">
      <c r="B188" s="36" t="s">
        <v>507</v>
      </c>
    </row>
    <row r="190" spans="2:2" ht="12">
      <c r="B190" s="39" t="s">
        <v>535</v>
      </c>
    </row>
    <row r="191" spans="2:2" ht="68.400000000000006">
      <c r="B191" s="36" t="s">
        <v>536</v>
      </c>
    </row>
    <row r="192" spans="2:2">
      <c r="B192" s="36" t="s">
        <v>628</v>
      </c>
    </row>
    <row r="194" spans="2:2" ht="12">
      <c r="B194" s="39" t="s">
        <v>132</v>
      </c>
    </row>
    <row r="195" spans="2:2" ht="22.8">
      <c r="B195" s="36" t="s">
        <v>629</v>
      </c>
    </row>
    <row r="196" spans="2:2" ht="22.8">
      <c r="B196" s="36" t="s">
        <v>630</v>
      </c>
    </row>
    <row r="197" spans="2:2">
      <c r="B197" s="36" t="s">
        <v>631</v>
      </c>
    </row>
    <row r="198" spans="2:2" ht="79.8">
      <c r="B198" s="123" t="s">
        <v>3433</v>
      </c>
    </row>
    <row r="199" spans="2:2" ht="34.200000000000003">
      <c r="B199" s="36" t="s">
        <v>133</v>
      </c>
    </row>
    <row r="200" spans="2:2" ht="45.6">
      <c r="B200" s="36" t="s">
        <v>134</v>
      </c>
    </row>
    <row r="201" spans="2:2" ht="34.200000000000003">
      <c r="B201" s="36" t="s">
        <v>135</v>
      </c>
    </row>
    <row r="202" spans="2:2" ht="34.200000000000003">
      <c r="B202" s="36" t="s">
        <v>136</v>
      </c>
    </row>
    <row r="203" spans="2:2" ht="57">
      <c r="B203" s="36" t="s">
        <v>137</v>
      </c>
    </row>
    <row r="204" spans="2:2" ht="22.8">
      <c r="B204" s="36" t="s">
        <v>138</v>
      </c>
    </row>
    <row r="205" spans="2:2" ht="45.6">
      <c r="B205" s="36" t="s">
        <v>139</v>
      </c>
    </row>
    <row r="206" spans="2:2" ht="34.200000000000003">
      <c r="B206" s="36" t="s">
        <v>140</v>
      </c>
    </row>
    <row r="209" spans="2:2" ht="12">
      <c r="B209" s="39" t="s">
        <v>141</v>
      </c>
    </row>
    <row r="211" spans="2:2">
      <c r="B211" s="41" t="s">
        <v>142</v>
      </c>
    </row>
    <row r="212" spans="2:2" ht="68.400000000000006">
      <c r="B212" s="36" t="s">
        <v>3199</v>
      </c>
    </row>
    <row r="213" spans="2:2" ht="68.400000000000006">
      <c r="B213" s="123" t="s">
        <v>3434</v>
      </c>
    </row>
    <row r="214" spans="2:2" ht="22.8">
      <c r="B214" s="36" t="s">
        <v>143</v>
      </c>
    </row>
    <row r="215" spans="2:2" ht="45.6">
      <c r="B215" s="36" t="s">
        <v>632</v>
      </c>
    </row>
    <row r="216" spans="2:2" ht="22.8">
      <c r="B216" s="36" t="s">
        <v>144</v>
      </c>
    </row>
    <row r="217" spans="2:2" ht="34.200000000000003">
      <c r="B217" s="36" t="s">
        <v>633</v>
      </c>
    </row>
    <row r="218" spans="2:2" ht="22.8">
      <c r="B218" s="36" t="s">
        <v>634</v>
      </c>
    </row>
    <row r="220" spans="2:2" ht="57">
      <c r="B220" s="36" t="s">
        <v>145</v>
      </c>
    </row>
    <row r="221" spans="2:2" ht="57">
      <c r="B221" s="36" t="s">
        <v>146</v>
      </c>
    </row>
    <row r="222" spans="2:2" ht="22.8">
      <c r="B222" s="36" t="s">
        <v>147</v>
      </c>
    </row>
    <row r="223" spans="2:2" ht="34.200000000000003">
      <c r="B223" s="36" t="s">
        <v>148</v>
      </c>
    </row>
    <row r="225" spans="2:2">
      <c r="B225" s="41" t="s">
        <v>149</v>
      </c>
    </row>
    <row r="226" spans="2:2" ht="22.8">
      <c r="B226" s="36" t="s">
        <v>635</v>
      </c>
    </row>
    <row r="227" spans="2:2" ht="22.8">
      <c r="B227" s="36" t="s">
        <v>3160</v>
      </c>
    </row>
    <row r="228" spans="2:2" ht="34.200000000000003">
      <c r="B228" s="123" t="s">
        <v>3435</v>
      </c>
    </row>
    <row r="229" spans="2:2" ht="68.400000000000006">
      <c r="B229" s="36" t="s">
        <v>636</v>
      </c>
    </row>
    <row r="230" spans="2:2" ht="57">
      <c r="B230" s="36" t="s">
        <v>637</v>
      </c>
    </row>
    <row r="231" spans="2:2" ht="22.8">
      <c r="B231" s="36" t="s">
        <v>143</v>
      </c>
    </row>
    <row r="232" spans="2:2" ht="34.200000000000003">
      <c r="B232" s="36" t="s">
        <v>638</v>
      </c>
    </row>
    <row r="233" spans="2:2" ht="45.6">
      <c r="B233" s="36" t="s">
        <v>151</v>
      </c>
    </row>
    <row r="234" spans="2:2" ht="34.200000000000003">
      <c r="B234" s="36" t="s">
        <v>639</v>
      </c>
    </row>
    <row r="235" spans="2:2" ht="57">
      <c r="B235" s="36" t="s">
        <v>640</v>
      </c>
    </row>
    <row r="236" spans="2:2" ht="22.8">
      <c r="B236" s="36" t="s">
        <v>152</v>
      </c>
    </row>
    <row r="238" spans="2:2" ht="57">
      <c r="B238" s="36" t="s">
        <v>153</v>
      </c>
    </row>
    <row r="239" spans="2:2" ht="22.8">
      <c r="B239" s="36" t="s">
        <v>154</v>
      </c>
    </row>
    <row r="240" spans="2:2">
      <c r="B240" s="36" t="s">
        <v>155</v>
      </c>
    </row>
    <row r="241" spans="2:2" ht="34.200000000000003">
      <c r="B241" s="36" t="s">
        <v>148</v>
      </c>
    </row>
    <row r="243" spans="2:2" ht="12">
      <c r="B243" s="39" t="s">
        <v>156</v>
      </c>
    </row>
    <row r="244" spans="2:2" ht="57">
      <c r="B244" s="123" t="s">
        <v>3449</v>
      </c>
    </row>
    <row r="245" spans="2:2" ht="68.400000000000006">
      <c r="B245" s="109" t="s">
        <v>150</v>
      </c>
    </row>
    <row r="246" spans="2:2" ht="22.8">
      <c r="B246" s="36" t="s">
        <v>157</v>
      </c>
    </row>
    <row r="247" spans="2:2">
      <c r="B247" s="36" t="s">
        <v>30</v>
      </c>
    </row>
    <row r="248" spans="2:2" ht="34.200000000000003">
      <c r="B248" s="36" t="s">
        <v>158</v>
      </c>
    </row>
    <row r="249" spans="2:2">
      <c r="B249" s="36" t="s">
        <v>641</v>
      </c>
    </row>
    <row r="250" spans="2:2" ht="22.8">
      <c r="B250" s="123" t="s">
        <v>3452</v>
      </c>
    </row>
    <row r="252" spans="2:2" ht="45.6">
      <c r="B252" s="36" t="s">
        <v>159</v>
      </c>
    </row>
    <row r="253" spans="2:2" ht="68.400000000000006">
      <c r="B253" s="36" t="s">
        <v>3200</v>
      </c>
    </row>
    <row r="254" spans="2:2" ht="57">
      <c r="B254" s="36" t="s">
        <v>160</v>
      </c>
    </row>
    <row r="256" spans="2:2" ht="12">
      <c r="B256" s="39" t="s">
        <v>557</v>
      </c>
    </row>
    <row r="257" spans="2:2" ht="34.200000000000003">
      <c r="B257" s="125" t="s">
        <v>3450</v>
      </c>
    </row>
    <row r="258" spans="2:2">
      <c r="B258" s="123" t="s">
        <v>3451</v>
      </c>
    </row>
    <row r="259" spans="2:2" ht="57">
      <c r="B259" s="123" t="s">
        <v>3422</v>
      </c>
    </row>
    <row r="260" spans="2:2" ht="22.8">
      <c r="B260" s="123" t="s">
        <v>161</v>
      </c>
    </row>
    <row r="261" spans="2:2" ht="57">
      <c r="B261" s="123" t="s">
        <v>146</v>
      </c>
    </row>
    <row r="262" spans="2:2" ht="34.200000000000003">
      <c r="B262" s="36" t="s">
        <v>162</v>
      </c>
    </row>
    <row r="263" spans="2:2" ht="57">
      <c r="B263" s="36" t="s">
        <v>163</v>
      </c>
    </row>
    <row r="264" spans="2:2" ht="22.8">
      <c r="B264" s="36" t="s">
        <v>164</v>
      </c>
    </row>
    <row r="266" spans="2:2" ht="34.200000000000003">
      <c r="B266" s="36" t="s">
        <v>165</v>
      </c>
    </row>
    <row r="268" spans="2:2" ht="12">
      <c r="B268" s="39" t="s">
        <v>414</v>
      </c>
    </row>
    <row r="270" spans="2:2" ht="34.200000000000003">
      <c r="B270" s="109" t="s">
        <v>3415</v>
      </c>
    </row>
    <row r="271" spans="2:2" ht="22.8">
      <c r="B271" s="36" t="s">
        <v>166</v>
      </c>
    </row>
    <row r="272" spans="2:2">
      <c r="B272" s="36" t="s">
        <v>167</v>
      </c>
    </row>
    <row r="273" spans="2:2">
      <c r="B273" s="36" t="s">
        <v>168</v>
      </c>
    </row>
    <row r="274" spans="2:2">
      <c r="B274" s="36" t="s">
        <v>169</v>
      </c>
    </row>
    <row r="275" spans="2:2">
      <c r="B275" s="36" t="s">
        <v>170</v>
      </c>
    </row>
    <row r="276" spans="2:2" ht="22.8">
      <c r="B276" s="36" t="s">
        <v>171</v>
      </c>
    </row>
    <row r="277" spans="2:2" ht="22.8">
      <c r="B277" s="36" t="s">
        <v>172</v>
      </c>
    </row>
    <row r="278" spans="2:2">
      <c r="B278" s="123" t="s">
        <v>3437</v>
      </c>
    </row>
    <row r="279" spans="2:2">
      <c r="B279" s="36" t="s">
        <v>173</v>
      </c>
    </row>
    <row r="280" spans="2:2">
      <c r="B280" s="36" t="s">
        <v>174</v>
      </c>
    </row>
    <row r="281" spans="2:2">
      <c r="B281" s="36" t="s">
        <v>175</v>
      </c>
    </row>
    <row r="282" spans="2:2">
      <c r="B282" s="36" t="s">
        <v>3201</v>
      </c>
    </row>
    <row r="283" spans="2:2" ht="34.200000000000003">
      <c r="B283" s="36" t="s">
        <v>176</v>
      </c>
    </row>
    <row r="284" spans="2:2">
      <c r="B284" s="36" t="s">
        <v>642</v>
      </c>
    </row>
    <row r="285" spans="2:2">
      <c r="B285" s="36" t="s">
        <v>177</v>
      </c>
    </row>
    <row r="286" spans="2:2" ht="22.8">
      <c r="B286" s="36" t="s">
        <v>643</v>
      </c>
    </row>
    <row r="287" spans="2:2">
      <c r="B287" s="36" t="s">
        <v>644</v>
      </c>
    </row>
    <row r="288" spans="2:2" ht="22.8">
      <c r="B288" s="36" t="s">
        <v>178</v>
      </c>
    </row>
    <row r="289" spans="2:2" ht="22.8">
      <c r="B289" s="36" t="s">
        <v>645</v>
      </c>
    </row>
    <row r="290" spans="2:2" ht="22.8">
      <c r="B290" s="36" t="s">
        <v>179</v>
      </c>
    </row>
    <row r="291" spans="2:2">
      <c r="B291" s="36" t="s">
        <v>180</v>
      </c>
    </row>
    <row r="292" spans="2:2" ht="34.200000000000003">
      <c r="B292" s="36" t="s">
        <v>646</v>
      </c>
    </row>
    <row r="293" spans="2:2">
      <c r="B293" s="36" t="s">
        <v>181</v>
      </c>
    </row>
    <row r="294" spans="2:2">
      <c r="B294" s="36" t="s">
        <v>182</v>
      </c>
    </row>
    <row r="295" spans="2:2">
      <c r="B295" s="36" t="s">
        <v>183</v>
      </c>
    </row>
    <row r="296" spans="2:2">
      <c r="B296" s="36" t="s">
        <v>3202</v>
      </c>
    </row>
    <row r="297" spans="2:2">
      <c r="B297" s="36" t="s">
        <v>3203</v>
      </c>
    </row>
    <row r="298" spans="2:2">
      <c r="B298" s="36" t="s">
        <v>184</v>
      </c>
    </row>
    <row r="299" spans="2:2">
      <c r="B299" s="36" t="s">
        <v>185</v>
      </c>
    </row>
    <row r="300" spans="2:2">
      <c r="B300" s="36" t="s">
        <v>186</v>
      </c>
    </row>
    <row r="301" spans="2:2">
      <c r="B301" s="36" t="s">
        <v>187</v>
      </c>
    </row>
    <row r="302" spans="2:2">
      <c r="B302" s="36" t="s">
        <v>647</v>
      </c>
    </row>
    <row r="303" spans="2:2">
      <c r="B303" s="36" t="s">
        <v>188</v>
      </c>
    </row>
    <row r="304" spans="2:2">
      <c r="B304" s="36" t="s">
        <v>189</v>
      </c>
    </row>
    <row r="305" spans="2:2">
      <c r="B305" s="36" t="s">
        <v>190</v>
      </c>
    </row>
    <row r="306" spans="2:2">
      <c r="B306" s="36" t="s">
        <v>191</v>
      </c>
    </row>
    <row r="307" spans="2:2">
      <c r="B307" s="36" t="s">
        <v>192</v>
      </c>
    </row>
    <row r="308" spans="2:2">
      <c r="B308" s="36" t="s">
        <v>193</v>
      </c>
    </row>
    <row r="309" spans="2:2">
      <c r="B309" s="36" t="s">
        <v>194</v>
      </c>
    </row>
    <row r="310" spans="2:2" ht="22.8">
      <c r="B310" s="123" t="s">
        <v>3438</v>
      </c>
    </row>
    <row r="311" spans="2:2">
      <c r="B311" s="36" t="s">
        <v>195</v>
      </c>
    </row>
    <row r="313" spans="2:2">
      <c r="B313" s="36" t="s">
        <v>196</v>
      </c>
    </row>
    <row r="314" spans="2:2" ht="22.8">
      <c r="B314" s="123" t="s">
        <v>3439</v>
      </c>
    </row>
    <row r="315" spans="2:2" ht="57">
      <c r="B315" s="36" t="s">
        <v>197</v>
      </c>
    </row>
    <row r="316" spans="2:2" ht="22.8">
      <c r="B316" s="36" t="s">
        <v>143</v>
      </c>
    </row>
    <row r="317" spans="2:2" ht="34.200000000000003">
      <c r="B317" s="36" t="s">
        <v>198</v>
      </c>
    </row>
    <row r="319" spans="2:2" ht="34.200000000000003">
      <c r="B319" s="36" t="s">
        <v>199</v>
      </c>
    </row>
    <row r="320" spans="2:2" ht="57">
      <c r="B320" s="36" t="s">
        <v>200</v>
      </c>
    </row>
    <row r="321" spans="2:2" ht="57">
      <c r="B321" s="36" t="s">
        <v>146</v>
      </c>
    </row>
    <row r="323" spans="2:2" ht="12">
      <c r="B323" s="39" t="s">
        <v>648</v>
      </c>
    </row>
    <row r="324" spans="2:2" ht="34.200000000000003">
      <c r="B324" s="36" t="s">
        <v>3204</v>
      </c>
    </row>
    <row r="325" spans="2:2" ht="22.8">
      <c r="B325" s="36" t="s">
        <v>143</v>
      </c>
    </row>
    <row r="326" spans="2:2" ht="79.8">
      <c r="B326" s="123" t="s">
        <v>3440</v>
      </c>
    </row>
    <row r="327" spans="2:2" ht="34.200000000000003">
      <c r="B327" s="36" t="s">
        <v>3205</v>
      </c>
    </row>
    <row r="329" spans="2:2">
      <c r="B329" s="36" t="s">
        <v>202</v>
      </c>
    </row>
    <row r="331" spans="2:2" ht="22.8">
      <c r="B331" s="36" t="s">
        <v>649</v>
      </c>
    </row>
    <row r="332" spans="2:2" ht="22.8">
      <c r="B332" s="36" t="s">
        <v>650</v>
      </c>
    </row>
    <row r="333" spans="2:2" ht="22.8">
      <c r="B333" s="36" t="s">
        <v>651</v>
      </c>
    </row>
    <row r="334" spans="2:2" ht="34.200000000000003">
      <c r="B334" s="36" t="s">
        <v>652</v>
      </c>
    </row>
    <row r="335" spans="2:2" ht="22.8">
      <c r="B335" s="36" t="s">
        <v>653</v>
      </c>
    </row>
    <row r="336" spans="2:2" ht="22.8">
      <c r="B336" s="36" t="s">
        <v>654</v>
      </c>
    </row>
    <row r="337" spans="2:2">
      <c r="B337" s="36" t="s">
        <v>655</v>
      </c>
    </row>
    <row r="338" spans="2:2" ht="102.6">
      <c r="B338" s="36" t="s">
        <v>656</v>
      </c>
    </row>
    <row r="339" spans="2:2" ht="22.8">
      <c r="B339" s="36" t="s">
        <v>657</v>
      </c>
    </row>
    <row r="340" spans="2:2" ht="22.8">
      <c r="B340" s="36" t="s">
        <v>658</v>
      </c>
    </row>
    <row r="341" spans="2:2" ht="45.6">
      <c r="B341" s="36" t="s">
        <v>659</v>
      </c>
    </row>
    <row r="342" spans="2:2" ht="22.8">
      <c r="B342" s="36" t="s">
        <v>660</v>
      </c>
    </row>
    <row r="343" spans="2:2" ht="22.8">
      <c r="B343" s="123" t="s">
        <v>3423</v>
      </c>
    </row>
    <row r="344" spans="2:2">
      <c r="B344" s="36" t="s">
        <v>661</v>
      </c>
    </row>
    <row r="345" spans="2:2">
      <c r="B345" s="36" t="s">
        <v>662</v>
      </c>
    </row>
    <row r="346" spans="2:2" ht="22.8">
      <c r="B346" s="123" t="s">
        <v>3441</v>
      </c>
    </row>
    <row r="347" spans="2:2">
      <c r="B347" s="36" t="s">
        <v>663</v>
      </c>
    </row>
    <row r="348" spans="2:2">
      <c r="B348" s="36" t="s">
        <v>664</v>
      </c>
    </row>
    <row r="349" spans="2:2">
      <c r="B349" s="36" t="s">
        <v>665</v>
      </c>
    </row>
    <row r="350" spans="2:2">
      <c r="B350" s="36" t="s">
        <v>666</v>
      </c>
    </row>
    <row r="351" spans="2:2">
      <c r="B351" s="36" t="s">
        <v>667</v>
      </c>
    </row>
    <row r="352" spans="2:2" ht="22.8">
      <c r="B352" s="36" t="s">
        <v>668</v>
      </c>
    </row>
    <row r="353" spans="2:2">
      <c r="B353" s="36" t="s">
        <v>669</v>
      </c>
    </row>
    <row r="354" spans="2:2" ht="22.8">
      <c r="B354" s="36" t="s">
        <v>670</v>
      </c>
    </row>
    <row r="355" spans="2:2">
      <c r="B355" s="36" t="s">
        <v>671</v>
      </c>
    </row>
    <row r="356" spans="2:2">
      <c r="B356" s="36" t="s">
        <v>672</v>
      </c>
    </row>
    <row r="357" spans="2:2">
      <c r="B357" s="36" t="s">
        <v>673</v>
      </c>
    </row>
    <row r="358" spans="2:2">
      <c r="B358" s="36" t="s">
        <v>674</v>
      </c>
    </row>
    <row r="359" spans="2:2">
      <c r="B359" s="36" t="s">
        <v>675</v>
      </c>
    </row>
    <row r="360" spans="2:2">
      <c r="B360" s="36" t="s">
        <v>676</v>
      </c>
    </row>
    <row r="361" spans="2:2">
      <c r="B361" s="36" t="s">
        <v>677</v>
      </c>
    </row>
    <row r="363" spans="2:2">
      <c r="B363" s="36" t="s">
        <v>203</v>
      </c>
    </row>
    <row r="364" spans="2:2" ht="57">
      <c r="B364" s="36" t="s">
        <v>204</v>
      </c>
    </row>
    <row r="365" spans="2:2">
      <c r="B365" s="36" t="s">
        <v>205</v>
      </c>
    </row>
    <row r="366" spans="2:2">
      <c r="B366" s="36" t="s">
        <v>206</v>
      </c>
    </row>
    <row r="367" spans="2:2" ht="45.6">
      <c r="B367" s="36" t="s">
        <v>678</v>
      </c>
    </row>
    <row r="368" spans="2:2" ht="34.200000000000003">
      <c r="B368" s="36" t="s">
        <v>207</v>
      </c>
    </row>
    <row r="369" spans="2:2">
      <c r="B369" s="36" t="s">
        <v>208</v>
      </c>
    </row>
    <row r="370" spans="2:2" ht="22.8">
      <c r="B370" s="126" t="s">
        <v>3442</v>
      </c>
    </row>
    <row r="371" spans="2:2" ht="34.200000000000003">
      <c r="B371" s="36" t="s">
        <v>209</v>
      </c>
    </row>
    <row r="372" spans="2:2">
      <c r="B372" s="36" t="s">
        <v>210</v>
      </c>
    </row>
    <row r="373" spans="2:2">
      <c r="B373" s="36" t="s">
        <v>211</v>
      </c>
    </row>
    <row r="374" spans="2:2" ht="22.8">
      <c r="B374" s="36" t="s">
        <v>212</v>
      </c>
    </row>
    <row r="375" spans="2:2" ht="34.200000000000003">
      <c r="B375" s="36" t="s">
        <v>679</v>
      </c>
    </row>
    <row r="377" spans="2:2" ht="68.400000000000006">
      <c r="B377" s="36" t="s">
        <v>213</v>
      </c>
    </row>
    <row r="379" spans="2:2" ht="12">
      <c r="B379" s="39" t="s">
        <v>214</v>
      </c>
    </row>
    <row r="380" spans="2:2" ht="68.400000000000006">
      <c r="B380" s="36" t="s">
        <v>3206</v>
      </c>
    </row>
    <row r="381" spans="2:2" ht="22.8">
      <c r="B381" s="123" t="s">
        <v>3443</v>
      </c>
    </row>
    <row r="382" spans="2:2" ht="79.8">
      <c r="B382" s="123" t="s">
        <v>3424</v>
      </c>
    </row>
    <row r="383" spans="2:2" ht="22.8">
      <c r="B383" s="36" t="s">
        <v>215</v>
      </c>
    </row>
    <row r="384" spans="2:2" ht="45.6">
      <c r="B384" s="36" t="s">
        <v>680</v>
      </c>
    </row>
    <row r="385" spans="2:2" ht="34.200000000000003">
      <c r="B385" s="36" t="s">
        <v>681</v>
      </c>
    </row>
    <row r="386" spans="2:2" ht="45.6">
      <c r="B386" s="36" t="s">
        <v>216</v>
      </c>
    </row>
    <row r="387" spans="2:2" ht="22.8">
      <c r="B387" s="36" t="s">
        <v>217</v>
      </c>
    </row>
    <row r="388" spans="2:2" ht="68.400000000000006">
      <c r="B388" s="36" t="s">
        <v>682</v>
      </c>
    </row>
    <row r="389" spans="2:2" ht="34.200000000000003">
      <c r="B389" s="36" t="s">
        <v>218</v>
      </c>
    </row>
    <row r="390" spans="2:2" ht="34.200000000000003">
      <c r="B390" s="36" t="s">
        <v>683</v>
      </c>
    </row>
    <row r="391" spans="2:2" ht="22.8">
      <c r="B391" s="36" t="s">
        <v>219</v>
      </c>
    </row>
    <row r="392" spans="2:2" ht="22.8">
      <c r="B392" s="36" t="s">
        <v>220</v>
      </c>
    </row>
    <row r="393" spans="2:2" ht="34.200000000000003">
      <c r="B393" s="36" t="s">
        <v>221</v>
      </c>
    </row>
    <row r="395" spans="2:2" ht="57">
      <c r="B395" s="36" t="s">
        <v>146</v>
      </c>
    </row>
    <row r="397" spans="2:2" ht="12">
      <c r="B397" s="39" t="s">
        <v>222</v>
      </c>
    </row>
    <row r="398" spans="2:2">
      <c r="B398" s="36" t="s">
        <v>223</v>
      </c>
    </row>
    <row r="399" spans="2:2" ht="68.400000000000006">
      <c r="B399" s="36" t="s">
        <v>3207</v>
      </c>
    </row>
    <row r="400" spans="2:2" ht="22.8">
      <c r="B400" s="123" t="s">
        <v>3443</v>
      </c>
    </row>
    <row r="401" spans="2:2" ht="22.8">
      <c r="B401" s="36" t="s">
        <v>224</v>
      </c>
    </row>
    <row r="402" spans="2:2" ht="22.8">
      <c r="B402" s="36" t="s">
        <v>3112</v>
      </c>
    </row>
    <row r="404" spans="2:2" ht="68.400000000000006">
      <c r="B404" s="36" t="s">
        <v>150</v>
      </c>
    </row>
    <row r="405" spans="2:2" ht="57">
      <c r="B405" s="36" t="s">
        <v>226</v>
      </c>
    </row>
    <row r="407" spans="2:2" ht="12">
      <c r="B407" s="39" t="s">
        <v>684</v>
      </c>
    </row>
    <row r="408" spans="2:2" ht="57">
      <c r="B408" s="36" t="s">
        <v>3208</v>
      </c>
    </row>
    <row r="409" spans="2:2" ht="22.8">
      <c r="B409" s="123" t="s">
        <v>3443</v>
      </c>
    </row>
    <row r="410" spans="2:2" ht="34.200000000000003">
      <c r="B410" s="36" t="s">
        <v>3209</v>
      </c>
    </row>
    <row r="411" spans="2:2">
      <c r="B411" s="36" t="s">
        <v>227</v>
      </c>
    </row>
    <row r="412" spans="2:2" ht="91.2">
      <c r="B412" s="36" t="s">
        <v>228</v>
      </c>
    </row>
    <row r="413" spans="2:2" ht="22.8">
      <c r="B413" s="36" t="s">
        <v>229</v>
      </c>
    </row>
    <row r="414" spans="2:2" ht="34.200000000000003">
      <c r="B414" s="36" t="s">
        <v>230</v>
      </c>
    </row>
    <row r="415" spans="2:2" ht="22.8">
      <c r="B415" s="36" t="s">
        <v>231</v>
      </c>
    </row>
    <row r="416" spans="2:2" ht="34.200000000000003">
      <c r="B416" s="36" t="s">
        <v>198</v>
      </c>
    </row>
    <row r="417" spans="2:2" ht="45.6">
      <c r="B417" s="36" t="s">
        <v>225</v>
      </c>
    </row>
    <row r="418" spans="2:2" ht="57">
      <c r="B418" s="36" t="s">
        <v>146</v>
      </c>
    </row>
    <row r="419" spans="2:2" ht="22.8">
      <c r="B419" s="36" t="s">
        <v>232</v>
      </c>
    </row>
    <row r="421" spans="2:2" ht="12">
      <c r="B421" s="39" t="s">
        <v>233</v>
      </c>
    </row>
    <row r="422" spans="2:2" ht="22.8">
      <c r="B422" s="36" t="s">
        <v>3210</v>
      </c>
    </row>
    <row r="423" spans="2:2" ht="22.8">
      <c r="B423" s="36" t="s">
        <v>143</v>
      </c>
    </row>
    <row r="424" spans="2:2" ht="79.8">
      <c r="B424" s="123" t="s">
        <v>3444</v>
      </c>
    </row>
    <row r="425" spans="2:2" ht="45.6">
      <c r="B425" s="36" t="s">
        <v>3211</v>
      </c>
    </row>
    <row r="427" spans="2:2" ht="12">
      <c r="B427" s="39" t="s">
        <v>234</v>
      </c>
    </row>
    <row r="428" spans="2:2">
      <c r="B428" s="36" t="s">
        <v>235</v>
      </c>
    </row>
    <row r="429" spans="2:2" ht="34.200000000000003">
      <c r="B429" s="36" t="s">
        <v>685</v>
      </c>
    </row>
    <row r="430" spans="2:2" ht="34.200000000000003">
      <c r="B430" s="36" t="s">
        <v>686</v>
      </c>
    </row>
    <row r="431" spans="2:2" ht="22.8">
      <c r="B431" s="36" t="s">
        <v>687</v>
      </c>
    </row>
    <row r="432" spans="2:2">
      <c r="B432" s="36" t="s">
        <v>236</v>
      </c>
    </row>
    <row r="433" spans="2:2">
      <c r="B433" s="36" t="s">
        <v>237</v>
      </c>
    </row>
    <row r="434" spans="2:2">
      <c r="B434" s="36" t="s">
        <v>238</v>
      </c>
    </row>
    <row r="435" spans="2:2">
      <c r="B435" s="36" t="s">
        <v>239</v>
      </c>
    </row>
    <row r="436" spans="2:2">
      <c r="B436" s="36" t="s">
        <v>202</v>
      </c>
    </row>
    <row r="438" spans="2:2" ht="68.400000000000006">
      <c r="B438" s="36" t="s">
        <v>213</v>
      </c>
    </row>
    <row r="440" spans="2:2" ht="12">
      <c r="B440" s="39" t="s">
        <v>240</v>
      </c>
    </row>
    <row r="441" spans="2:2" ht="34.200000000000003">
      <c r="B441" s="36" t="s">
        <v>688</v>
      </c>
    </row>
    <row r="442" spans="2:2" ht="45.6">
      <c r="B442" s="36" t="s">
        <v>689</v>
      </c>
    </row>
    <row r="443" spans="2:2">
      <c r="B443" s="36" t="s">
        <v>241</v>
      </c>
    </row>
    <row r="444" spans="2:2">
      <c r="B444" s="36" t="s">
        <v>242</v>
      </c>
    </row>
    <row r="445" spans="2:2">
      <c r="B445" s="36" t="s">
        <v>243</v>
      </c>
    </row>
    <row r="446" spans="2:2">
      <c r="B446" s="42" t="s">
        <v>3212</v>
      </c>
    </row>
    <row r="447" spans="2:2">
      <c r="B447" s="36" t="s">
        <v>244</v>
      </c>
    </row>
    <row r="448" spans="2:2">
      <c r="B448" s="36" t="s">
        <v>245</v>
      </c>
    </row>
    <row r="449" spans="2:2" ht="22.8">
      <c r="B449" s="36" t="s">
        <v>246</v>
      </c>
    </row>
    <row r="450" spans="2:2">
      <c r="B450" s="36" t="s">
        <v>247</v>
      </c>
    </row>
    <row r="451" spans="2:2">
      <c r="B451" s="36" t="s">
        <v>248</v>
      </c>
    </row>
    <row r="452" spans="2:2">
      <c r="B452" s="36" t="s">
        <v>249</v>
      </c>
    </row>
    <row r="453" spans="2:2">
      <c r="B453" s="36" t="s">
        <v>250</v>
      </c>
    </row>
    <row r="454" spans="2:2" ht="22.8">
      <c r="B454" s="36" t="s">
        <v>251</v>
      </c>
    </row>
    <row r="455" spans="2:2">
      <c r="B455" s="42" t="s">
        <v>690</v>
      </c>
    </row>
    <row r="456" spans="2:2" ht="34.200000000000003">
      <c r="B456" s="123" t="s">
        <v>3445</v>
      </c>
    </row>
    <row r="457" spans="2:2" ht="34.200000000000003">
      <c r="B457" s="36" t="s">
        <v>252</v>
      </c>
    </row>
    <row r="458" spans="2:2" ht="45.6">
      <c r="B458" s="36" t="s">
        <v>253</v>
      </c>
    </row>
    <row r="460" spans="2:2" ht="12">
      <c r="B460" s="43" t="s">
        <v>3371</v>
      </c>
    </row>
    <row r="461" spans="2:2" ht="45.6">
      <c r="B461" s="127" t="s">
        <v>3446</v>
      </c>
    </row>
    <row r="462" spans="2:2" ht="68.400000000000006">
      <c r="B462" s="40" t="s">
        <v>150</v>
      </c>
    </row>
    <row r="463" spans="2:2" ht="22.8">
      <c r="B463" s="127" t="s">
        <v>3443</v>
      </c>
    </row>
    <row r="464" spans="2:2" ht="22.8">
      <c r="B464" s="40" t="s">
        <v>157</v>
      </c>
    </row>
    <row r="465" spans="1:2">
      <c r="B465" s="40" t="s">
        <v>30</v>
      </c>
    </row>
    <row r="466" spans="1:2" ht="34.200000000000003">
      <c r="B466" s="40" t="s">
        <v>158</v>
      </c>
    </row>
    <row r="467" spans="1:2" ht="22.8">
      <c r="B467" s="40" t="s">
        <v>3112</v>
      </c>
    </row>
    <row r="468" spans="1:2" ht="57">
      <c r="B468" s="40" t="s">
        <v>2460</v>
      </c>
    </row>
    <row r="469" spans="1:2" ht="68.400000000000006">
      <c r="B469" s="40" t="s">
        <v>2461</v>
      </c>
    </row>
    <row r="470" spans="1:2" ht="45.6">
      <c r="B470" s="40" t="s">
        <v>159</v>
      </c>
    </row>
    <row r="471" spans="1:2" ht="68.400000000000006">
      <c r="B471" s="40" t="s">
        <v>213</v>
      </c>
    </row>
    <row r="472" spans="1:2">
      <c r="A472" s="80"/>
      <c r="B472" s="81" t="s">
        <v>709</v>
      </c>
    </row>
    <row r="473" spans="1:2">
      <c r="A473" s="80"/>
      <c r="B473" s="81"/>
    </row>
    <row r="474" spans="1:2" ht="47.4" customHeight="1">
      <c r="A474" s="80"/>
      <c r="B474" s="81" t="s">
        <v>710</v>
      </c>
    </row>
    <row r="475" spans="1:2" ht="47.4" customHeight="1">
      <c r="A475" s="80"/>
      <c r="B475" s="81" t="s">
        <v>711</v>
      </c>
    </row>
    <row r="476" spans="1:2" ht="22.8">
      <c r="A476" s="80"/>
      <c r="B476" s="81" t="s">
        <v>3213</v>
      </c>
    </row>
    <row r="477" spans="1:2" ht="60.6" customHeight="1">
      <c r="A477" s="80"/>
      <c r="B477" s="81" t="s">
        <v>712</v>
      </c>
    </row>
    <row r="478" spans="1:2">
      <c r="A478" s="80"/>
      <c r="B478" s="81"/>
    </row>
    <row r="479" spans="1:2" ht="57">
      <c r="A479" s="80"/>
      <c r="B479" s="81" t="s">
        <v>713</v>
      </c>
    </row>
    <row r="480" spans="1:2" ht="45.6">
      <c r="A480" s="80"/>
      <c r="B480" s="82" t="s">
        <v>3370</v>
      </c>
    </row>
    <row r="481" spans="1:2">
      <c r="A481" s="80"/>
      <c r="B481" s="81"/>
    </row>
    <row r="482" spans="1:2" ht="57">
      <c r="A482" s="80"/>
      <c r="B482" s="81" t="s">
        <v>695</v>
      </c>
    </row>
    <row r="483" spans="1:2">
      <c r="A483" s="80"/>
      <c r="B483" s="81"/>
    </row>
    <row r="484" spans="1:2" ht="91.2">
      <c r="A484" s="80"/>
      <c r="B484" s="82" t="s">
        <v>714</v>
      </c>
    </row>
    <row r="485" spans="1:2" ht="22.8">
      <c r="A485" s="80"/>
      <c r="B485" s="82" t="s">
        <v>3169</v>
      </c>
    </row>
    <row r="486" spans="1:2" ht="34.200000000000003">
      <c r="A486" s="80"/>
      <c r="B486" s="81" t="s">
        <v>715</v>
      </c>
    </row>
    <row r="487" spans="1:2">
      <c r="A487" s="80"/>
      <c r="B487" s="81"/>
    </row>
    <row r="488" spans="1:2" ht="68.400000000000006">
      <c r="A488" s="80"/>
      <c r="B488" s="82" t="s">
        <v>716</v>
      </c>
    </row>
    <row r="489" spans="1:2" ht="22.8">
      <c r="A489" s="80"/>
      <c r="B489" s="81" t="s">
        <v>717</v>
      </c>
    </row>
    <row r="490" spans="1:2" ht="22.8">
      <c r="A490" s="80"/>
      <c r="B490" s="81" t="s">
        <v>718</v>
      </c>
    </row>
    <row r="491" spans="1:2" ht="45.6">
      <c r="A491" s="80"/>
      <c r="B491" s="81" t="s">
        <v>719</v>
      </c>
    </row>
    <row r="492" spans="1:2" ht="45.6">
      <c r="A492" s="80"/>
      <c r="B492" s="82" t="s">
        <v>720</v>
      </c>
    </row>
    <row r="493" spans="1:2" ht="45.6">
      <c r="A493" s="80"/>
      <c r="B493" s="81" t="s">
        <v>721</v>
      </c>
    </row>
    <row r="494" spans="1:2" ht="22.8">
      <c r="A494" s="80"/>
      <c r="B494" s="81" t="s">
        <v>722</v>
      </c>
    </row>
    <row r="495" spans="1:2" ht="91.2">
      <c r="A495" s="80"/>
      <c r="B495" s="81" t="s">
        <v>723</v>
      </c>
    </row>
    <row r="496" spans="1:2">
      <c r="A496" s="80"/>
      <c r="B496" s="81"/>
    </row>
    <row r="497" spans="1:2" ht="97.95" customHeight="1">
      <c r="A497" s="80"/>
      <c r="B497" s="81" t="s">
        <v>724</v>
      </c>
    </row>
    <row r="498" spans="1:2" ht="45.6">
      <c r="A498" s="80"/>
      <c r="B498" s="81" t="s">
        <v>3453</v>
      </c>
    </row>
    <row r="499" spans="1:2">
      <c r="A499" s="80"/>
      <c r="B499" s="81"/>
    </row>
    <row r="500" spans="1:2" ht="81" customHeight="1">
      <c r="A500" s="80"/>
      <c r="B500" s="81" t="s">
        <v>725</v>
      </c>
    </row>
    <row r="501" spans="1:2">
      <c r="A501" s="80"/>
      <c r="B501" s="81"/>
    </row>
    <row r="502" spans="1:2" ht="68.400000000000006">
      <c r="A502" s="80"/>
      <c r="B502" s="81" t="s">
        <v>726</v>
      </c>
    </row>
    <row r="503" spans="1:2">
      <c r="A503" s="80"/>
      <c r="B503" s="81"/>
    </row>
    <row r="504" spans="1:2" ht="22.8">
      <c r="A504" s="80"/>
      <c r="B504" s="81" t="s">
        <v>708</v>
      </c>
    </row>
    <row r="505" spans="1:2">
      <c r="A505" s="80"/>
      <c r="B505" s="81"/>
    </row>
    <row r="507" spans="1:2" ht="12">
      <c r="B507" s="118" t="s">
        <v>23</v>
      </c>
    </row>
    <row r="508" spans="1:2">
      <c r="B508" s="119"/>
    </row>
    <row r="509" spans="1:2">
      <c r="B509" s="110" t="s">
        <v>3411</v>
      </c>
    </row>
    <row r="510" spans="1:2">
      <c r="B510" s="119"/>
    </row>
    <row r="511" spans="1:2" ht="34.200000000000003">
      <c r="B511" s="120" t="s">
        <v>727</v>
      </c>
    </row>
    <row r="512" spans="1:2">
      <c r="B512" s="119"/>
    </row>
    <row r="513" spans="2:2">
      <c r="B513" s="120" t="s">
        <v>728</v>
      </c>
    </row>
    <row r="514" spans="2:2">
      <c r="B514" s="119"/>
    </row>
    <row r="515" spans="2:2" ht="34.200000000000003">
      <c r="B515" s="120" t="s">
        <v>729</v>
      </c>
    </row>
    <row r="516" spans="2:2">
      <c r="B516" s="119"/>
    </row>
    <row r="517" spans="2:2">
      <c r="B517" s="120" t="s">
        <v>730</v>
      </c>
    </row>
    <row r="518" spans="2:2">
      <c r="B518" s="119"/>
    </row>
    <row r="519" spans="2:2" ht="22.8">
      <c r="B519" s="120" t="s">
        <v>731</v>
      </c>
    </row>
    <row r="520" spans="2:2">
      <c r="B520" s="119" t="s">
        <v>732</v>
      </c>
    </row>
    <row r="521" spans="2:2">
      <c r="B521" s="120" t="s">
        <v>733</v>
      </c>
    </row>
    <row r="522" spans="2:2">
      <c r="B522" s="119" t="s">
        <v>734</v>
      </c>
    </row>
    <row r="523" spans="2:2">
      <c r="B523" s="120" t="s">
        <v>735</v>
      </c>
    </row>
    <row r="524" spans="2:2">
      <c r="B524" s="119" t="s">
        <v>736</v>
      </c>
    </row>
    <row r="525" spans="2:2">
      <c r="B525" s="120" t="s">
        <v>737</v>
      </c>
    </row>
    <row r="526" spans="2:2">
      <c r="B526" s="119" t="s">
        <v>738</v>
      </c>
    </row>
    <row r="527" spans="2:2">
      <c r="B527" s="120" t="s">
        <v>739</v>
      </c>
    </row>
    <row r="528" spans="2:2">
      <c r="B528" s="120" t="s">
        <v>740</v>
      </c>
    </row>
    <row r="529" spans="2:2">
      <c r="B529" s="119"/>
    </row>
    <row r="530" spans="2:2" ht="22.8">
      <c r="B530" s="45" t="s">
        <v>741</v>
      </c>
    </row>
    <row r="531" spans="2:2">
      <c r="B531" s="44"/>
    </row>
    <row r="532" spans="2:2" ht="22.8">
      <c r="B532" s="45" t="s">
        <v>742</v>
      </c>
    </row>
    <row r="533" spans="2:2">
      <c r="B533" s="44"/>
    </row>
    <row r="534" spans="2:2" ht="22.8">
      <c r="B534" s="45" t="s">
        <v>743</v>
      </c>
    </row>
    <row r="535" spans="2:2">
      <c r="B535" s="44"/>
    </row>
    <row r="536" spans="2:2" ht="22.8">
      <c r="B536" s="45" t="s">
        <v>744</v>
      </c>
    </row>
    <row r="537" spans="2:2" ht="22.8">
      <c r="B537" s="45" t="s">
        <v>745</v>
      </c>
    </row>
    <row r="538" spans="2:2">
      <c r="B538" s="44"/>
    </row>
    <row r="539" spans="2:2" ht="22.8">
      <c r="B539" s="45" t="s">
        <v>746</v>
      </c>
    </row>
    <row r="540" spans="2:2">
      <c r="B540" s="44"/>
    </row>
    <row r="541" spans="2:2" ht="22.8">
      <c r="B541" s="45" t="s">
        <v>747</v>
      </c>
    </row>
    <row r="542" spans="2:2">
      <c r="B542" s="44"/>
    </row>
    <row r="543" spans="2:2" ht="22.8">
      <c r="B543" s="45" t="s">
        <v>748</v>
      </c>
    </row>
    <row r="544" spans="2:2">
      <c r="B544" s="44"/>
    </row>
    <row r="545" spans="2:2" ht="22.8">
      <c r="B545" s="45" t="s">
        <v>749</v>
      </c>
    </row>
    <row r="546" spans="2:2">
      <c r="B546" s="44"/>
    </row>
    <row r="547" spans="2:2" ht="34.200000000000003">
      <c r="B547" s="45" t="s">
        <v>750</v>
      </c>
    </row>
    <row r="548" spans="2:2" ht="34.200000000000003">
      <c r="B548" s="45" t="s">
        <v>751</v>
      </c>
    </row>
    <row r="549" spans="2:2">
      <c r="B549" s="44"/>
    </row>
    <row r="550" spans="2:2" ht="22.8">
      <c r="B550" s="45" t="s">
        <v>752</v>
      </c>
    </row>
    <row r="551" spans="2:2">
      <c r="B551" s="45" t="s">
        <v>753</v>
      </c>
    </row>
    <row r="552" spans="2:2">
      <c r="B552" s="45"/>
    </row>
    <row r="553" spans="2:2" ht="12">
      <c r="B553" s="39" t="s">
        <v>21</v>
      </c>
    </row>
    <row r="555" spans="2:2" ht="12">
      <c r="B555" s="46" t="s">
        <v>943</v>
      </c>
    </row>
    <row r="556" spans="2:2" ht="34.200000000000003">
      <c r="B556" s="124" t="s">
        <v>3432</v>
      </c>
    </row>
    <row r="557" spans="2:2" ht="22.8">
      <c r="B557" s="47" t="s">
        <v>944</v>
      </c>
    </row>
    <row r="558" spans="2:2" ht="22.8">
      <c r="B558" s="47" t="s">
        <v>945</v>
      </c>
    </row>
    <row r="559" spans="2:2">
      <c r="B559" s="47" t="s">
        <v>946</v>
      </c>
    </row>
    <row r="560" spans="2:2" ht="22.8">
      <c r="B560" s="47" t="s">
        <v>3170</v>
      </c>
    </row>
    <row r="561" spans="2:2" ht="45.6">
      <c r="B561" s="47" t="s">
        <v>947</v>
      </c>
    </row>
    <row r="562" spans="2:2" ht="22.8">
      <c r="B562" s="47" t="s">
        <v>948</v>
      </c>
    </row>
    <row r="563" spans="2:2" ht="34.200000000000003">
      <c r="B563" s="47" t="s">
        <v>949</v>
      </c>
    </row>
    <row r="564" spans="2:2">
      <c r="B564" s="47"/>
    </row>
    <row r="565" spans="2:2" ht="12">
      <c r="B565" s="83" t="s">
        <v>3372</v>
      </c>
    </row>
    <row r="566" spans="2:2">
      <c r="B566" s="48"/>
    </row>
    <row r="567" spans="2:2" ht="48" customHeight="1">
      <c r="B567" s="49" t="s">
        <v>691</v>
      </c>
    </row>
    <row r="568" spans="2:2" ht="46.95" customHeight="1">
      <c r="B568" s="49" t="s">
        <v>692</v>
      </c>
    </row>
    <row r="569" spans="2:2">
      <c r="B569" s="49"/>
    </row>
    <row r="570" spans="2:2" ht="57">
      <c r="B570" s="50" t="s">
        <v>693</v>
      </c>
    </row>
    <row r="571" spans="2:2">
      <c r="B571" s="49"/>
    </row>
    <row r="572" spans="2:2" ht="57">
      <c r="B572" s="49" t="s">
        <v>694</v>
      </c>
    </row>
    <row r="573" spans="2:2">
      <c r="B573" s="51"/>
    </row>
    <row r="574" spans="2:2" ht="34.200000000000003">
      <c r="B574" s="52" t="s">
        <v>3214</v>
      </c>
    </row>
    <row r="575" spans="2:2">
      <c r="B575" s="49"/>
    </row>
    <row r="576" spans="2:2" ht="34.200000000000003">
      <c r="B576" s="49" t="s">
        <v>3215</v>
      </c>
    </row>
    <row r="577" spans="2:2">
      <c r="B577" s="49" t="s">
        <v>696</v>
      </c>
    </row>
    <row r="578" spans="2:2">
      <c r="B578" s="49" t="s">
        <v>3107</v>
      </c>
    </row>
    <row r="579" spans="2:2" ht="22.8">
      <c r="B579" s="49" t="s">
        <v>3108</v>
      </c>
    </row>
    <row r="580" spans="2:2">
      <c r="B580" s="49" t="s">
        <v>3109</v>
      </c>
    </row>
    <row r="581" spans="2:2">
      <c r="B581" s="49" t="s">
        <v>3110</v>
      </c>
    </row>
    <row r="582" spans="2:2">
      <c r="B582" s="49" t="s">
        <v>3111</v>
      </c>
    </row>
    <row r="583" spans="2:2">
      <c r="B583" s="49"/>
    </row>
    <row r="584" spans="2:2" ht="91.2">
      <c r="B584" s="52" t="s">
        <v>697</v>
      </c>
    </row>
    <row r="585" spans="2:2" ht="22.8">
      <c r="B585" s="52" t="s">
        <v>698</v>
      </c>
    </row>
    <row r="586" spans="2:2" ht="34.200000000000003">
      <c r="B586" s="49" t="s">
        <v>699</v>
      </c>
    </row>
    <row r="587" spans="2:2" ht="68.400000000000006">
      <c r="B587" s="52" t="s">
        <v>700</v>
      </c>
    </row>
    <row r="588" spans="2:2" ht="22.8">
      <c r="B588" s="49" t="s">
        <v>701</v>
      </c>
    </row>
    <row r="589" spans="2:2" ht="22.8">
      <c r="B589" s="49" t="s">
        <v>702</v>
      </c>
    </row>
    <row r="590" spans="2:2" ht="45.6">
      <c r="B590" s="49" t="s">
        <v>703</v>
      </c>
    </row>
    <row r="591" spans="2:2" ht="45.6">
      <c r="B591" s="52" t="s">
        <v>704</v>
      </c>
    </row>
    <row r="592" spans="2:2">
      <c r="B592" s="49"/>
    </row>
    <row r="593" spans="2:2" ht="22.8">
      <c r="B593" s="49" t="s">
        <v>705</v>
      </c>
    </row>
    <row r="594" spans="2:2" ht="72.599999999999994" customHeight="1">
      <c r="B594" s="122" t="s">
        <v>706</v>
      </c>
    </row>
    <row r="595" spans="2:2">
      <c r="B595" s="49"/>
    </row>
    <row r="596" spans="2:2" ht="45.6">
      <c r="B596" s="49" t="s">
        <v>707</v>
      </c>
    </row>
    <row r="597" spans="2:2">
      <c r="B597" s="49"/>
    </row>
    <row r="598" spans="2:2" ht="22.8">
      <c r="B598" s="49" t="s">
        <v>708</v>
      </c>
    </row>
  </sheetData>
  <sheetProtection algorithmName="SHA-512" hashValue="4XIipEVHibjH94dCOAqOIUmwEiTDPoDNK5DmJKsgdB/Pk5DdKp307gZ1+y4gZPqz3OmrPvIGzR37OM2No5FFSQ==" saltValue="vQGCrVXGG9oacKR9GaNPXg==" spinCount="100000" sheet="1" selectLockedCells="1"/>
  <pageMargins left="0.98425196850393704" right="0.39370078740157483" top="1.0236220472440944" bottom="0.59055118110236227" header="0.19685039370078741" footer="0.19685039370078741"/>
  <pageSetup paperSize="9" firstPageNumber="2" orientation="portrait" r:id="rId1"/>
  <headerFooter>
    <oddHeader>&amp;L&amp;"Arial,Uobičajeno"&amp;8GRAĐEVINA ZA SOCIJALNE USLUGE (CENTAR ZA RANU INTERVENCIJU – MURID)
INVESTITOR: MEĐIMURSKA UDRUGA ZA RANU INTERVENCIJU
U DJETINSTVU (MURID) Josipa Kozarca 1, 40000 ČAKOVEC&amp;R&amp;"Arial,Uobičajeno"&amp;8datum: 05.2021.
ZOP: NI-57/2021</oddHeader>
    <oddFooter>&amp;L&amp;"Arial,Uobičajeno"&amp;8PROJEKTNI URED: NORD- ING d.o.o. ČAKOVEC
GLAVNI PROJEKTANT: ELEONORA BEDEKOVIĆ, dipl.ing.arh.&amp;R&amp;8&amp;P</oddFooter>
  </headerFooter>
  <rowBreaks count="7" manualBreakCount="7">
    <brk id="123" max="1" man="1"/>
    <brk id="141" max="1" man="1"/>
    <brk id="193" max="16383" man="1"/>
    <brk id="368" max="16383" man="1"/>
    <brk id="471" max="16383" man="1"/>
    <brk id="506" max="16383" man="1"/>
    <brk id="56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tabColor rgb="FFFF0000"/>
  </sheetPr>
  <dimension ref="A1:H1435"/>
  <sheetViews>
    <sheetView tabSelected="1" defaultGridColor="0" view="pageBreakPreview" topLeftCell="A1350" colorId="8" zoomScaleNormal="100" zoomScaleSheetLayoutView="100" workbookViewId="0">
      <selection activeCell="A1386" sqref="A1386:F1388"/>
    </sheetView>
  </sheetViews>
  <sheetFormatPr defaultColWidth="9.109375" defaultRowHeight="11.4"/>
  <cols>
    <col min="1" max="1" width="8.33203125" style="153" customWidth="1"/>
    <col min="2" max="2" width="40.6640625" style="158" customWidth="1"/>
    <col min="3" max="3" width="5.5546875" style="155" bestFit="1" customWidth="1"/>
    <col min="4" max="4" width="9.88671875" style="156" bestFit="1" customWidth="1"/>
    <col min="5" max="5" width="9.109375" style="53" bestFit="1" customWidth="1"/>
    <col min="6" max="6" width="12.33203125" style="156" bestFit="1" customWidth="1"/>
    <col min="7" max="7" width="38.44140625" style="157" customWidth="1"/>
    <col min="8" max="8" width="22.109375" style="157" customWidth="1"/>
    <col min="9" max="16384" width="9.109375" style="157"/>
  </cols>
  <sheetData>
    <row r="1" spans="1:6">
      <c r="B1" s="154" t="s">
        <v>498</v>
      </c>
    </row>
    <row r="3" spans="1:6">
      <c r="A3" s="153" t="s">
        <v>499</v>
      </c>
      <c r="B3" s="158" t="s">
        <v>29</v>
      </c>
    </row>
    <row r="5" spans="1:6">
      <c r="A5" s="159" t="s">
        <v>265</v>
      </c>
      <c r="B5" s="158" t="s">
        <v>539</v>
      </c>
      <c r="F5" s="156">
        <f>F55</f>
        <v>0</v>
      </c>
    </row>
    <row r="6" spans="1:6">
      <c r="A6" s="159" t="s">
        <v>270</v>
      </c>
      <c r="B6" s="158" t="s">
        <v>35</v>
      </c>
      <c r="F6" s="156">
        <f>F92</f>
        <v>0</v>
      </c>
    </row>
    <row r="7" spans="1:6">
      <c r="A7" s="159" t="s">
        <v>280</v>
      </c>
      <c r="B7" s="154" t="s">
        <v>500</v>
      </c>
      <c r="F7" s="156">
        <f>F246</f>
        <v>0</v>
      </c>
    </row>
    <row r="8" spans="1:6">
      <c r="A8" s="159" t="s">
        <v>304</v>
      </c>
      <c r="B8" s="158" t="s">
        <v>112</v>
      </c>
      <c r="F8" s="156">
        <f>F389</f>
        <v>0</v>
      </c>
    </row>
    <row r="10" spans="1:6">
      <c r="A10" s="153" t="s">
        <v>540</v>
      </c>
      <c r="B10" s="158" t="s">
        <v>501</v>
      </c>
      <c r="F10" s="156">
        <f>SUM(F5:F9)</f>
        <v>0</v>
      </c>
    </row>
    <row r="13" spans="1:6">
      <c r="A13" s="153" t="s">
        <v>482</v>
      </c>
      <c r="B13" s="158" t="s">
        <v>131</v>
      </c>
    </row>
    <row r="15" spans="1:6">
      <c r="A15" s="153" t="s">
        <v>265</v>
      </c>
      <c r="B15" s="158" t="s">
        <v>132</v>
      </c>
      <c r="F15" s="156">
        <f>F510</f>
        <v>0</v>
      </c>
    </row>
    <row r="16" spans="1:6">
      <c r="A16" s="153" t="s">
        <v>270</v>
      </c>
      <c r="B16" s="158" t="s">
        <v>156</v>
      </c>
      <c r="F16" s="156">
        <f>F581</f>
        <v>0</v>
      </c>
    </row>
    <row r="17" spans="1:6">
      <c r="A17" s="153" t="s">
        <v>280</v>
      </c>
      <c r="B17" s="158" t="s">
        <v>141</v>
      </c>
      <c r="F17" s="156">
        <f>F696</f>
        <v>0</v>
      </c>
    </row>
    <row r="18" spans="1:6">
      <c r="A18" s="153" t="s">
        <v>304</v>
      </c>
      <c r="B18" s="158" t="s">
        <v>414</v>
      </c>
      <c r="F18" s="156">
        <f>F933</f>
        <v>0</v>
      </c>
    </row>
    <row r="19" spans="1:6">
      <c r="A19" s="153" t="s">
        <v>333</v>
      </c>
      <c r="B19" s="158" t="s">
        <v>201</v>
      </c>
      <c r="F19" s="156">
        <f>F1154</f>
        <v>0</v>
      </c>
    </row>
    <row r="20" spans="1:6">
      <c r="A20" s="153" t="s">
        <v>334</v>
      </c>
      <c r="B20" s="158" t="s">
        <v>233</v>
      </c>
      <c r="F20" s="156">
        <f>F1223</f>
        <v>0</v>
      </c>
    </row>
    <row r="21" spans="1:6">
      <c r="A21" s="153" t="s">
        <v>422</v>
      </c>
      <c r="B21" s="158" t="s">
        <v>471</v>
      </c>
      <c r="F21" s="156">
        <f>F1250</f>
        <v>0</v>
      </c>
    </row>
    <row r="22" spans="1:6">
      <c r="A22" s="153" t="s">
        <v>434</v>
      </c>
      <c r="B22" s="158" t="s">
        <v>214</v>
      </c>
      <c r="F22" s="156">
        <f>F1304</f>
        <v>0</v>
      </c>
    </row>
    <row r="23" spans="1:6">
      <c r="A23" s="153" t="s">
        <v>450</v>
      </c>
      <c r="B23" s="158" t="s">
        <v>222</v>
      </c>
      <c r="F23" s="156">
        <f>F1331</f>
        <v>0</v>
      </c>
    </row>
    <row r="24" spans="1:6">
      <c r="A24" s="153" t="s">
        <v>460</v>
      </c>
      <c r="B24" s="154" t="s">
        <v>483</v>
      </c>
      <c r="F24" s="156">
        <f>F1379</f>
        <v>0</v>
      </c>
    </row>
    <row r="25" spans="1:6">
      <c r="A25" s="153" t="s">
        <v>470</v>
      </c>
      <c r="B25" s="158" t="s">
        <v>3086</v>
      </c>
      <c r="F25" s="156">
        <f>F1434</f>
        <v>0</v>
      </c>
    </row>
    <row r="27" spans="1:6">
      <c r="A27" s="153" t="s">
        <v>502</v>
      </c>
      <c r="B27" s="158" t="s">
        <v>503</v>
      </c>
      <c r="F27" s="156">
        <f>SUM(F15:F26)</f>
        <v>0</v>
      </c>
    </row>
    <row r="29" spans="1:6">
      <c r="A29" s="153" t="s">
        <v>504</v>
      </c>
      <c r="B29" s="154" t="s">
        <v>484</v>
      </c>
      <c r="F29" s="156">
        <f>F27+F10</f>
        <v>0</v>
      </c>
    </row>
    <row r="31" spans="1:6">
      <c r="B31" s="158" t="s">
        <v>485</v>
      </c>
      <c r="F31" s="156">
        <f>F29*25%</f>
        <v>0</v>
      </c>
    </row>
    <row r="33" spans="1:6">
      <c r="B33" s="158" t="s">
        <v>486</v>
      </c>
      <c r="F33" s="156">
        <f>SUM(F29:F32)</f>
        <v>0</v>
      </c>
    </row>
    <row r="37" spans="1:6">
      <c r="B37" s="160" t="s">
        <v>254</v>
      </c>
      <c r="C37" s="161"/>
      <c r="D37" s="162"/>
      <c r="E37" s="54"/>
    </row>
    <row r="39" spans="1:6" ht="22.8">
      <c r="A39" s="164" t="s">
        <v>255</v>
      </c>
      <c r="B39" s="165" t="s">
        <v>256</v>
      </c>
      <c r="C39" s="166" t="s">
        <v>552</v>
      </c>
      <c r="D39" s="167" t="s">
        <v>900</v>
      </c>
      <c r="E39" s="253" t="s">
        <v>257</v>
      </c>
      <c r="F39" s="167" t="s">
        <v>258</v>
      </c>
    </row>
    <row r="41" spans="1:6">
      <c r="A41" s="153" t="s">
        <v>14</v>
      </c>
      <c r="B41" s="154" t="s">
        <v>259</v>
      </c>
    </row>
    <row r="43" spans="1:6">
      <c r="A43" s="153" t="s">
        <v>260</v>
      </c>
      <c r="B43" s="158" t="s">
        <v>29</v>
      </c>
    </row>
    <row r="45" spans="1:6">
      <c r="F45" s="168"/>
    </row>
    <row r="46" spans="1:6">
      <c r="F46" s="168"/>
    </row>
    <row r="47" spans="1:6">
      <c r="A47" s="153" t="s">
        <v>265</v>
      </c>
      <c r="B47" s="158" t="s">
        <v>266</v>
      </c>
      <c r="F47" s="168"/>
    </row>
    <row r="48" spans="1:6">
      <c r="F48" s="168"/>
    </row>
    <row r="49" spans="1:6">
      <c r="A49" s="153" t="s">
        <v>267</v>
      </c>
      <c r="B49" s="158" t="s">
        <v>902</v>
      </c>
      <c r="F49" s="168"/>
    </row>
    <row r="50" spans="1:6" ht="22.8">
      <c r="B50" s="158" t="s">
        <v>2497</v>
      </c>
      <c r="F50" s="168"/>
    </row>
    <row r="51" spans="1:6" ht="34.200000000000003">
      <c r="B51" s="158" t="s">
        <v>268</v>
      </c>
      <c r="F51" s="168"/>
    </row>
    <row r="52" spans="1:6">
      <c r="F52" s="168"/>
    </row>
    <row r="53" spans="1:6">
      <c r="C53" s="155" t="s">
        <v>754</v>
      </c>
      <c r="D53" s="156">
        <v>1</v>
      </c>
      <c r="F53" s="168">
        <f>D53*ROUND(E53,2)</f>
        <v>0</v>
      </c>
    </row>
    <row r="54" spans="1:6">
      <c r="F54" s="168"/>
    </row>
    <row r="55" spans="1:6">
      <c r="A55" s="153" t="s">
        <v>265</v>
      </c>
      <c r="B55" s="158" t="s">
        <v>269</v>
      </c>
      <c r="F55" s="168">
        <f>SUM(F53:F54)</f>
        <v>0</v>
      </c>
    </row>
    <row r="56" spans="1:6">
      <c r="F56" s="168"/>
    </row>
    <row r="57" spans="1:6">
      <c r="A57" s="169" t="s">
        <v>270</v>
      </c>
      <c r="B57" s="158" t="s">
        <v>35</v>
      </c>
      <c r="F57" s="168"/>
    </row>
    <row r="58" spans="1:6">
      <c r="A58" s="169"/>
      <c r="F58" s="168"/>
    </row>
    <row r="59" spans="1:6" ht="34.200000000000003">
      <c r="A59" s="169"/>
      <c r="B59" s="158" t="s">
        <v>829</v>
      </c>
      <c r="F59" s="168"/>
    </row>
    <row r="60" spans="1:6" ht="22.8">
      <c r="A60" s="169"/>
      <c r="B60" s="158" t="s">
        <v>830</v>
      </c>
      <c r="F60" s="168"/>
    </row>
    <row r="61" spans="1:6" ht="34.200000000000003">
      <c r="A61" s="169"/>
      <c r="B61" s="158" t="s">
        <v>3012</v>
      </c>
      <c r="F61" s="168"/>
    </row>
    <row r="62" spans="1:6" ht="57">
      <c r="A62" s="169"/>
      <c r="B62" s="158" t="s">
        <v>2842</v>
      </c>
      <c r="F62" s="168"/>
    </row>
    <row r="63" spans="1:6">
      <c r="A63" s="169"/>
      <c r="F63" s="168"/>
    </row>
    <row r="64" spans="1:6" ht="22.8">
      <c r="A64" s="169">
        <v>1</v>
      </c>
      <c r="B64" s="158" t="s">
        <v>3011</v>
      </c>
      <c r="F64" s="168"/>
    </row>
    <row r="65" spans="1:7" ht="34.200000000000003">
      <c r="A65" s="169"/>
      <c r="B65" s="158" t="s">
        <v>3013</v>
      </c>
      <c r="F65" s="168"/>
    </row>
    <row r="66" spans="1:7" ht="22.8">
      <c r="A66" s="169"/>
      <c r="B66" s="158" t="s">
        <v>562</v>
      </c>
      <c r="F66" s="168"/>
    </row>
    <row r="67" spans="1:7" ht="22.8">
      <c r="A67" s="169"/>
      <c r="B67" s="158" t="s">
        <v>272</v>
      </c>
      <c r="F67" s="168"/>
    </row>
    <row r="68" spans="1:7" ht="45.6">
      <c r="A68" s="169"/>
      <c r="B68" s="158" t="s">
        <v>2798</v>
      </c>
      <c r="C68" s="155" t="s">
        <v>277</v>
      </c>
      <c r="D68" s="156">
        <f>1600*0.2*1.1</f>
        <v>352</v>
      </c>
      <c r="F68" s="168">
        <f>D68*ROUND(E68,2)</f>
        <v>0</v>
      </c>
    </row>
    <row r="69" spans="1:7">
      <c r="A69" s="169"/>
      <c r="F69" s="168"/>
    </row>
    <row r="70" spans="1:7">
      <c r="A70" s="169">
        <f>A64+1</f>
        <v>2</v>
      </c>
      <c r="B70" s="158" t="s">
        <v>271</v>
      </c>
      <c r="F70" s="168"/>
    </row>
    <row r="71" spans="1:7" ht="22.8">
      <c r="A71" s="169"/>
      <c r="B71" s="158" t="s">
        <v>2515</v>
      </c>
      <c r="F71" s="168"/>
    </row>
    <row r="72" spans="1:7" ht="22.8">
      <c r="A72" s="169"/>
      <c r="B72" s="158" t="s">
        <v>2514</v>
      </c>
      <c r="F72" s="168"/>
    </row>
    <row r="73" spans="1:7">
      <c r="A73" s="169"/>
      <c r="C73" s="155" t="s">
        <v>277</v>
      </c>
      <c r="D73" s="156">
        <v>530</v>
      </c>
      <c r="F73" s="168">
        <f>D73*ROUND(E73,2)</f>
        <v>0</v>
      </c>
      <c r="G73" s="170"/>
    </row>
    <row r="74" spans="1:7">
      <c r="A74" s="169"/>
      <c r="F74" s="168"/>
    </row>
    <row r="75" spans="1:7">
      <c r="A75" s="169">
        <f>A70+1</f>
        <v>3</v>
      </c>
      <c r="B75" s="171" t="s">
        <v>3014</v>
      </c>
      <c r="F75" s="168"/>
    </row>
    <row r="76" spans="1:7" ht="22.8">
      <c r="A76" s="169"/>
      <c r="B76" s="158" t="s">
        <v>2799</v>
      </c>
      <c r="F76" s="168"/>
    </row>
    <row r="77" spans="1:7" ht="22.8">
      <c r="A77" s="169"/>
      <c r="B77" s="158" t="s">
        <v>273</v>
      </c>
      <c r="F77" s="168"/>
    </row>
    <row r="78" spans="1:7" ht="22.8">
      <c r="A78" s="169"/>
      <c r="B78" s="158" t="s">
        <v>2514</v>
      </c>
      <c r="C78" s="155" t="s">
        <v>277</v>
      </c>
      <c r="D78" s="156">
        <v>330</v>
      </c>
      <c r="F78" s="168">
        <f>D78*ROUND(E78,2)</f>
        <v>0</v>
      </c>
    </row>
    <row r="79" spans="1:7">
      <c r="A79" s="169"/>
      <c r="F79" s="168"/>
    </row>
    <row r="80" spans="1:7">
      <c r="A80" s="169">
        <f>A75+1</f>
        <v>4</v>
      </c>
      <c r="B80" s="158" t="s">
        <v>274</v>
      </c>
      <c r="F80" s="168"/>
    </row>
    <row r="81" spans="1:6" ht="68.400000000000006">
      <c r="A81" s="169"/>
      <c r="B81" s="158" t="s">
        <v>563</v>
      </c>
      <c r="F81" s="168"/>
    </row>
    <row r="82" spans="1:6">
      <c r="A82" s="169" t="s">
        <v>2800</v>
      </c>
      <c r="B82" s="158" t="s">
        <v>819</v>
      </c>
      <c r="C82" s="155" t="s">
        <v>277</v>
      </c>
      <c r="D82" s="156">
        <v>906</v>
      </c>
      <c r="F82" s="168">
        <f>D82*ROUND(E82,2)</f>
        <v>0</v>
      </c>
    </row>
    <row r="83" spans="1:6">
      <c r="A83" s="169" t="s">
        <v>2801</v>
      </c>
      <c r="B83" s="158" t="s">
        <v>487</v>
      </c>
      <c r="C83" s="155" t="s">
        <v>297</v>
      </c>
      <c r="D83" s="156">
        <v>1280</v>
      </c>
      <c r="F83" s="168">
        <f>D83*ROUND(E83,2)</f>
        <v>0</v>
      </c>
    </row>
    <row r="84" spans="1:6">
      <c r="A84" s="169" t="s">
        <v>2802</v>
      </c>
      <c r="B84" s="158" t="s">
        <v>901</v>
      </c>
      <c r="C84" s="155" t="s">
        <v>297</v>
      </c>
      <c r="D84" s="156">
        <v>1280</v>
      </c>
      <c r="F84" s="168">
        <f>D84*ROUND(E84,2)</f>
        <v>0</v>
      </c>
    </row>
    <row r="85" spans="1:6">
      <c r="A85" s="169"/>
      <c r="F85" s="168"/>
    </row>
    <row r="86" spans="1:6" ht="57">
      <c r="A86" s="169">
        <f>A80+1</f>
        <v>5</v>
      </c>
      <c r="B86" s="158" t="s">
        <v>275</v>
      </c>
      <c r="F86" s="168"/>
    </row>
    <row r="87" spans="1:6" ht="22.8">
      <c r="A87" s="169"/>
      <c r="B87" s="158" t="s">
        <v>276</v>
      </c>
    </row>
    <row r="88" spans="1:6">
      <c r="A88" s="169"/>
      <c r="B88" s="158" t="s">
        <v>793</v>
      </c>
      <c r="C88" s="155" t="s">
        <v>277</v>
      </c>
      <c r="D88" s="156">
        <v>185</v>
      </c>
      <c r="F88" s="168">
        <f>D88*ROUND(E88,2)</f>
        <v>0</v>
      </c>
    </row>
    <row r="89" spans="1:6">
      <c r="A89" s="169"/>
      <c r="F89" s="168"/>
    </row>
    <row r="90" spans="1:6" ht="45.6">
      <c r="A90" s="169">
        <f>A86+1</f>
        <v>6</v>
      </c>
      <c r="B90" s="158" t="s">
        <v>3015</v>
      </c>
      <c r="C90" s="155" t="s">
        <v>277</v>
      </c>
      <c r="D90" s="156">
        <v>45</v>
      </c>
      <c r="F90" s="168">
        <f>D90*ROUND(E90,2)</f>
        <v>0</v>
      </c>
    </row>
    <row r="91" spans="1:6">
      <c r="F91" s="168"/>
    </row>
    <row r="92" spans="1:6">
      <c r="A92" s="153" t="s">
        <v>270</v>
      </c>
      <c r="B92" s="158" t="s">
        <v>279</v>
      </c>
      <c r="F92" s="168">
        <f>SUM(F58:F91)</f>
        <v>0</v>
      </c>
    </row>
    <row r="93" spans="1:6">
      <c r="F93" s="168"/>
    </row>
    <row r="94" spans="1:6">
      <c r="A94" s="153" t="s">
        <v>280</v>
      </c>
      <c r="B94" s="154" t="s">
        <v>60</v>
      </c>
      <c r="F94" s="168"/>
    </row>
    <row r="95" spans="1:6">
      <c r="F95" s="168"/>
    </row>
    <row r="96" spans="1:6" ht="57">
      <c r="A96" s="172"/>
      <c r="B96" s="158" t="s">
        <v>281</v>
      </c>
      <c r="F96" s="168"/>
    </row>
    <row r="97" spans="1:7">
      <c r="A97" s="172"/>
      <c r="B97" s="158" t="s">
        <v>867</v>
      </c>
      <c r="C97" s="173"/>
      <c r="D97" s="174"/>
      <c r="G97" s="175"/>
    </row>
    <row r="98" spans="1:7">
      <c r="A98" s="172"/>
      <c r="C98" s="173"/>
      <c r="D98" s="174"/>
      <c r="G98" s="175"/>
    </row>
    <row r="99" spans="1:7">
      <c r="A99" s="172">
        <f>SUM(A94:A97)+1</f>
        <v>1</v>
      </c>
      <c r="B99" s="158" t="s">
        <v>2796</v>
      </c>
      <c r="F99" s="168"/>
    </row>
    <row r="100" spans="1:7" ht="57">
      <c r="A100" s="172"/>
      <c r="B100" s="158" t="s">
        <v>2782</v>
      </c>
      <c r="C100" s="155" t="s">
        <v>277</v>
      </c>
      <c r="D100" s="156">
        <v>82</v>
      </c>
      <c r="F100" s="168">
        <f>D100*ROUND(E100,2)</f>
        <v>0</v>
      </c>
    </row>
    <row r="101" spans="1:7">
      <c r="A101" s="172"/>
      <c r="F101" s="168"/>
    </row>
    <row r="102" spans="1:7">
      <c r="A102" s="172">
        <f>A99+1</f>
        <v>2</v>
      </c>
      <c r="B102" s="158" t="s">
        <v>2498</v>
      </c>
      <c r="F102" s="168"/>
    </row>
    <row r="103" spans="1:7" ht="68.400000000000006">
      <c r="A103" s="172"/>
      <c r="B103" s="158" t="s">
        <v>3017</v>
      </c>
      <c r="F103" s="168"/>
    </row>
    <row r="104" spans="1:7">
      <c r="A104" s="172" t="s">
        <v>2803</v>
      </c>
      <c r="B104" s="158" t="s">
        <v>755</v>
      </c>
      <c r="C104" s="155" t="s">
        <v>277</v>
      </c>
      <c r="D104" s="156">
        <v>26</v>
      </c>
      <c r="F104" s="168">
        <f>D104*ROUND(E104,2)</f>
        <v>0</v>
      </c>
      <c r="G104" s="176"/>
    </row>
    <row r="105" spans="1:7">
      <c r="A105" s="172" t="s">
        <v>2831</v>
      </c>
      <c r="B105" s="158" t="s">
        <v>95</v>
      </c>
      <c r="C105" s="155" t="s">
        <v>297</v>
      </c>
      <c r="D105" s="156">
        <v>70</v>
      </c>
      <c r="F105" s="168">
        <f>D105*ROUND(E105,2)</f>
        <v>0</v>
      </c>
      <c r="G105" s="177"/>
    </row>
    <row r="106" spans="1:7">
      <c r="A106" s="172"/>
      <c r="F106" s="168"/>
      <c r="G106" s="176"/>
    </row>
    <row r="107" spans="1:7">
      <c r="A107" s="172">
        <f>A102+1</f>
        <v>3</v>
      </c>
      <c r="B107" s="158" t="s">
        <v>2795</v>
      </c>
      <c r="F107" s="168"/>
    </row>
    <row r="108" spans="1:7" ht="68.400000000000006">
      <c r="A108" s="172"/>
      <c r="B108" s="158" t="s">
        <v>3018</v>
      </c>
      <c r="F108" s="168"/>
    </row>
    <row r="109" spans="1:7">
      <c r="A109" s="172" t="s">
        <v>794</v>
      </c>
      <c r="B109" s="158" t="s">
        <v>75</v>
      </c>
      <c r="C109" s="155" t="s">
        <v>277</v>
      </c>
      <c r="D109" s="156">
        <v>245</v>
      </c>
      <c r="F109" s="168">
        <f>D109*ROUND(E109,2)</f>
        <v>0</v>
      </c>
    </row>
    <row r="110" spans="1:7">
      <c r="A110" s="172" t="s">
        <v>795</v>
      </c>
      <c r="B110" s="158" t="s">
        <v>95</v>
      </c>
      <c r="C110" s="155" t="s">
        <v>297</v>
      </c>
      <c r="D110" s="156">
        <v>690</v>
      </c>
      <c r="F110" s="168">
        <f>D110*ROUND(E110,2)</f>
        <v>0</v>
      </c>
    </row>
    <row r="111" spans="1:7">
      <c r="A111" s="172"/>
      <c r="F111" s="168"/>
    </row>
    <row r="112" spans="1:7">
      <c r="A112" s="172">
        <f>SUM(A107:A111)+1</f>
        <v>4</v>
      </c>
      <c r="B112" s="158" t="s">
        <v>283</v>
      </c>
      <c r="F112" s="168"/>
    </row>
    <row r="113" spans="1:6" ht="45.6">
      <c r="A113" s="172"/>
      <c r="B113" s="158" t="s">
        <v>3016</v>
      </c>
      <c r="F113" s="168"/>
    </row>
    <row r="114" spans="1:6">
      <c r="A114" s="172" t="s">
        <v>796</v>
      </c>
      <c r="B114" s="158" t="s">
        <v>75</v>
      </c>
      <c r="C114" s="155" t="s">
        <v>277</v>
      </c>
      <c r="D114" s="156">
        <v>82</v>
      </c>
      <c r="F114" s="168">
        <f>D114*ROUND(E114,2)</f>
        <v>0</v>
      </c>
    </row>
    <row r="115" spans="1:6">
      <c r="A115" s="172" t="s">
        <v>797</v>
      </c>
      <c r="B115" s="158" t="s">
        <v>95</v>
      </c>
      <c r="C115" s="155" t="s">
        <v>297</v>
      </c>
      <c r="D115" s="156">
        <v>655</v>
      </c>
      <c r="F115" s="168">
        <f>D115*ROUND(E115,2)</f>
        <v>0</v>
      </c>
    </row>
    <row r="116" spans="1:6">
      <c r="A116" s="172"/>
      <c r="F116" s="168"/>
    </row>
    <row r="117" spans="1:6">
      <c r="A117" s="172">
        <f>A112+1</f>
        <v>5</v>
      </c>
      <c r="B117" s="158" t="s">
        <v>284</v>
      </c>
      <c r="F117" s="168"/>
    </row>
    <row r="118" spans="1:6" ht="79.8">
      <c r="A118" s="172"/>
      <c r="B118" s="178" t="s">
        <v>3289</v>
      </c>
      <c r="F118" s="168"/>
    </row>
    <row r="119" spans="1:6">
      <c r="A119" s="172"/>
      <c r="B119" s="158" t="s">
        <v>285</v>
      </c>
      <c r="F119" s="168"/>
    </row>
    <row r="120" spans="1:6">
      <c r="A120" s="172" t="s">
        <v>2804</v>
      </c>
      <c r="B120" s="158" t="s">
        <v>286</v>
      </c>
      <c r="C120" s="155" t="s">
        <v>277</v>
      </c>
      <c r="D120" s="156">
        <v>2.5</v>
      </c>
      <c r="F120" s="168">
        <f>D120*ROUND(E120,2)</f>
        <v>0</v>
      </c>
    </row>
    <row r="121" spans="1:6">
      <c r="A121" s="172" t="s">
        <v>2805</v>
      </c>
      <c r="B121" s="158" t="s">
        <v>95</v>
      </c>
      <c r="C121" s="155" t="s">
        <v>297</v>
      </c>
      <c r="D121" s="156">
        <v>5</v>
      </c>
      <c r="F121" s="168">
        <f>D121*ROUND(E121,2)</f>
        <v>0</v>
      </c>
    </row>
    <row r="122" spans="1:6">
      <c r="A122" s="172" t="s">
        <v>2806</v>
      </c>
      <c r="B122" s="158" t="s">
        <v>287</v>
      </c>
      <c r="C122" s="155" t="s">
        <v>288</v>
      </c>
      <c r="D122" s="156">
        <v>9</v>
      </c>
      <c r="F122" s="168">
        <f>D122*ROUND(E122,2)</f>
        <v>0</v>
      </c>
    </row>
    <row r="123" spans="1:6">
      <c r="A123" s="172"/>
      <c r="F123" s="168"/>
    </row>
    <row r="124" spans="1:6">
      <c r="A124" s="172">
        <f>A117+1</f>
        <v>6</v>
      </c>
      <c r="B124" s="158" t="s">
        <v>289</v>
      </c>
      <c r="F124" s="168"/>
    </row>
    <row r="125" spans="1:6" ht="68.400000000000006">
      <c r="A125" s="172"/>
      <c r="B125" s="178" t="s">
        <v>3290</v>
      </c>
      <c r="F125" s="168"/>
    </row>
    <row r="126" spans="1:6">
      <c r="A126" s="172"/>
      <c r="B126" s="158" t="s">
        <v>285</v>
      </c>
      <c r="F126" s="168"/>
    </row>
    <row r="127" spans="1:6">
      <c r="A127" s="172" t="s">
        <v>2807</v>
      </c>
      <c r="B127" s="158" t="s">
        <v>75</v>
      </c>
      <c r="C127" s="155" t="s">
        <v>277</v>
      </c>
      <c r="D127" s="156">
        <v>4</v>
      </c>
      <c r="F127" s="168">
        <f>D127*ROUND(E127,2)</f>
        <v>0</v>
      </c>
    </row>
    <row r="128" spans="1:6">
      <c r="A128" s="172" t="s">
        <v>2808</v>
      </c>
      <c r="B128" s="158" t="s">
        <v>95</v>
      </c>
      <c r="C128" s="155" t="s">
        <v>297</v>
      </c>
      <c r="D128" s="156">
        <v>30</v>
      </c>
      <c r="F128" s="168">
        <f>D128*ROUND(E128,2)</f>
        <v>0</v>
      </c>
    </row>
    <row r="129" spans="1:6">
      <c r="A129" s="172"/>
      <c r="F129" s="168"/>
    </row>
    <row r="130" spans="1:6">
      <c r="A130" s="172">
        <f>A124+1</f>
        <v>7</v>
      </c>
      <c r="B130" s="158" t="s">
        <v>906</v>
      </c>
      <c r="F130" s="168"/>
    </row>
    <row r="131" spans="1:6" ht="34.200000000000003">
      <c r="A131" s="172"/>
      <c r="B131" s="179" t="s">
        <v>3306</v>
      </c>
      <c r="F131" s="168"/>
    </row>
    <row r="132" spans="1:6" ht="34.200000000000003">
      <c r="A132" s="172"/>
      <c r="B132" s="158" t="s">
        <v>831</v>
      </c>
      <c r="F132" s="168"/>
    </row>
    <row r="133" spans="1:6" ht="34.200000000000003">
      <c r="A133" s="172"/>
      <c r="B133" s="158" t="s">
        <v>2499</v>
      </c>
      <c r="F133" s="168"/>
    </row>
    <row r="134" spans="1:6" ht="22.8">
      <c r="A134" s="172"/>
      <c r="B134" s="158" t="s">
        <v>290</v>
      </c>
      <c r="F134" s="168"/>
    </row>
    <row r="135" spans="1:6" ht="22.8">
      <c r="A135" s="172"/>
      <c r="B135" s="158" t="s">
        <v>291</v>
      </c>
      <c r="F135" s="168"/>
    </row>
    <row r="136" spans="1:6">
      <c r="A136" s="172"/>
      <c r="B136" s="158" t="s">
        <v>495</v>
      </c>
      <c r="F136" s="168"/>
    </row>
    <row r="137" spans="1:6">
      <c r="A137" s="172"/>
      <c r="B137" s="158" t="s">
        <v>292</v>
      </c>
      <c r="E137" s="72"/>
      <c r="F137" s="168"/>
    </row>
    <row r="138" spans="1:6">
      <c r="A138" s="172" t="s">
        <v>904</v>
      </c>
      <c r="B138" s="158" t="s">
        <v>755</v>
      </c>
      <c r="C138" s="155" t="s">
        <v>277</v>
      </c>
      <c r="D138" s="156">
        <v>175</v>
      </c>
      <c r="E138" s="72"/>
      <c r="F138" s="168">
        <f>D138*ROUND(E138,2)</f>
        <v>0</v>
      </c>
    </row>
    <row r="139" spans="1:6">
      <c r="A139" s="172" t="s">
        <v>905</v>
      </c>
      <c r="B139" s="158" t="s">
        <v>95</v>
      </c>
      <c r="C139" s="155" t="s">
        <v>297</v>
      </c>
      <c r="D139" s="156">
        <v>30</v>
      </c>
      <c r="E139" s="72"/>
      <c r="F139" s="168">
        <f>D139*ROUND(E139,2)</f>
        <v>0</v>
      </c>
    </row>
    <row r="140" spans="1:6">
      <c r="A140" s="172"/>
      <c r="E140" s="72"/>
      <c r="F140" s="168"/>
    </row>
    <row r="141" spans="1:6" ht="22.8">
      <c r="A141" s="172">
        <f>A130+1</f>
        <v>8</v>
      </c>
      <c r="B141" s="158" t="s">
        <v>2516</v>
      </c>
      <c r="E141" s="72"/>
      <c r="F141" s="168"/>
    </row>
    <row r="142" spans="1:6" ht="34.200000000000003">
      <c r="A142" s="172"/>
      <c r="B142" s="179" t="s">
        <v>3306</v>
      </c>
      <c r="F142" s="168"/>
    </row>
    <row r="143" spans="1:6" ht="34.200000000000003">
      <c r="A143" s="172"/>
      <c r="B143" s="158" t="s">
        <v>831</v>
      </c>
      <c r="F143" s="168"/>
    </row>
    <row r="144" spans="1:6" ht="22.8">
      <c r="A144" s="172"/>
      <c r="B144" s="158" t="s">
        <v>290</v>
      </c>
      <c r="F144" s="168"/>
    </row>
    <row r="145" spans="1:6" ht="22.8">
      <c r="A145" s="172"/>
      <c r="B145" s="158" t="s">
        <v>291</v>
      </c>
      <c r="F145" s="168"/>
    </row>
    <row r="146" spans="1:6">
      <c r="A146" s="172"/>
      <c r="B146" s="158" t="s">
        <v>495</v>
      </c>
      <c r="F146" s="168"/>
    </row>
    <row r="147" spans="1:6">
      <c r="A147" s="172"/>
      <c r="B147" s="158" t="s">
        <v>292</v>
      </c>
      <c r="F147" s="168"/>
    </row>
    <row r="148" spans="1:6">
      <c r="A148" s="172" t="s">
        <v>2809</v>
      </c>
      <c r="B148" s="158" t="s">
        <v>755</v>
      </c>
      <c r="C148" s="155" t="s">
        <v>277</v>
      </c>
      <c r="D148" s="156">
        <v>6.5</v>
      </c>
      <c r="F148" s="168">
        <f>D148*ROUND(E148,2)</f>
        <v>0</v>
      </c>
    </row>
    <row r="149" spans="1:6">
      <c r="A149" s="172" t="s">
        <v>2810</v>
      </c>
      <c r="B149" s="158" t="s">
        <v>95</v>
      </c>
      <c r="C149" s="155" t="s">
        <v>297</v>
      </c>
      <c r="D149" s="156">
        <v>10</v>
      </c>
      <c r="F149" s="168">
        <f>D149*ROUND(E149,2)</f>
        <v>0</v>
      </c>
    </row>
    <row r="150" spans="1:6">
      <c r="A150" s="172"/>
      <c r="F150" s="168"/>
    </row>
    <row r="151" spans="1:6">
      <c r="A151" s="172">
        <f>A141+1</f>
        <v>9</v>
      </c>
      <c r="B151" s="158" t="s">
        <v>2794</v>
      </c>
      <c r="F151" s="168"/>
    </row>
    <row r="152" spans="1:6" ht="22.8">
      <c r="A152" s="172"/>
      <c r="B152" s="179" t="s">
        <v>3307</v>
      </c>
      <c r="F152" s="168"/>
    </row>
    <row r="153" spans="1:6" ht="34.200000000000003">
      <c r="A153" s="172"/>
      <c r="B153" s="158" t="s">
        <v>831</v>
      </c>
      <c r="F153" s="168"/>
    </row>
    <row r="154" spans="1:6" ht="22.8">
      <c r="A154" s="172"/>
      <c r="B154" s="158" t="s">
        <v>290</v>
      </c>
      <c r="F154" s="168"/>
    </row>
    <row r="155" spans="1:6" ht="22.8">
      <c r="A155" s="172"/>
      <c r="B155" s="158" t="s">
        <v>291</v>
      </c>
      <c r="F155" s="168"/>
    </row>
    <row r="156" spans="1:6">
      <c r="A156" s="172"/>
      <c r="B156" s="158" t="s">
        <v>495</v>
      </c>
      <c r="F156" s="168"/>
    </row>
    <row r="157" spans="1:6">
      <c r="A157" s="172"/>
      <c r="B157" s="158" t="s">
        <v>292</v>
      </c>
      <c r="F157" s="168"/>
    </row>
    <row r="158" spans="1:6">
      <c r="A158" s="172" t="s">
        <v>2811</v>
      </c>
      <c r="B158" s="158" t="s">
        <v>755</v>
      </c>
      <c r="C158" s="155" t="s">
        <v>277</v>
      </c>
      <c r="D158" s="156">
        <f>10*0.4</f>
        <v>4</v>
      </c>
      <c r="F158" s="168">
        <f>D158*ROUND(E158,2)</f>
        <v>0</v>
      </c>
    </row>
    <row r="159" spans="1:6">
      <c r="A159" s="172" t="s">
        <v>2812</v>
      </c>
      <c r="B159" s="158" t="s">
        <v>95</v>
      </c>
      <c r="C159" s="155" t="s">
        <v>297</v>
      </c>
      <c r="D159" s="156">
        <v>6</v>
      </c>
      <c r="F159" s="168">
        <f>D159*ROUND(E159,2)</f>
        <v>0</v>
      </c>
    </row>
    <row r="160" spans="1:6">
      <c r="A160" s="172"/>
      <c r="F160" s="168"/>
    </row>
    <row r="161" spans="1:6">
      <c r="A161" s="172">
        <f>A151+1</f>
        <v>10</v>
      </c>
      <c r="B161" s="158" t="s">
        <v>293</v>
      </c>
      <c r="F161" s="168"/>
    </row>
    <row r="162" spans="1:6" ht="57">
      <c r="A162" s="172"/>
      <c r="B162" s="158" t="s">
        <v>833</v>
      </c>
      <c r="F162" s="168"/>
    </row>
    <row r="163" spans="1:6">
      <c r="A163" s="172"/>
      <c r="B163" s="158" t="s">
        <v>285</v>
      </c>
      <c r="F163" s="168"/>
    </row>
    <row r="164" spans="1:6">
      <c r="A164" s="172" t="s">
        <v>907</v>
      </c>
      <c r="B164" s="158" t="s">
        <v>75</v>
      </c>
      <c r="C164" s="155" t="s">
        <v>277</v>
      </c>
      <c r="D164" s="156">
        <v>6</v>
      </c>
      <c r="F164" s="168">
        <f>D164*ROUND(E164,2)</f>
        <v>0</v>
      </c>
    </row>
    <row r="165" spans="1:6">
      <c r="A165" s="172" t="s">
        <v>908</v>
      </c>
      <c r="B165" s="158" t="s">
        <v>95</v>
      </c>
      <c r="C165" s="155" t="s">
        <v>297</v>
      </c>
      <c r="D165" s="156">
        <v>42</v>
      </c>
      <c r="F165" s="168">
        <f>D165*ROUND(E165,2)</f>
        <v>0</v>
      </c>
    </row>
    <row r="166" spans="1:6">
      <c r="A166" s="172"/>
      <c r="F166" s="168"/>
    </row>
    <row r="167" spans="1:6">
      <c r="A167" s="172">
        <f>SUM(A161:A166)+1</f>
        <v>11</v>
      </c>
      <c r="B167" s="158" t="s">
        <v>2500</v>
      </c>
      <c r="F167" s="168"/>
    </row>
    <row r="168" spans="1:6" ht="68.400000000000006">
      <c r="A168" s="172"/>
      <c r="B168" s="158" t="s">
        <v>909</v>
      </c>
      <c r="F168" s="168"/>
    </row>
    <row r="169" spans="1:6">
      <c r="A169" s="172"/>
      <c r="B169" s="158" t="s">
        <v>285</v>
      </c>
      <c r="F169" s="168"/>
    </row>
    <row r="170" spans="1:6">
      <c r="A170" s="172" t="s">
        <v>910</v>
      </c>
      <c r="B170" s="158" t="s">
        <v>75</v>
      </c>
      <c r="C170" s="155" t="s">
        <v>277</v>
      </c>
      <c r="D170" s="156">
        <v>5</v>
      </c>
      <c r="F170" s="168">
        <f>D170*ROUND(E170,2)</f>
        <v>0</v>
      </c>
    </row>
    <row r="171" spans="1:6">
      <c r="A171" s="172" t="s">
        <v>911</v>
      </c>
      <c r="B171" s="158" t="s">
        <v>95</v>
      </c>
      <c r="C171" s="155" t="s">
        <v>297</v>
      </c>
      <c r="D171" s="156">
        <v>5.5</v>
      </c>
      <c r="F171" s="168">
        <f>D171*ROUND(E171,2)</f>
        <v>0</v>
      </c>
    </row>
    <row r="172" spans="1:6">
      <c r="A172" s="172"/>
      <c r="F172" s="168"/>
    </row>
    <row r="173" spans="1:6">
      <c r="A173" s="172">
        <f>SUM(A165:A172)+1</f>
        <v>12</v>
      </c>
      <c r="B173" s="158" t="s">
        <v>294</v>
      </c>
      <c r="F173" s="168"/>
    </row>
    <row r="174" spans="1:6" ht="79.8">
      <c r="A174" s="172"/>
      <c r="B174" s="158" t="s">
        <v>756</v>
      </c>
      <c r="F174" s="168"/>
    </row>
    <row r="175" spans="1:6">
      <c r="A175" s="172"/>
      <c r="B175" s="158" t="s">
        <v>285</v>
      </c>
      <c r="F175" s="168"/>
    </row>
    <row r="176" spans="1:6">
      <c r="A176" s="172" t="s">
        <v>912</v>
      </c>
      <c r="B176" s="158" t="s">
        <v>755</v>
      </c>
      <c r="C176" s="155" t="s">
        <v>277</v>
      </c>
      <c r="D176" s="156">
        <v>19.5</v>
      </c>
      <c r="F176" s="168">
        <f>D176*ROUND(E176,2)</f>
        <v>0</v>
      </c>
    </row>
    <row r="177" spans="1:6">
      <c r="A177" s="172" t="s">
        <v>913</v>
      </c>
      <c r="B177" s="158" t="s">
        <v>95</v>
      </c>
      <c r="C177" s="155" t="s">
        <v>297</v>
      </c>
      <c r="D177" s="156">
        <v>147</v>
      </c>
      <c r="F177" s="168">
        <f>D177*ROUND(E177,2)</f>
        <v>0</v>
      </c>
    </row>
    <row r="178" spans="1:6">
      <c r="A178" s="172"/>
      <c r="F178" s="168"/>
    </row>
    <row r="179" spans="1:6">
      <c r="A179" s="172">
        <f>A173+1</f>
        <v>13</v>
      </c>
      <c r="B179" s="158" t="s">
        <v>914</v>
      </c>
      <c r="F179" s="168"/>
    </row>
    <row r="180" spans="1:6" ht="68.400000000000006">
      <c r="A180" s="172"/>
      <c r="B180" s="158" t="s">
        <v>915</v>
      </c>
      <c r="F180" s="168"/>
    </row>
    <row r="181" spans="1:6">
      <c r="A181" s="172"/>
      <c r="B181" s="158" t="s">
        <v>285</v>
      </c>
      <c r="F181" s="168"/>
    </row>
    <row r="182" spans="1:6">
      <c r="A182" s="172" t="s">
        <v>2813</v>
      </c>
      <c r="B182" s="158" t="s">
        <v>755</v>
      </c>
      <c r="C182" s="155" t="s">
        <v>277</v>
      </c>
      <c r="D182" s="156">
        <v>79</v>
      </c>
      <c r="F182" s="168">
        <f>D182*ROUND(E182,2)</f>
        <v>0</v>
      </c>
    </row>
    <row r="183" spans="1:6">
      <c r="A183" s="172" t="s">
        <v>2814</v>
      </c>
      <c r="B183" s="158" t="s">
        <v>95</v>
      </c>
      <c r="C183" s="155" t="s">
        <v>297</v>
      </c>
      <c r="D183" s="156">
        <v>676</v>
      </c>
      <c r="F183" s="168">
        <f>D183*ROUND(E183,2)</f>
        <v>0</v>
      </c>
    </row>
    <row r="184" spans="1:6">
      <c r="A184" s="172"/>
      <c r="F184" s="168"/>
    </row>
    <row r="185" spans="1:6">
      <c r="A185" s="172">
        <f>A179+1</f>
        <v>14</v>
      </c>
      <c r="B185" s="158" t="s">
        <v>868</v>
      </c>
      <c r="F185" s="168"/>
    </row>
    <row r="186" spans="1:6" ht="57">
      <c r="A186" s="172"/>
      <c r="B186" s="158" t="s">
        <v>757</v>
      </c>
      <c r="F186" s="168"/>
    </row>
    <row r="187" spans="1:6">
      <c r="A187" s="172"/>
      <c r="B187" s="158" t="s">
        <v>285</v>
      </c>
      <c r="F187" s="168"/>
    </row>
    <row r="188" spans="1:6">
      <c r="A188" s="172" t="s">
        <v>916</v>
      </c>
      <c r="B188" s="158" t="s">
        <v>755</v>
      </c>
      <c r="C188" s="155" t="s">
        <v>277</v>
      </c>
      <c r="D188" s="156">
        <v>53</v>
      </c>
      <c r="F188" s="168">
        <f>D188*ROUND(E188,2)</f>
        <v>0</v>
      </c>
    </row>
    <row r="189" spans="1:6">
      <c r="A189" s="172" t="s">
        <v>917</v>
      </c>
      <c r="B189" s="158" t="s">
        <v>95</v>
      </c>
      <c r="C189" s="155" t="s">
        <v>297</v>
      </c>
      <c r="D189" s="156">
        <v>535</v>
      </c>
      <c r="F189" s="168">
        <f>D189*ROUND(E189,2)</f>
        <v>0</v>
      </c>
    </row>
    <row r="190" spans="1:6">
      <c r="A190" s="172"/>
      <c r="F190" s="168"/>
    </row>
    <row r="191" spans="1:6">
      <c r="A191" s="172">
        <f>A185+1</f>
        <v>15</v>
      </c>
      <c r="B191" s="158" t="s">
        <v>758</v>
      </c>
      <c r="F191" s="168"/>
    </row>
    <row r="192" spans="1:6" ht="68.400000000000006">
      <c r="A192" s="172"/>
      <c r="B192" s="158" t="s">
        <v>2517</v>
      </c>
      <c r="F192" s="168"/>
    </row>
    <row r="193" spans="1:6">
      <c r="A193" s="172"/>
      <c r="B193" s="158" t="s">
        <v>285</v>
      </c>
      <c r="F193" s="168"/>
    </row>
    <row r="194" spans="1:6">
      <c r="A194" s="172" t="s">
        <v>2815</v>
      </c>
      <c r="B194" s="158" t="s">
        <v>755</v>
      </c>
      <c r="C194" s="155" t="s">
        <v>277</v>
      </c>
      <c r="D194" s="156">
        <v>46</v>
      </c>
      <c r="F194" s="168">
        <f>D194*ROUND(E194,2)</f>
        <v>0</v>
      </c>
    </row>
    <row r="195" spans="1:6">
      <c r="A195" s="172" t="s">
        <v>2816</v>
      </c>
      <c r="B195" s="158" t="s">
        <v>95</v>
      </c>
      <c r="C195" s="155" t="s">
        <v>297</v>
      </c>
      <c r="D195" s="156">
        <v>368</v>
      </c>
      <c r="F195" s="168">
        <f>D195*ROUND(E195,2)</f>
        <v>0</v>
      </c>
    </row>
    <row r="196" spans="1:6">
      <c r="A196" s="172"/>
      <c r="F196" s="168"/>
    </row>
    <row r="197" spans="1:6">
      <c r="A197" s="172">
        <f>A191+1</f>
        <v>16</v>
      </c>
      <c r="B197" s="158" t="s">
        <v>295</v>
      </c>
      <c r="F197" s="168"/>
    </row>
    <row r="198" spans="1:6" ht="57">
      <c r="A198" s="172"/>
      <c r="B198" s="179" t="s">
        <v>3310</v>
      </c>
      <c r="F198" s="168"/>
    </row>
    <row r="199" spans="1:6" ht="79.8">
      <c r="A199" s="172"/>
      <c r="B199" s="158" t="s">
        <v>763</v>
      </c>
      <c r="F199" s="168"/>
    </row>
    <row r="200" spans="1:6">
      <c r="A200" s="172"/>
      <c r="B200" s="158" t="s">
        <v>285</v>
      </c>
      <c r="F200" s="168"/>
    </row>
    <row r="201" spans="1:6">
      <c r="A201" s="172" t="s">
        <v>2817</v>
      </c>
      <c r="B201" s="158" t="s">
        <v>755</v>
      </c>
      <c r="C201" s="155" t="s">
        <v>277</v>
      </c>
      <c r="D201" s="156">
        <v>34</v>
      </c>
      <c r="F201" s="168">
        <f>D201*ROUND(E201,2)</f>
        <v>0</v>
      </c>
    </row>
    <row r="202" spans="1:6">
      <c r="A202" s="172" t="s">
        <v>2818</v>
      </c>
      <c r="B202" s="158" t="s">
        <v>95</v>
      </c>
      <c r="C202" s="155" t="s">
        <v>297</v>
      </c>
      <c r="D202" s="156">
        <v>252</v>
      </c>
      <c r="F202" s="168">
        <f>D202*ROUND(E202,2)</f>
        <v>0</v>
      </c>
    </row>
    <row r="203" spans="1:6">
      <c r="A203" s="172"/>
      <c r="F203" s="168"/>
    </row>
    <row r="204" spans="1:6">
      <c r="A204" s="172">
        <f>A197+1</f>
        <v>17</v>
      </c>
      <c r="B204" s="158" t="s">
        <v>296</v>
      </c>
      <c r="F204" s="168"/>
    </row>
    <row r="205" spans="1:6" ht="79.8">
      <c r="A205" s="172"/>
      <c r="B205" s="179" t="s">
        <v>3019</v>
      </c>
      <c r="F205" s="168"/>
    </row>
    <row r="206" spans="1:6">
      <c r="A206" s="172"/>
      <c r="B206" s="158" t="s">
        <v>285</v>
      </c>
      <c r="F206" s="168"/>
    </row>
    <row r="207" spans="1:6">
      <c r="A207" s="172" t="s">
        <v>2819</v>
      </c>
      <c r="B207" s="158" t="s">
        <v>755</v>
      </c>
      <c r="C207" s="155" t="s">
        <v>277</v>
      </c>
      <c r="D207" s="156">
        <v>26</v>
      </c>
      <c r="F207" s="168">
        <f>D207*ROUND(E207,2)</f>
        <v>0</v>
      </c>
    </row>
    <row r="208" spans="1:6">
      <c r="A208" s="172" t="s">
        <v>2820</v>
      </c>
      <c r="B208" s="158" t="s">
        <v>95</v>
      </c>
      <c r="C208" s="155" t="s">
        <v>297</v>
      </c>
      <c r="D208" s="156">
        <v>120</v>
      </c>
      <c r="F208" s="168">
        <f>D208*ROUND(E208,2)</f>
        <v>0</v>
      </c>
    </row>
    <row r="209" spans="1:6">
      <c r="A209" s="172"/>
      <c r="F209" s="168"/>
    </row>
    <row r="210" spans="1:6">
      <c r="A210" s="172">
        <f>A204+1</f>
        <v>18</v>
      </c>
      <c r="B210" s="158" t="s">
        <v>298</v>
      </c>
      <c r="F210" s="168"/>
    </row>
    <row r="211" spans="1:6" ht="45.6">
      <c r="A211" s="172"/>
      <c r="B211" s="180" t="s">
        <v>3308</v>
      </c>
      <c r="F211" s="168"/>
    </row>
    <row r="212" spans="1:6" ht="45.6">
      <c r="A212" s="172"/>
      <c r="B212" s="158" t="s">
        <v>918</v>
      </c>
      <c r="F212" s="168"/>
    </row>
    <row r="213" spans="1:6">
      <c r="A213" s="172"/>
      <c r="B213" s="158" t="s">
        <v>285</v>
      </c>
      <c r="F213" s="168"/>
    </row>
    <row r="214" spans="1:6">
      <c r="A214" s="172" t="s">
        <v>920</v>
      </c>
      <c r="B214" s="158" t="s">
        <v>755</v>
      </c>
      <c r="C214" s="155" t="s">
        <v>277</v>
      </c>
      <c r="D214" s="156">
        <v>235</v>
      </c>
      <c r="F214" s="168">
        <f>D214*ROUND(E214,2)</f>
        <v>0</v>
      </c>
    </row>
    <row r="215" spans="1:6">
      <c r="A215" s="172" t="s">
        <v>921</v>
      </c>
      <c r="B215" s="158" t="s">
        <v>95</v>
      </c>
      <c r="C215" s="155" t="s">
        <v>297</v>
      </c>
      <c r="D215" s="156">
        <v>1145</v>
      </c>
      <c r="F215" s="168">
        <f>D215*ROUND(E215,2)</f>
        <v>0</v>
      </c>
    </row>
    <row r="216" spans="1:6">
      <c r="A216" s="172"/>
      <c r="F216" s="168"/>
    </row>
    <row r="217" spans="1:6">
      <c r="A217" s="172">
        <f>A210+1</f>
        <v>19</v>
      </c>
      <c r="B217" s="158" t="s">
        <v>299</v>
      </c>
      <c r="F217" s="168"/>
    </row>
    <row r="218" spans="1:6" ht="34.200000000000003">
      <c r="A218" s="172"/>
      <c r="B218" s="158" t="s">
        <v>3309</v>
      </c>
      <c r="F218" s="168"/>
    </row>
    <row r="219" spans="1:6" ht="45.6">
      <c r="A219" s="172"/>
      <c r="B219" s="158" t="s">
        <v>3020</v>
      </c>
      <c r="F219" s="168"/>
    </row>
    <row r="220" spans="1:6">
      <c r="A220" s="172" t="s">
        <v>2821</v>
      </c>
      <c r="B220" s="158" t="s">
        <v>75</v>
      </c>
      <c r="C220" s="155" t="s">
        <v>277</v>
      </c>
      <c r="D220" s="156">
        <v>80</v>
      </c>
      <c r="F220" s="168">
        <f>D220*ROUND(E220,2)</f>
        <v>0</v>
      </c>
    </row>
    <row r="221" spans="1:6">
      <c r="A221" s="172" t="s">
        <v>2822</v>
      </c>
      <c r="B221" s="158" t="s">
        <v>95</v>
      </c>
      <c r="C221" s="155" t="s">
        <v>297</v>
      </c>
      <c r="D221" s="156">
        <v>450</v>
      </c>
      <c r="F221" s="168">
        <f>D221*ROUND(E221,2)</f>
        <v>0</v>
      </c>
    </row>
    <row r="222" spans="1:6">
      <c r="A222" s="172"/>
      <c r="F222" s="168"/>
    </row>
    <row r="223" spans="1:6">
      <c r="A223" s="172">
        <f>A217+1</f>
        <v>20</v>
      </c>
      <c r="B223" s="158" t="s">
        <v>300</v>
      </c>
      <c r="F223" s="168"/>
    </row>
    <row r="224" spans="1:6" ht="68.400000000000006">
      <c r="A224" s="172"/>
      <c r="B224" s="158" t="s">
        <v>799</v>
      </c>
      <c r="F224" s="168"/>
    </row>
    <row r="225" spans="1:6">
      <c r="A225" s="172"/>
      <c r="B225" s="158" t="s">
        <v>285</v>
      </c>
      <c r="F225" s="168"/>
    </row>
    <row r="226" spans="1:6">
      <c r="A226" s="172" t="s">
        <v>834</v>
      </c>
      <c r="B226" s="158" t="s">
        <v>755</v>
      </c>
      <c r="C226" s="155" t="s">
        <v>277</v>
      </c>
      <c r="D226" s="156">
        <v>25</v>
      </c>
      <c r="F226" s="168">
        <f>D226*ROUND(E226,2)</f>
        <v>0</v>
      </c>
    </row>
    <row r="227" spans="1:6">
      <c r="A227" s="172" t="s">
        <v>835</v>
      </c>
      <c r="B227" s="158" t="s">
        <v>95</v>
      </c>
      <c r="C227" s="155" t="s">
        <v>297</v>
      </c>
      <c r="D227" s="156">
        <v>330</v>
      </c>
      <c r="F227" s="168">
        <f>D227*ROUND(E227,2)</f>
        <v>0</v>
      </c>
    </row>
    <row r="228" spans="1:6">
      <c r="A228" s="172"/>
      <c r="F228" s="168"/>
    </row>
    <row r="229" spans="1:6">
      <c r="A229" s="172">
        <f>A223+1</f>
        <v>21</v>
      </c>
      <c r="B229" s="158" t="s">
        <v>301</v>
      </c>
      <c r="F229" s="168"/>
    </row>
    <row r="230" spans="1:6" ht="57">
      <c r="A230" s="172"/>
      <c r="B230" s="158" t="s">
        <v>3021</v>
      </c>
      <c r="C230" s="155" t="s">
        <v>277</v>
      </c>
      <c r="D230" s="156">
        <v>171</v>
      </c>
      <c r="F230" s="168">
        <f>D230*ROUND(E230,2)</f>
        <v>0</v>
      </c>
    </row>
    <row r="231" spans="1:6">
      <c r="A231" s="172"/>
      <c r="F231" s="168"/>
    </row>
    <row r="232" spans="1:6">
      <c r="A232" s="172">
        <f>A229+1</f>
        <v>22</v>
      </c>
      <c r="B232" s="158" t="s">
        <v>759</v>
      </c>
      <c r="F232" s="168"/>
    </row>
    <row r="233" spans="1:6" ht="34.200000000000003">
      <c r="A233" s="172"/>
      <c r="B233" s="158" t="s">
        <v>760</v>
      </c>
      <c r="F233" s="168"/>
    </row>
    <row r="234" spans="1:6" ht="34.200000000000003">
      <c r="A234" s="172"/>
      <c r="B234" s="158" t="s">
        <v>302</v>
      </c>
      <c r="C234" s="155" t="s">
        <v>476</v>
      </c>
      <c r="D234" s="156">
        <v>15</v>
      </c>
      <c r="F234" s="168">
        <f>D234*ROUND(E234,2)</f>
        <v>0</v>
      </c>
    </row>
    <row r="235" spans="1:6">
      <c r="A235" s="172"/>
      <c r="F235" s="168"/>
    </row>
    <row r="236" spans="1:6">
      <c r="A236" s="172">
        <f>A232:B232+1</f>
        <v>23</v>
      </c>
      <c r="B236" s="158" t="s">
        <v>761</v>
      </c>
      <c r="F236" s="168"/>
    </row>
    <row r="237" spans="1:6" ht="34.200000000000003">
      <c r="A237" s="172"/>
      <c r="B237" s="158" t="s">
        <v>762</v>
      </c>
      <c r="F237" s="168"/>
    </row>
    <row r="238" spans="1:6" ht="34.200000000000003">
      <c r="A238" s="172"/>
      <c r="B238" s="158" t="s">
        <v>302</v>
      </c>
      <c r="C238" s="155" t="s">
        <v>476</v>
      </c>
      <c r="D238" s="156">
        <v>15</v>
      </c>
      <c r="F238" s="168">
        <f>D238*ROUND(E238,2)</f>
        <v>0</v>
      </c>
    </row>
    <row r="239" spans="1:6">
      <c r="A239" s="172"/>
      <c r="F239" s="168"/>
    </row>
    <row r="240" spans="1:6">
      <c r="A240" s="172">
        <f>A236+1</f>
        <v>24</v>
      </c>
      <c r="B240" s="158" t="s">
        <v>791</v>
      </c>
      <c r="D240" s="181"/>
      <c r="F240" s="168"/>
    </row>
    <row r="241" spans="1:6" ht="34.200000000000003">
      <c r="A241" s="182"/>
      <c r="B241" s="158" t="s">
        <v>832</v>
      </c>
    </row>
    <row r="242" spans="1:6" ht="22.8">
      <c r="A242" s="182"/>
      <c r="B242" s="158" t="s">
        <v>3022</v>
      </c>
      <c r="F242" s="168"/>
    </row>
    <row r="243" spans="1:6">
      <c r="A243" s="182"/>
    </row>
    <row r="244" spans="1:6">
      <c r="A244" s="182"/>
      <c r="C244" s="155" t="s">
        <v>282</v>
      </c>
      <c r="D244" s="156">
        <f>(D104+D114+D120+D127+D138+D164+D176+D188+D194+D201+D207+D214+D226+D220+D182+D170+D148+D158)*100+D109*40</f>
        <v>100650</v>
      </c>
      <c r="F244" s="168">
        <f>D244*ROUND(E244,2)</f>
        <v>0</v>
      </c>
    </row>
    <row r="245" spans="1:6">
      <c r="A245" s="182"/>
      <c r="F245" s="168"/>
    </row>
    <row r="246" spans="1:6">
      <c r="A246" s="182" t="s">
        <v>280</v>
      </c>
      <c r="B246" s="154" t="s">
        <v>303</v>
      </c>
      <c r="F246" s="168">
        <f>SUM(F96:F244)</f>
        <v>0</v>
      </c>
    </row>
    <row r="247" spans="1:6">
      <c r="A247" s="182"/>
      <c r="B247" s="154"/>
      <c r="F247" s="168"/>
    </row>
    <row r="248" spans="1:6">
      <c r="A248" s="182"/>
      <c r="F248" s="168"/>
    </row>
    <row r="249" spans="1:6">
      <c r="A249" s="182" t="s">
        <v>304</v>
      </c>
      <c r="B249" s="158" t="s">
        <v>112</v>
      </c>
      <c r="F249" s="168"/>
    </row>
    <row r="250" spans="1:6">
      <c r="A250" s="182"/>
      <c r="F250" s="168"/>
    </row>
    <row r="251" spans="1:6">
      <c r="A251" s="182">
        <v>1</v>
      </c>
      <c r="B251" s="158" t="s">
        <v>869</v>
      </c>
      <c r="F251" s="168"/>
    </row>
    <row r="252" spans="1:6" ht="34.200000000000003">
      <c r="A252" s="182"/>
      <c r="B252" s="158" t="s">
        <v>919</v>
      </c>
      <c r="F252" s="168"/>
    </row>
    <row r="253" spans="1:6" ht="22.8">
      <c r="A253" s="182"/>
      <c r="B253" s="158" t="s">
        <v>865</v>
      </c>
      <c r="F253" s="168"/>
    </row>
    <row r="254" spans="1:6" ht="22.8">
      <c r="A254" s="182"/>
      <c r="B254" s="158" t="s">
        <v>305</v>
      </c>
      <c r="F254" s="168"/>
    </row>
    <row r="255" spans="1:6" ht="22.8">
      <c r="A255" s="182"/>
      <c r="B255" s="158" t="s">
        <v>922</v>
      </c>
      <c r="C255" s="155" t="s">
        <v>277</v>
      </c>
      <c r="D255" s="156">
        <v>420</v>
      </c>
      <c r="F255" s="168">
        <f>D255*ROUND(E255,2)</f>
        <v>0</v>
      </c>
    </row>
    <row r="256" spans="1:6">
      <c r="A256" s="182"/>
      <c r="F256" s="168"/>
    </row>
    <row r="257" spans="1:8" ht="22.8">
      <c r="A257" s="182">
        <f>A251+1</f>
        <v>2</v>
      </c>
      <c r="B257" s="158" t="s">
        <v>771</v>
      </c>
      <c r="F257" s="168"/>
    </row>
    <row r="258" spans="1:8" ht="22.8">
      <c r="A258" s="182"/>
      <c r="B258" s="158" t="s">
        <v>772</v>
      </c>
      <c r="F258" s="168"/>
    </row>
    <row r="259" spans="1:8" ht="34.200000000000003">
      <c r="A259" s="182"/>
      <c r="B259" s="158" t="s">
        <v>770</v>
      </c>
      <c r="C259" s="155" t="s">
        <v>297</v>
      </c>
      <c r="D259" s="156">
        <v>25</v>
      </c>
      <c r="F259" s="168">
        <f>D259*ROUND(E259,2)</f>
        <v>0</v>
      </c>
    </row>
    <row r="260" spans="1:8">
      <c r="A260" s="182"/>
      <c r="F260" s="168"/>
    </row>
    <row r="261" spans="1:8" ht="22.8">
      <c r="A261" s="182">
        <f>A257+1</f>
        <v>3</v>
      </c>
      <c r="B261" s="158" t="s">
        <v>773</v>
      </c>
      <c r="F261" s="168"/>
    </row>
    <row r="262" spans="1:8" ht="57">
      <c r="A262" s="182"/>
      <c r="B262" s="158" t="s">
        <v>774</v>
      </c>
      <c r="C262" s="155" t="s">
        <v>297</v>
      </c>
      <c r="D262" s="156">
        <v>10</v>
      </c>
      <c r="F262" s="168">
        <f>D262*ROUND(E262,2)</f>
        <v>0</v>
      </c>
    </row>
    <row r="263" spans="1:8">
      <c r="A263" s="182"/>
      <c r="F263" s="168"/>
    </row>
    <row r="264" spans="1:8">
      <c r="A264" s="182">
        <f>A261+1</f>
        <v>4</v>
      </c>
      <c r="B264" s="158" t="s">
        <v>870</v>
      </c>
      <c r="F264" s="168"/>
    </row>
    <row r="265" spans="1:8" ht="34.200000000000003">
      <c r="A265" s="182"/>
      <c r="B265" s="158" t="s">
        <v>930</v>
      </c>
      <c r="F265" s="168"/>
    </row>
    <row r="266" spans="1:8" ht="22.8">
      <c r="A266" s="182"/>
      <c r="B266" s="158" t="s">
        <v>929</v>
      </c>
      <c r="C266" s="155" t="s">
        <v>476</v>
      </c>
      <c r="D266" s="156">
        <v>25</v>
      </c>
      <c r="F266" s="168">
        <f>D266*ROUND(E266,2)</f>
        <v>0</v>
      </c>
    </row>
    <row r="267" spans="1:8">
      <c r="A267" s="182"/>
      <c r="F267" s="168"/>
    </row>
    <row r="268" spans="1:8">
      <c r="A268" s="182">
        <f>A264+1</f>
        <v>5</v>
      </c>
      <c r="B268" s="158" t="s">
        <v>928</v>
      </c>
      <c r="F268" s="168"/>
    </row>
    <row r="269" spans="1:8" ht="22.8">
      <c r="A269" s="182"/>
      <c r="B269" s="158" t="s">
        <v>872</v>
      </c>
      <c r="F269" s="168"/>
      <c r="G269" s="656"/>
      <c r="H269" s="656"/>
    </row>
    <row r="270" spans="1:8" ht="57">
      <c r="A270" s="182"/>
      <c r="B270" s="158" t="s">
        <v>308</v>
      </c>
      <c r="F270" s="168"/>
    </row>
    <row r="271" spans="1:8">
      <c r="A271" s="182"/>
      <c r="B271" s="158" t="s">
        <v>873</v>
      </c>
      <c r="F271" s="168"/>
      <c r="G271" s="183"/>
      <c r="H271" s="184"/>
    </row>
    <row r="272" spans="1:8">
      <c r="A272" s="182"/>
      <c r="B272" s="158" t="s">
        <v>306</v>
      </c>
      <c r="G272" s="183"/>
      <c r="H272" s="184"/>
    </row>
    <row r="273" spans="1:8">
      <c r="A273" s="182"/>
      <c r="B273" s="158" t="s">
        <v>309</v>
      </c>
      <c r="F273" s="168"/>
      <c r="G273" s="183"/>
      <c r="H273" s="184"/>
    </row>
    <row r="274" spans="1:8" ht="22.8">
      <c r="A274" s="182"/>
      <c r="B274" s="158" t="s">
        <v>801</v>
      </c>
      <c r="F274" s="168"/>
      <c r="G274" s="183"/>
      <c r="H274" s="184"/>
    </row>
    <row r="275" spans="1:8">
      <c r="A275" s="182"/>
      <c r="B275" s="158" t="s">
        <v>931</v>
      </c>
      <c r="F275" s="168"/>
      <c r="G275" s="183"/>
      <c r="H275" s="184"/>
    </row>
    <row r="276" spans="1:8" ht="45.6">
      <c r="B276" s="158" t="s">
        <v>2496</v>
      </c>
      <c r="C276" s="155" t="s">
        <v>297</v>
      </c>
      <c r="D276" s="156">
        <v>574</v>
      </c>
      <c r="F276" s="168">
        <f>D276*ROUND(E276,2)</f>
        <v>0</v>
      </c>
    </row>
    <row r="277" spans="1:8">
      <c r="A277" s="182"/>
      <c r="F277" s="168"/>
      <c r="G277" s="183"/>
      <c r="H277" s="184"/>
    </row>
    <row r="278" spans="1:8">
      <c r="A278" s="182"/>
      <c r="F278" s="168"/>
      <c r="G278" s="183"/>
      <c r="H278" s="184"/>
    </row>
    <row r="279" spans="1:8">
      <c r="A279" s="182">
        <f>A268+1</f>
        <v>6</v>
      </c>
      <c r="B279" s="158" t="s">
        <v>927</v>
      </c>
      <c r="F279" s="168"/>
    </row>
    <row r="280" spans="1:8" ht="22.8">
      <c r="A280" s="182"/>
      <c r="B280" s="158" t="s">
        <v>871</v>
      </c>
      <c r="F280" s="168"/>
    </row>
    <row r="281" spans="1:8" ht="57">
      <c r="A281" s="182"/>
      <c r="B281" s="158" t="s">
        <v>308</v>
      </c>
      <c r="F281" s="168"/>
    </row>
    <row r="282" spans="1:8">
      <c r="A282" s="182"/>
      <c r="B282" s="158" t="s">
        <v>873</v>
      </c>
      <c r="F282" s="168"/>
      <c r="G282" s="183"/>
      <c r="H282" s="184"/>
    </row>
    <row r="283" spans="1:8">
      <c r="A283" s="182"/>
      <c r="B283" s="185" t="s">
        <v>923</v>
      </c>
      <c r="F283" s="168"/>
      <c r="G283" s="183"/>
      <c r="H283" s="184"/>
    </row>
    <row r="284" spans="1:8">
      <c r="A284" s="182"/>
      <c r="B284" s="158" t="s">
        <v>775</v>
      </c>
      <c r="F284" s="168"/>
      <c r="G284" s="183"/>
      <c r="H284" s="184"/>
    </row>
    <row r="285" spans="1:8">
      <c r="A285" s="182"/>
      <c r="B285" s="158" t="s">
        <v>924</v>
      </c>
      <c r="F285" s="168"/>
      <c r="G285" s="183"/>
      <c r="H285" s="184"/>
    </row>
    <row r="286" spans="1:8" ht="22.8">
      <c r="A286" s="182"/>
      <c r="B286" s="158" t="s">
        <v>776</v>
      </c>
      <c r="F286" s="168"/>
      <c r="G286" s="183"/>
      <c r="H286" s="184"/>
    </row>
    <row r="287" spans="1:8">
      <c r="A287" s="182"/>
      <c r="B287" s="158" t="s">
        <v>777</v>
      </c>
      <c r="G287" s="183"/>
      <c r="H287" s="184"/>
    </row>
    <row r="288" spans="1:8" ht="45.6">
      <c r="A288" s="182"/>
      <c r="B288" s="158" t="s">
        <v>2496</v>
      </c>
      <c r="C288" s="155" t="s">
        <v>297</v>
      </c>
      <c r="D288" s="156">
        <v>560</v>
      </c>
      <c r="F288" s="168">
        <f>D288*ROUND(E288,2)</f>
        <v>0</v>
      </c>
      <c r="G288" s="183"/>
      <c r="H288" s="184"/>
    </row>
    <row r="289" spans="1:8">
      <c r="A289" s="182"/>
      <c r="F289" s="168"/>
      <c r="G289" s="183"/>
      <c r="H289" s="184"/>
    </row>
    <row r="290" spans="1:8">
      <c r="A290" s="182">
        <f>A279+1</f>
        <v>7</v>
      </c>
      <c r="B290" s="158" t="s">
        <v>2518</v>
      </c>
      <c r="F290" s="168"/>
    </row>
    <row r="291" spans="1:8" ht="22.8">
      <c r="A291" s="182"/>
      <c r="B291" s="158" t="s">
        <v>875</v>
      </c>
      <c r="F291" s="168"/>
    </row>
    <row r="292" spans="1:8" ht="57">
      <c r="A292" s="182"/>
      <c r="B292" s="158" t="s">
        <v>308</v>
      </c>
      <c r="F292" s="168"/>
    </row>
    <row r="293" spans="1:8">
      <c r="A293" s="182"/>
      <c r="B293" s="158" t="s">
        <v>873</v>
      </c>
      <c r="F293" s="168"/>
    </row>
    <row r="294" spans="1:8">
      <c r="A294" s="182"/>
      <c r="B294" s="158" t="s">
        <v>306</v>
      </c>
      <c r="F294" s="168"/>
    </row>
    <row r="295" spans="1:8">
      <c r="A295" s="182"/>
      <c r="B295" s="158" t="s">
        <v>309</v>
      </c>
      <c r="F295" s="168"/>
    </row>
    <row r="296" spans="1:8" ht="22.8">
      <c r="A296" s="182"/>
      <c r="B296" s="158" t="s">
        <v>2519</v>
      </c>
      <c r="F296" s="168"/>
    </row>
    <row r="297" spans="1:8">
      <c r="A297" s="182"/>
      <c r="B297" s="158" t="s">
        <v>307</v>
      </c>
      <c r="F297" s="168"/>
    </row>
    <row r="298" spans="1:8" ht="45.6">
      <c r="A298" s="182"/>
      <c r="B298" s="158" t="s">
        <v>2496</v>
      </c>
      <c r="C298" s="155" t="s">
        <v>297</v>
      </c>
      <c r="D298" s="156">
        <v>24</v>
      </c>
      <c r="F298" s="168">
        <f t="shared" ref="F298" si="0">D298*ROUND(E298,2)</f>
        <v>0</v>
      </c>
    </row>
    <row r="299" spans="1:8">
      <c r="A299" s="182"/>
      <c r="F299" s="168"/>
    </row>
    <row r="300" spans="1:8">
      <c r="A300" s="182">
        <f>A290+1</f>
        <v>8</v>
      </c>
      <c r="B300" s="158" t="s">
        <v>939</v>
      </c>
      <c r="F300" s="168"/>
      <c r="G300" s="183"/>
      <c r="H300" s="184"/>
    </row>
    <row r="301" spans="1:8" ht="22.8">
      <c r="A301" s="182"/>
      <c r="B301" s="158" t="s">
        <v>310</v>
      </c>
      <c r="F301" s="168"/>
      <c r="G301" s="183"/>
      <c r="H301" s="184"/>
    </row>
    <row r="302" spans="1:8">
      <c r="A302" s="182"/>
      <c r="F302" s="168"/>
      <c r="G302" s="183"/>
      <c r="H302" s="184"/>
    </row>
    <row r="303" spans="1:8">
      <c r="A303" s="182"/>
      <c r="B303" s="158" t="s">
        <v>873</v>
      </c>
      <c r="F303" s="168"/>
      <c r="G303" s="183"/>
      <c r="H303" s="184"/>
    </row>
    <row r="304" spans="1:8" ht="22.8">
      <c r="A304" s="182"/>
      <c r="B304" s="186" t="s">
        <v>2785</v>
      </c>
      <c r="F304" s="168"/>
      <c r="G304" s="183"/>
      <c r="H304" s="184"/>
    </row>
    <row r="305" spans="1:8">
      <c r="A305" s="161"/>
      <c r="B305" s="158" t="s">
        <v>926</v>
      </c>
      <c r="G305" s="183"/>
      <c r="H305" s="184"/>
    </row>
    <row r="306" spans="1:8">
      <c r="A306" s="161"/>
      <c r="B306" s="158" t="s">
        <v>932</v>
      </c>
      <c r="F306" s="168"/>
      <c r="G306" s="183"/>
      <c r="H306" s="184"/>
    </row>
    <row r="307" spans="1:8">
      <c r="A307" s="182"/>
      <c r="B307" s="158" t="s">
        <v>940</v>
      </c>
      <c r="F307" s="168"/>
      <c r="G307" s="183"/>
      <c r="H307" s="184"/>
    </row>
    <row r="308" spans="1:8" ht="45.6">
      <c r="A308" s="182"/>
      <c r="B308" s="158" t="s">
        <v>2496</v>
      </c>
      <c r="C308" s="155" t="s">
        <v>297</v>
      </c>
      <c r="D308" s="156">
        <v>30</v>
      </c>
      <c r="F308" s="168">
        <f>D308*ROUND(E308,2)</f>
        <v>0</v>
      </c>
      <c r="G308" s="183"/>
      <c r="H308" s="184"/>
    </row>
    <row r="309" spans="1:8">
      <c r="A309" s="182"/>
      <c r="F309" s="168"/>
      <c r="G309" s="183"/>
      <c r="H309" s="184"/>
    </row>
    <row r="310" spans="1:8">
      <c r="A310" s="182">
        <f>A300+1</f>
        <v>9</v>
      </c>
      <c r="B310" s="158" t="s">
        <v>936</v>
      </c>
      <c r="F310" s="168"/>
      <c r="G310" s="183"/>
      <c r="H310" s="184"/>
    </row>
    <row r="311" spans="1:8" ht="22.8">
      <c r="A311" s="182"/>
      <c r="B311" s="158" t="s">
        <v>874</v>
      </c>
      <c r="F311" s="168"/>
      <c r="G311" s="183"/>
      <c r="H311" s="184"/>
    </row>
    <row r="312" spans="1:8" ht="57">
      <c r="A312" s="182"/>
      <c r="B312" s="158" t="s">
        <v>308</v>
      </c>
      <c r="F312" s="168"/>
      <c r="G312" s="183"/>
      <c r="H312" s="184"/>
    </row>
    <row r="313" spans="1:8">
      <c r="A313" s="182"/>
      <c r="B313" s="158" t="s">
        <v>873</v>
      </c>
      <c r="F313" s="168"/>
      <c r="G313" s="183"/>
      <c r="H313" s="184"/>
    </row>
    <row r="314" spans="1:8">
      <c r="A314" s="182"/>
      <c r="B314" s="158" t="s">
        <v>306</v>
      </c>
    </row>
    <row r="315" spans="1:8">
      <c r="A315" s="182"/>
      <c r="B315" s="158" t="s">
        <v>309</v>
      </c>
      <c r="F315" s="168"/>
    </row>
    <row r="316" spans="1:8" ht="22.8">
      <c r="A316" s="182"/>
      <c r="B316" s="158" t="s">
        <v>925</v>
      </c>
      <c r="F316" s="168"/>
    </row>
    <row r="317" spans="1:8">
      <c r="A317" s="182"/>
      <c r="B317" s="158" t="s">
        <v>935</v>
      </c>
      <c r="F317" s="168"/>
    </row>
    <row r="318" spans="1:8" ht="45.6">
      <c r="A318" s="182"/>
      <c r="B318" s="158" t="s">
        <v>2496</v>
      </c>
      <c r="C318" s="155" t="s">
        <v>297</v>
      </c>
      <c r="D318" s="156">
        <v>110</v>
      </c>
      <c r="F318" s="168">
        <f>D318*ROUND(E318,2)</f>
        <v>0</v>
      </c>
    </row>
    <row r="319" spans="1:8">
      <c r="A319" s="182"/>
      <c r="F319" s="168"/>
    </row>
    <row r="320" spans="1:8">
      <c r="A320" s="182">
        <f>A310+1</f>
        <v>10</v>
      </c>
      <c r="B320" s="158" t="s">
        <v>3231</v>
      </c>
      <c r="F320" s="168"/>
    </row>
    <row r="321" spans="1:8" ht="22.8">
      <c r="A321" s="182"/>
      <c r="B321" s="158" t="s">
        <v>874</v>
      </c>
      <c r="F321" s="168"/>
    </row>
    <row r="322" spans="1:8" ht="57">
      <c r="A322" s="182"/>
      <c r="B322" s="158" t="s">
        <v>308</v>
      </c>
      <c r="F322" s="168"/>
      <c r="G322" s="656"/>
      <c r="H322" s="656"/>
    </row>
    <row r="323" spans="1:8">
      <c r="A323" s="182"/>
      <c r="B323" s="158" t="s">
        <v>873</v>
      </c>
      <c r="F323" s="168"/>
      <c r="G323" s="183"/>
      <c r="H323" s="184"/>
    </row>
    <row r="324" spans="1:8">
      <c r="A324" s="182"/>
      <c r="B324" s="185" t="s">
        <v>923</v>
      </c>
      <c r="G324" s="183"/>
      <c r="H324" s="184"/>
    </row>
    <row r="325" spans="1:8">
      <c r="A325" s="182"/>
      <c r="B325" s="158" t="s">
        <v>937</v>
      </c>
      <c r="F325" s="168"/>
      <c r="G325" s="183"/>
      <c r="H325" s="184"/>
    </row>
    <row r="326" spans="1:8">
      <c r="A326" s="182"/>
      <c r="B326" s="158" t="s">
        <v>924</v>
      </c>
      <c r="F326" s="168"/>
      <c r="G326" s="183"/>
      <c r="H326" s="184"/>
    </row>
    <row r="327" spans="1:8">
      <c r="A327" s="182"/>
      <c r="B327" s="178" t="s">
        <v>932</v>
      </c>
      <c r="F327" s="168"/>
      <c r="G327" s="183"/>
      <c r="H327" s="184"/>
    </row>
    <row r="328" spans="1:8" ht="45.6">
      <c r="A328" s="182"/>
      <c r="B328" s="158" t="s">
        <v>2496</v>
      </c>
      <c r="C328" s="155" t="s">
        <v>297</v>
      </c>
      <c r="D328" s="156">
        <v>111</v>
      </c>
      <c r="F328" s="168">
        <f>D328*ROUND(E328,2)</f>
        <v>0</v>
      </c>
      <c r="G328" s="183"/>
      <c r="H328" s="184"/>
    </row>
    <row r="329" spans="1:8">
      <c r="A329" s="182"/>
      <c r="B329" s="178"/>
      <c r="F329" s="168"/>
      <c r="G329" s="183"/>
      <c r="H329" s="184"/>
    </row>
    <row r="330" spans="1:8">
      <c r="A330" s="182">
        <f>A320+1</f>
        <v>11</v>
      </c>
      <c r="B330" s="158" t="s">
        <v>938</v>
      </c>
      <c r="F330" s="168"/>
      <c r="G330" s="183"/>
      <c r="H330" s="184"/>
    </row>
    <row r="331" spans="1:8" ht="22.8">
      <c r="A331" s="182"/>
      <c r="B331" s="158" t="s">
        <v>874</v>
      </c>
      <c r="F331" s="168"/>
      <c r="G331" s="183"/>
      <c r="H331" s="184"/>
    </row>
    <row r="332" spans="1:8" ht="57">
      <c r="A332" s="182"/>
      <c r="B332" s="158" t="s">
        <v>308</v>
      </c>
      <c r="F332" s="168"/>
      <c r="G332" s="183"/>
      <c r="H332" s="184"/>
    </row>
    <row r="333" spans="1:8">
      <c r="A333" s="182"/>
      <c r="B333" s="158" t="s">
        <v>873</v>
      </c>
      <c r="F333" s="168"/>
      <c r="G333" s="183"/>
      <c r="H333" s="184"/>
    </row>
    <row r="334" spans="1:8">
      <c r="A334" s="182"/>
      <c r="B334" s="185" t="s">
        <v>923</v>
      </c>
      <c r="F334" s="168"/>
      <c r="G334" s="183"/>
      <c r="H334" s="184"/>
    </row>
    <row r="335" spans="1:8">
      <c r="A335" s="182"/>
      <c r="B335" s="158" t="s">
        <v>306</v>
      </c>
      <c r="F335" s="168"/>
      <c r="G335" s="183"/>
      <c r="H335" s="184"/>
    </row>
    <row r="336" spans="1:8">
      <c r="A336" s="182"/>
      <c r="B336" s="158" t="s">
        <v>309</v>
      </c>
      <c r="F336" s="168"/>
      <c r="G336" s="183"/>
      <c r="H336" s="184"/>
    </row>
    <row r="337" spans="1:8" ht="22.8">
      <c r="A337" s="182"/>
      <c r="B337" s="158" t="s">
        <v>925</v>
      </c>
      <c r="F337" s="168"/>
      <c r="G337" s="183"/>
      <c r="H337" s="184"/>
    </row>
    <row r="338" spans="1:8">
      <c r="A338" s="182"/>
      <c r="B338" s="158" t="s">
        <v>777</v>
      </c>
      <c r="F338" s="168"/>
      <c r="G338" s="183"/>
      <c r="H338" s="184"/>
    </row>
    <row r="339" spans="1:8" ht="45.6">
      <c r="A339" s="182"/>
      <c r="B339" s="158" t="s">
        <v>2496</v>
      </c>
      <c r="C339" s="155" t="s">
        <v>297</v>
      </c>
      <c r="D339" s="156">
        <v>160</v>
      </c>
      <c r="F339" s="168">
        <f>D339*ROUND(E339,2)</f>
        <v>0</v>
      </c>
      <c r="G339" s="183"/>
      <c r="H339" s="184"/>
    </row>
    <row r="340" spans="1:8">
      <c r="A340" s="182"/>
      <c r="F340" s="168"/>
      <c r="G340" s="183"/>
      <c r="H340" s="184"/>
    </row>
    <row r="341" spans="1:8">
      <c r="A341" s="161"/>
      <c r="F341" s="168"/>
      <c r="G341" s="183"/>
      <c r="H341" s="184"/>
    </row>
    <row r="342" spans="1:8">
      <c r="A342" s="182">
        <f>A330+1</f>
        <v>12</v>
      </c>
      <c r="B342" s="158" t="s">
        <v>2823</v>
      </c>
      <c r="F342" s="168"/>
    </row>
    <row r="343" spans="1:8" ht="34.200000000000003">
      <c r="A343" s="182"/>
      <c r="B343" s="158" t="s">
        <v>778</v>
      </c>
      <c r="F343" s="168"/>
    </row>
    <row r="344" spans="1:8" ht="34.200000000000003">
      <c r="A344" s="182"/>
      <c r="B344" s="158" t="s">
        <v>311</v>
      </c>
    </row>
    <row r="345" spans="1:8" ht="22.8">
      <c r="A345" s="182"/>
      <c r="B345" s="158" t="s">
        <v>889</v>
      </c>
    </row>
    <row r="346" spans="1:8" ht="22.8">
      <c r="A346" s="182"/>
      <c r="B346" s="158" t="s">
        <v>2824</v>
      </c>
    </row>
    <row r="347" spans="1:8" ht="22.8">
      <c r="A347" s="182"/>
      <c r="B347" s="158" t="s">
        <v>551</v>
      </c>
    </row>
    <row r="348" spans="1:8" ht="68.400000000000006">
      <c r="A348" s="182"/>
      <c r="B348" s="158" t="s">
        <v>779</v>
      </c>
    </row>
    <row r="349" spans="1:8" ht="22.8">
      <c r="A349" s="182"/>
      <c r="B349" s="158" t="s">
        <v>780</v>
      </c>
      <c r="C349" s="155" t="s">
        <v>297</v>
      </c>
      <c r="D349" s="156">
        <v>4200</v>
      </c>
      <c r="F349" s="168">
        <f>D349*ROUND(E349,2)</f>
        <v>0</v>
      </c>
    </row>
    <row r="350" spans="1:8">
      <c r="A350" s="182"/>
    </row>
    <row r="351" spans="1:8">
      <c r="A351" s="182">
        <f>A342+1</f>
        <v>13</v>
      </c>
      <c r="B351" s="158" t="s">
        <v>313</v>
      </c>
      <c r="F351" s="168"/>
    </row>
    <row r="352" spans="1:8" ht="34.200000000000003">
      <c r="A352" s="182"/>
      <c r="B352" s="158" t="s">
        <v>2825</v>
      </c>
      <c r="C352" s="161"/>
      <c r="F352" s="168"/>
    </row>
    <row r="353" spans="1:6" ht="34.200000000000003">
      <c r="A353" s="182"/>
      <c r="B353" s="158" t="s">
        <v>314</v>
      </c>
      <c r="F353" s="168"/>
    </row>
    <row r="354" spans="1:6" ht="45.6">
      <c r="A354" s="182"/>
      <c r="B354" s="158" t="s">
        <v>315</v>
      </c>
      <c r="F354" s="168"/>
    </row>
    <row r="355" spans="1:6">
      <c r="A355" s="182"/>
      <c r="B355" s="158" t="s">
        <v>316</v>
      </c>
      <c r="F355" s="168"/>
    </row>
    <row r="356" spans="1:6" ht="34.200000000000003">
      <c r="A356" s="182"/>
      <c r="B356" s="158" t="s">
        <v>317</v>
      </c>
      <c r="F356" s="168"/>
    </row>
    <row r="357" spans="1:6" ht="34.200000000000003">
      <c r="A357" s="182"/>
      <c r="B357" s="158" t="s">
        <v>318</v>
      </c>
      <c r="F357" s="168"/>
    </row>
    <row r="358" spans="1:6" ht="22.8">
      <c r="A358" s="182"/>
      <c r="B358" s="158" t="s">
        <v>319</v>
      </c>
      <c r="F358" s="168"/>
    </row>
    <row r="359" spans="1:6" ht="34.200000000000003">
      <c r="A359" s="182"/>
      <c r="B359" s="158" t="s">
        <v>320</v>
      </c>
      <c r="C359" s="155" t="s">
        <v>476</v>
      </c>
      <c r="D359" s="156">
        <v>6</v>
      </c>
      <c r="F359" s="168">
        <f>D359*ROUND(E359,2)</f>
        <v>0</v>
      </c>
    </row>
    <row r="360" spans="1:6">
      <c r="A360" s="182"/>
      <c r="F360" s="168"/>
    </row>
    <row r="361" spans="1:6">
      <c r="A361" s="182">
        <f>A351+1</f>
        <v>14</v>
      </c>
      <c r="B361" s="158" t="s">
        <v>505</v>
      </c>
      <c r="F361" s="168"/>
    </row>
    <row r="362" spans="1:6" ht="22.8">
      <c r="A362" s="182"/>
      <c r="B362" s="158" t="s">
        <v>321</v>
      </c>
      <c r="F362" s="168"/>
    </row>
    <row r="363" spans="1:6" ht="34.200000000000003">
      <c r="A363" s="182"/>
      <c r="B363" s="158" t="s">
        <v>322</v>
      </c>
      <c r="F363" s="168"/>
    </row>
    <row r="364" spans="1:6" ht="34.200000000000003">
      <c r="A364" s="182"/>
      <c r="B364" s="158" t="s">
        <v>323</v>
      </c>
      <c r="F364" s="168"/>
    </row>
    <row r="365" spans="1:6" ht="45.6">
      <c r="A365" s="182"/>
      <c r="B365" s="158" t="s">
        <v>324</v>
      </c>
      <c r="F365" s="168"/>
    </row>
    <row r="366" spans="1:6" ht="22.8">
      <c r="A366" s="182"/>
      <c r="B366" s="158" t="s">
        <v>497</v>
      </c>
      <c r="C366" s="155" t="s">
        <v>476</v>
      </c>
      <c r="D366" s="156">
        <v>350</v>
      </c>
      <c r="F366" s="168">
        <f>D366*ROUND(E366,2)</f>
        <v>0</v>
      </c>
    </row>
    <row r="367" spans="1:6">
      <c r="A367" s="182"/>
      <c r="F367" s="168"/>
    </row>
    <row r="368" spans="1:6">
      <c r="A368" s="182">
        <f>A361+1</f>
        <v>15</v>
      </c>
      <c r="B368" s="158" t="s">
        <v>506</v>
      </c>
      <c r="F368" s="168"/>
    </row>
    <row r="369" spans="1:6" ht="22.8">
      <c r="A369" s="182"/>
      <c r="B369" s="180" t="s">
        <v>781</v>
      </c>
      <c r="F369" s="168"/>
    </row>
    <row r="370" spans="1:6">
      <c r="A370" s="182"/>
      <c r="B370" s="158" t="s">
        <v>782</v>
      </c>
      <c r="F370" s="168"/>
    </row>
    <row r="371" spans="1:6" ht="22.8">
      <c r="A371" s="182"/>
      <c r="B371" s="158" t="s">
        <v>497</v>
      </c>
      <c r="C371" s="155" t="s">
        <v>476</v>
      </c>
      <c r="D371" s="156">
        <v>350</v>
      </c>
      <c r="F371" s="168">
        <f>D371*ROUND(E371,2)</f>
        <v>0</v>
      </c>
    </row>
    <row r="372" spans="1:6">
      <c r="A372" s="182"/>
    </row>
    <row r="373" spans="1:6" ht="34.200000000000003">
      <c r="A373" s="182">
        <f>A368+1</f>
        <v>16</v>
      </c>
      <c r="B373" s="178" t="s">
        <v>3253</v>
      </c>
      <c r="F373" s="168"/>
    </row>
    <row r="374" spans="1:6" ht="22.8">
      <c r="A374" s="182"/>
      <c r="B374" s="158" t="s">
        <v>325</v>
      </c>
      <c r="F374" s="168"/>
    </row>
    <row r="375" spans="1:6">
      <c r="A375" s="182" t="s">
        <v>2826</v>
      </c>
      <c r="B375" s="178" t="s">
        <v>3251</v>
      </c>
      <c r="C375" s="155" t="s">
        <v>476</v>
      </c>
      <c r="D375" s="156">
        <v>200</v>
      </c>
      <c r="F375" s="168">
        <f>D375*ROUND(E375,2)</f>
        <v>0</v>
      </c>
    </row>
    <row r="376" spans="1:6">
      <c r="A376" s="182" t="s">
        <v>2827</v>
      </c>
      <c r="B376" s="178" t="s">
        <v>3252</v>
      </c>
      <c r="C376" s="155" t="s">
        <v>476</v>
      </c>
      <c r="D376" s="156">
        <v>200</v>
      </c>
      <c r="F376" s="168">
        <f>D376*ROUND(E376,2)</f>
        <v>0</v>
      </c>
    </row>
    <row r="377" spans="1:6">
      <c r="A377" s="182"/>
      <c r="F377" s="168"/>
    </row>
    <row r="378" spans="1:6">
      <c r="A378" s="182">
        <f>A373+1</f>
        <v>17</v>
      </c>
      <c r="B378" s="158" t="s">
        <v>326</v>
      </c>
      <c r="F378" s="168"/>
    </row>
    <row r="379" spans="1:6" ht="22.8">
      <c r="A379" s="182"/>
      <c r="B379" s="158" t="s">
        <v>941</v>
      </c>
    </row>
    <row r="380" spans="1:6" ht="22.8">
      <c r="A380" s="182"/>
      <c r="B380" s="158" t="s">
        <v>327</v>
      </c>
      <c r="F380" s="168"/>
    </row>
    <row r="381" spans="1:6">
      <c r="A381" s="182"/>
      <c r="B381" s="158" t="s">
        <v>942</v>
      </c>
      <c r="C381" s="155" t="s">
        <v>262</v>
      </c>
      <c r="D381" s="181">
        <v>5</v>
      </c>
      <c r="F381" s="168">
        <f>D381*ROUND(E381,2)</f>
        <v>0</v>
      </c>
    </row>
    <row r="382" spans="1:6">
      <c r="A382" s="182"/>
      <c r="F382" s="168"/>
    </row>
    <row r="383" spans="1:6" ht="22.8">
      <c r="A383" s="182">
        <f>A378+1</f>
        <v>18</v>
      </c>
      <c r="B383" s="158" t="s">
        <v>328</v>
      </c>
      <c r="F383" s="168"/>
    </row>
    <row r="384" spans="1:6" ht="22.8">
      <c r="A384" s="182"/>
      <c r="B384" s="158" t="s">
        <v>783</v>
      </c>
      <c r="F384" s="168"/>
    </row>
    <row r="385" spans="1:6" ht="22.8">
      <c r="B385" s="158" t="s">
        <v>329</v>
      </c>
      <c r="F385" s="168"/>
    </row>
    <row r="386" spans="1:6" ht="22.8">
      <c r="A386" s="187"/>
      <c r="B386" s="158" t="s">
        <v>330</v>
      </c>
      <c r="F386" s="168"/>
    </row>
    <row r="387" spans="1:6" ht="57">
      <c r="A387" s="187"/>
      <c r="B387" s="158" t="s">
        <v>331</v>
      </c>
      <c r="C387" s="155" t="s">
        <v>476</v>
      </c>
      <c r="D387" s="156">
        <v>40</v>
      </c>
      <c r="F387" s="168">
        <f>D387*ROUND(E387,2)</f>
        <v>0</v>
      </c>
    </row>
    <row r="388" spans="1:6">
      <c r="F388" s="168"/>
    </row>
    <row r="389" spans="1:6">
      <c r="A389" s="153" t="s">
        <v>304</v>
      </c>
      <c r="B389" s="158" t="s">
        <v>332</v>
      </c>
      <c r="F389" s="168">
        <f>SUM(F251:F388)</f>
        <v>0</v>
      </c>
    </row>
    <row r="390" spans="1:6">
      <c r="A390" s="187"/>
      <c r="F390" s="168"/>
    </row>
    <row r="391" spans="1:6">
      <c r="F391" s="168"/>
    </row>
    <row r="392" spans="1:6">
      <c r="A392" s="153" t="s">
        <v>335</v>
      </c>
      <c r="B392" s="158" t="s">
        <v>131</v>
      </c>
      <c r="F392" s="168"/>
    </row>
    <row r="393" spans="1:6">
      <c r="F393" s="168"/>
    </row>
    <row r="394" spans="1:6">
      <c r="A394" s="153" t="s">
        <v>265</v>
      </c>
      <c r="B394" s="158" t="s">
        <v>132</v>
      </c>
      <c r="F394" s="168"/>
    </row>
    <row r="395" spans="1:6">
      <c r="F395" s="168"/>
    </row>
    <row r="396" spans="1:6">
      <c r="A396" s="188">
        <v>1</v>
      </c>
      <c r="B396" s="158" t="s">
        <v>336</v>
      </c>
      <c r="F396" s="168"/>
    </row>
    <row r="397" spans="1:6" ht="22.8">
      <c r="A397" s="188"/>
      <c r="B397" s="158" t="s">
        <v>836</v>
      </c>
      <c r="F397" s="168"/>
    </row>
    <row r="398" spans="1:6">
      <c r="A398" s="188"/>
      <c r="B398" s="158" t="s">
        <v>338</v>
      </c>
      <c r="F398" s="168"/>
    </row>
    <row r="399" spans="1:6">
      <c r="A399" s="188"/>
      <c r="B399" s="158" t="s">
        <v>340</v>
      </c>
      <c r="F399" s="168"/>
    </row>
    <row r="400" spans="1:6" ht="22.8">
      <c r="A400" s="188"/>
      <c r="B400" s="158" t="s">
        <v>1410</v>
      </c>
      <c r="F400" s="168"/>
    </row>
    <row r="401" spans="1:6" ht="22.8">
      <c r="A401" s="188"/>
      <c r="B401" s="158" t="s">
        <v>837</v>
      </c>
      <c r="F401" s="168"/>
    </row>
    <row r="402" spans="1:6" ht="45.6">
      <c r="A402" s="188"/>
      <c r="B402" s="189" t="s">
        <v>1409</v>
      </c>
      <c r="F402" s="168"/>
    </row>
    <row r="403" spans="1:6" ht="22.8">
      <c r="A403" s="188"/>
      <c r="B403" s="189" t="s">
        <v>1407</v>
      </c>
      <c r="F403" s="168"/>
    </row>
    <row r="404" spans="1:6" ht="22.8">
      <c r="A404" s="188"/>
      <c r="B404" s="189" t="s">
        <v>1408</v>
      </c>
      <c r="F404" s="168"/>
    </row>
    <row r="405" spans="1:6" ht="45.6">
      <c r="A405" s="188"/>
      <c r="B405" s="158" t="s">
        <v>784</v>
      </c>
      <c r="C405" s="155" t="s">
        <v>297</v>
      </c>
      <c r="D405" s="156">
        <v>1380</v>
      </c>
      <c r="F405" s="168">
        <f>D405*ROUND(E405,2)</f>
        <v>0</v>
      </c>
    </row>
    <row r="406" spans="1:6">
      <c r="A406" s="188"/>
      <c r="F406" s="168"/>
    </row>
    <row r="407" spans="1:6">
      <c r="A407" s="188">
        <f>A396+1</f>
        <v>2</v>
      </c>
      <c r="B407" s="154" t="s">
        <v>2828</v>
      </c>
      <c r="F407" s="168"/>
    </row>
    <row r="408" spans="1:6" ht="22.8">
      <c r="A408" s="188"/>
      <c r="B408" s="158" t="s">
        <v>337</v>
      </c>
      <c r="F408" s="168"/>
    </row>
    <row r="409" spans="1:6">
      <c r="A409" s="188"/>
      <c r="B409" s="158" t="s">
        <v>338</v>
      </c>
      <c r="F409" s="168"/>
    </row>
    <row r="410" spans="1:6">
      <c r="A410" s="188"/>
      <c r="B410" s="158" t="s">
        <v>340</v>
      </c>
      <c r="F410" s="168"/>
    </row>
    <row r="411" spans="1:6">
      <c r="A411" s="188"/>
      <c r="B411" s="158" t="s">
        <v>838</v>
      </c>
      <c r="F411" s="168"/>
    </row>
    <row r="412" spans="1:6" ht="22.8">
      <c r="A412" s="188"/>
      <c r="B412" s="158" t="s">
        <v>837</v>
      </c>
      <c r="F412" s="168"/>
    </row>
    <row r="413" spans="1:6" ht="45.6">
      <c r="A413" s="188"/>
      <c r="B413" s="158" t="s">
        <v>339</v>
      </c>
      <c r="C413" s="155" t="s">
        <v>297</v>
      </c>
      <c r="D413" s="156">
        <v>46</v>
      </c>
      <c r="F413" s="168">
        <f>D413*ROUND(E413,2)</f>
        <v>0</v>
      </c>
    </row>
    <row r="414" spans="1:6">
      <c r="A414" s="188"/>
      <c r="F414" s="168"/>
    </row>
    <row r="415" spans="1:6">
      <c r="A415" s="188">
        <f>A407+1</f>
        <v>3</v>
      </c>
      <c r="B415" s="158" t="s">
        <v>1403</v>
      </c>
      <c r="F415" s="168"/>
    </row>
    <row r="416" spans="1:6">
      <c r="A416" s="188"/>
      <c r="B416" s="158" t="s">
        <v>1404</v>
      </c>
      <c r="F416" s="168"/>
    </row>
    <row r="417" spans="1:6" ht="22.8">
      <c r="A417" s="188"/>
      <c r="B417" s="158" t="s">
        <v>337</v>
      </c>
      <c r="F417" s="168"/>
    </row>
    <row r="418" spans="1:6">
      <c r="A418" s="188"/>
      <c r="B418" s="158" t="s">
        <v>338</v>
      </c>
      <c r="F418" s="168"/>
    </row>
    <row r="419" spans="1:6">
      <c r="A419" s="188"/>
      <c r="B419" s="190" t="s">
        <v>1402</v>
      </c>
      <c r="F419" s="168"/>
    </row>
    <row r="420" spans="1:6" ht="22.8">
      <c r="A420" s="188"/>
      <c r="B420" s="189" t="s">
        <v>1413</v>
      </c>
      <c r="F420" s="168"/>
    </row>
    <row r="421" spans="1:6" ht="22.8">
      <c r="A421" s="188"/>
      <c r="B421" s="158" t="s">
        <v>837</v>
      </c>
      <c r="F421" s="168"/>
    </row>
    <row r="422" spans="1:6" ht="22.8">
      <c r="A422" s="188"/>
      <c r="B422" s="158" t="s">
        <v>341</v>
      </c>
      <c r="F422" s="168"/>
    </row>
    <row r="423" spans="1:6" ht="45.6">
      <c r="A423" s="188"/>
      <c r="B423" s="158" t="s">
        <v>339</v>
      </c>
      <c r="C423" s="155" t="s">
        <v>297</v>
      </c>
      <c r="D423" s="156">
        <v>260</v>
      </c>
      <c r="F423" s="168">
        <f>D423*ROUND(E423,2)</f>
        <v>0</v>
      </c>
    </row>
    <row r="424" spans="1:6">
      <c r="A424" s="188"/>
      <c r="F424" s="168"/>
    </row>
    <row r="425" spans="1:6">
      <c r="A425" s="188">
        <f>A415+1</f>
        <v>4</v>
      </c>
      <c r="B425" s="158" t="s">
        <v>2829</v>
      </c>
      <c r="F425" s="168"/>
    </row>
    <row r="426" spans="1:6" ht="57">
      <c r="A426" s="188"/>
      <c r="B426" s="189" t="s">
        <v>1411</v>
      </c>
    </row>
    <row r="427" spans="1:6" ht="22.8">
      <c r="A427" s="188"/>
      <c r="B427" s="158" t="s">
        <v>903</v>
      </c>
      <c r="C427" s="155" t="s">
        <v>476</v>
      </c>
      <c r="D427" s="156">
        <v>25</v>
      </c>
      <c r="F427" s="168">
        <f>D427*ROUND(E427,2)</f>
        <v>0</v>
      </c>
    </row>
    <row r="428" spans="1:6">
      <c r="A428" s="188"/>
      <c r="F428" s="168"/>
    </row>
    <row r="429" spans="1:6" ht="22.8">
      <c r="A429" s="188">
        <f>A425+1</f>
        <v>5</v>
      </c>
      <c r="B429" s="179" t="s">
        <v>3293</v>
      </c>
      <c r="F429" s="168"/>
    </row>
    <row r="430" spans="1:6" ht="102.6">
      <c r="A430" s="188"/>
      <c r="B430" s="191" t="s">
        <v>1406</v>
      </c>
      <c r="F430" s="168"/>
    </row>
    <row r="431" spans="1:6" ht="45.6">
      <c r="A431" s="188"/>
      <c r="B431" s="189" t="s">
        <v>1405</v>
      </c>
      <c r="C431" s="155" t="s">
        <v>297</v>
      </c>
      <c r="D431" s="156">
        <v>55</v>
      </c>
      <c r="F431" s="168">
        <f>D431*ROUND(E431,2)</f>
        <v>0</v>
      </c>
    </row>
    <row r="432" spans="1:6">
      <c r="A432" s="188"/>
    </row>
    <row r="433" spans="1:8">
      <c r="A433" s="188"/>
      <c r="F433" s="168"/>
    </row>
    <row r="434" spans="1:8" ht="22.8">
      <c r="A434" s="188">
        <f>A429+1</f>
        <v>6</v>
      </c>
      <c r="B434" s="190" t="s">
        <v>1414</v>
      </c>
      <c r="F434" s="168"/>
    </row>
    <row r="435" spans="1:8" ht="102.6">
      <c r="A435" s="188"/>
      <c r="B435" s="192" t="s">
        <v>3294</v>
      </c>
      <c r="F435" s="168"/>
      <c r="G435" s="190"/>
    </row>
    <row r="436" spans="1:8" ht="22.8">
      <c r="A436" s="188"/>
      <c r="B436" s="179" t="s">
        <v>3295</v>
      </c>
      <c r="F436" s="168"/>
      <c r="G436" s="190"/>
    </row>
    <row r="437" spans="1:8" ht="22.8">
      <c r="A437" s="188"/>
      <c r="B437" s="158" t="s">
        <v>342</v>
      </c>
      <c r="F437" s="168"/>
      <c r="G437" s="190"/>
    </row>
    <row r="438" spans="1:8" ht="22.8">
      <c r="A438" s="188"/>
      <c r="B438" s="158" t="s">
        <v>343</v>
      </c>
      <c r="F438" s="168"/>
    </row>
    <row r="439" spans="1:8">
      <c r="A439" s="188"/>
      <c r="B439" s="158" t="s">
        <v>488</v>
      </c>
      <c r="C439" s="155" t="s">
        <v>297</v>
      </c>
      <c r="D439" s="156">
        <v>280</v>
      </c>
      <c r="F439" s="168">
        <f>D439*ROUND(E439,2)</f>
        <v>0</v>
      </c>
    </row>
    <row r="440" spans="1:8">
      <c r="A440" s="188"/>
      <c r="F440" s="168"/>
    </row>
    <row r="441" spans="1:8">
      <c r="A441" s="188">
        <f>A434+1</f>
        <v>7</v>
      </c>
      <c r="B441" s="158" t="s">
        <v>2784</v>
      </c>
      <c r="F441" s="168"/>
    </row>
    <row r="442" spans="1:8" ht="22.8">
      <c r="A442" s="188"/>
      <c r="B442" s="158" t="s">
        <v>802</v>
      </c>
      <c r="F442" s="168"/>
    </row>
    <row r="443" spans="1:8" ht="22.8">
      <c r="A443" s="188"/>
      <c r="B443" s="158" t="s">
        <v>343</v>
      </c>
      <c r="F443" s="168"/>
    </row>
    <row r="444" spans="1:8">
      <c r="A444" s="188"/>
      <c r="B444" s="158" t="s">
        <v>488</v>
      </c>
      <c r="C444" s="155" t="s">
        <v>297</v>
      </c>
      <c r="D444" s="156">
        <v>24</v>
      </c>
      <c r="F444" s="168">
        <f>D444*ROUND(E444,2)</f>
        <v>0</v>
      </c>
    </row>
    <row r="445" spans="1:8">
      <c r="A445" s="188"/>
      <c r="F445" s="168"/>
    </row>
    <row r="446" spans="1:8">
      <c r="A446" s="188">
        <f>A441+1</f>
        <v>8</v>
      </c>
      <c r="B446" s="158" t="s">
        <v>1398</v>
      </c>
      <c r="F446" s="168"/>
    </row>
    <row r="447" spans="1:8" ht="22.8">
      <c r="A447" s="188"/>
      <c r="B447" s="158" t="s">
        <v>933</v>
      </c>
      <c r="F447" s="168"/>
    </row>
    <row r="448" spans="1:8" ht="22.8">
      <c r="A448" s="188"/>
      <c r="B448" s="158" t="s">
        <v>337</v>
      </c>
      <c r="F448" s="168"/>
      <c r="G448" s="183"/>
      <c r="H448" s="184"/>
    </row>
    <row r="449" spans="1:8">
      <c r="A449" s="188"/>
      <c r="B449" s="158" t="s">
        <v>338</v>
      </c>
      <c r="F449" s="168"/>
      <c r="G449" s="183"/>
      <c r="H449" s="183"/>
    </row>
    <row r="450" spans="1:8">
      <c r="A450" s="188"/>
      <c r="B450" s="158" t="s">
        <v>340</v>
      </c>
      <c r="F450" s="168"/>
      <c r="G450" s="183"/>
      <c r="H450" s="184"/>
    </row>
    <row r="451" spans="1:8" ht="22.8">
      <c r="A451" s="188"/>
      <c r="B451" s="158" t="s">
        <v>876</v>
      </c>
      <c r="F451" s="168"/>
      <c r="G451" s="183"/>
      <c r="H451" s="184"/>
    </row>
    <row r="452" spans="1:8" ht="22.8">
      <c r="A452" s="188"/>
      <c r="B452" s="158" t="s">
        <v>837</v>
      </c>
      <c r="F452" s="168"/>
      <c r="G452" s="183"/>
      <c r="H452" s="184"/>
    </row>
    <row r="453" spans="1:8">
      <c r="A453" s="188"/>
      <c r="B453" s="158" t="s">
        <v>934</v>
      </c>
      <c r="F453" s="168"/>
      <c r="G453" s="183"/>
      <c r="H453" s="184"/>
    </row>
    <row r="454" spans="1:8">
      <c r="A454" s="188"/>
      <c r="B454" s="158" t="s">
        <v>1401</v>
      </c>
      <c r="F454" s="168"/>
      <c r="G454" s="183"/>
      <c r="H454" s="184"/>
    </row>
    <row r="455" spans="1:8" ht="45.6">
      <c r="A455" s="188"/>
      <c r="B455" s="158" t="s">
        <v>339</v>
      </c>
      <c r="F455" s="168"/>
      <c r="G455" s="183"/>
      <c r="H455" s="184"/>
    </row>
    <row r="456" spans="1:8">
      <c r="A456" s="188"/>
      <c r="B456" s="158" t="s">
        <v>488</v>
      </c>
      <c r="F456" s="168"/>
      <c r="G456" s="183"/>
      <c r="H456" s="184"/>
    </row>
    <row r="457" spans="1:8">
      <c r="A457" s="188" t="s">
        <v>3113</v>
      </c>
      <c r="B457" s="158" t="s">
        <v>1399</v>
      </c>
      <c r="C457" s="155" t="s">
        <v>297</v>
      </c>
      <c r="D457" s="156">
        <v>7</v>
      </c>
      <c r="F457" s="168">
        <f>D457*ROUND(E457,2)</f>
        <v>0</v>
      </c>
      <c r="G457" s="183"/>
      <c r="H457" s="184"/>
    </row>
    <row r="458" spans="1:8">
      <c r="A458" s="188" t="s">
        <v>3114</v>
      </c>
      <c r="B458" s="158" t="s">
        <v>1400</v>
      </c>
      <c r="C458" s="155" t="s">
        <v>297</v>
      </c>
      <c r="D458" s="156">
        <v>16</v>
      </c>
      <c r="F458" s="168">
        <f>D458*ROUND(E458,2)</f>
        <v>0</v>
      </c>
      <c r="G458" s="183"/>
      <c r="H458" s="184"/>
    </row>
    <row r="459" spans="1:8">
      <c r="A459" s="188"/>
      <c r="F459" s="168"/>
      <c r="G459" s="183"/>
      <c r="H459" s="184"/>
    </row>
    <row r="460" spans="1:8">
      <c r="A460" s="188">
        <f>A446+1</f>
        <v>9</v>
      </c>
      <c r="B460" s="158" t="s">
        <v>877</v>
      </c>
      <c r="F460" s="168"/>
      <c r="G460" s="656"/>
      <c r="H460" s="656"/>
    </row>
    <row r="461" spans="1:8" ht="45.6">
      <c r="A461" s="188"/>
      <c r="B461" s="178" t="s">
        <v>3254</v>
      </c>
      <c r="F461" s="168"/>
      <c r="G461" s="183"/>
      <c r="H461" s="184"/>
    </row>
    <row r="462" spans="1:8">
      <c r="A462" s="188"/>
      <c r="B462" s="158" t="s">
        <v>344</v>
      </c>
      <c r="F462" s="168"/>
      <c r="G462" s="183"/>
      <c r="H462" s="184"/>
    </row>
    <row r="463" spans="1:8">
      <c r="A463" s="188"/>
      <c r="B463" s="158" t="s">
        <v>345</v>
      </c>
      <c r="F463" s="168"/>
      <c r="G463" s="183"/>
      <c r="H463" s="184"/>
    </row>
    <row r="464" spans="1:8" ht="22.8">
      <c r="A464" s="188"/>
      <c r="B464" s="158" t="s">
        <v>840</v>
      </c>
      <c r="F464" s="168"/>
      <c r="G464" s="183"/>
      <c r="H464" s="184"/>
    </row>
    <row r="465" spans="1:8">
      <c r="A465" s="188"/>
      <c r="B465" s="158" t="s">
        <v>346</v>
      </c>
      <c r="F465" s="168"/>
      <c r="G465" s="183"/>
      <c r="H465" s="184"/>
    </row>
    <row r="466" spans="1:8" ht="22.8">
      <c r="A466" s="188"/>
      <c r="B466" s="158" t="s">
        <v>785</v>
      </c>
      <c r="F466" s="168"/>
      <c r="G466" s="183"/>
      <c r="H466" s="184"/>
    </row>
    <row r="467" spans="1:8">
      <c r="A467" s="188"/>
      <c r="B467" s="158" t="s">
        <v>489</v>
      </c>
      <c r="C467" s="155" t="s">
        <v>297</v>
      </c>
      <c r="D467" s="156">
        <v>250</v>
      </c>
      <c r="F467" s="168">
        <f>D467*ROUND(E467,2)</f>
        <v>0</v>
      </c>
    </row>
    <row r="468" spans="1:8">
      <c r="A468" s="188"/>
      <c r="F468" s="168"/>
    </row>
    <row r="469" spans="1:8">
      <c r="A469" s="188">
        <f>A460+1</f>
        <v>10</v>
      </c>
      <c r="B469" s="158" t="s">
        <v>839</v>
      </c>
      <c r="F469" s="168"/>
    </row>
    <row r="470" spans="1:8" ht="45.6">
      <c r="A470" s="188"/>
      <c r="B470" s="158" t="s">
        <v>803</v>
      </c>
      <c r="F470" s="168"/>
    </row>
    <row r="471" spans="1:8" ht="22.8">
      <c r="A471" s="188"/>
      <c r="B471" s="158" t="s">
        <v>1412</v>
      </c>
      <c r="F471" s="168"/>
    </row>
    <row r="472" spans="1:8" ht="22.8">
      <c r="A472" s="188"/>
      <c r="B472" s="158" t="s">
        <v>785</v>
      </c>
      <c r="F472" s="168"/>
    </row>
    <row r="473" spans="1:8">
      <c r="A473" s="188"/>
      <c r="B473" s="158" t="s">
        <v>489</v>
      </c>
      <c r="C473" s="155" t="s">
        <v>297</v>
      </c>
      <c r="D473" s="156">
        <v>405</v>
      </c>
      <c r="F473" s="168">
        <f>D473*ROUND(E473,2)</f>
        <v>0</v>
      </c>
    </row>
    <row r="474" spans="1:8">
      <c r="A474" s="188"/>
      <c r="F474" s="168"/>
    </row>
    <row r="475" spans="1:8">
      <c r="A475" s="188">
        <f>A469+1</f>
        <v>11</v>
      </c>
      <c r="B475" s="158" t="s">
        <v>878</v>
      </c>
      <c r="F475" s="168"/>
    </row>
    <row r="476" spans="1:8" ht="22.8">
      <c r="A476" s="188"/>
      <c r="B476" s="158" t="s">
        <v>347</v>
      </c>
      <c r="F476" s="168"/>
    </row>
    <row r="477" spans="1:8" ht="22.8">
      <c r="A477" s="188"/>
      <c r="B477" s="158" t="s">
        <v>786</v>
      </c>
      <c r="F477" s="168"/>
    </row>
    <row r="478" spans="1:8" ht="22.8">
      <c r="A478" s="188"/>
      <c r="B478" s="158" t="s">
        <v>3216</v>
      </c>
      <c r="F478" s="168"/>
    </row>
    <row r="479" spans="1:8" ht="22.8">
      <c r="A479" s="188"/>
      <c r="B479" s="179" t="s">
        <v>3296</v>
      </c>
      <c r="F479" s="168"/>
    </row>
    <row r="480" spans="1:8" ht="22.8">
      <c r="A480" s="188"/>
      <c r="B480" s="158" t="s">
        <v>490</v>
      </c>
      <c r="C480" s="155" t="s">
        <v>297</v>
      </c>
      <c r="D480" s="156">
        <f>D467</f>
        <v>250</v>
      </c>
      <c r="F480" s="168">
        <f>D480*ROUND(E480,2)</f>
        <v>0</v>
      </c>
    </row>
    <row r="481" spans="1:6">
      <c r="A481" s="188"/>
      <c r="F481" s="168"/>
    </row>
    <row r="482" spans="1:6">
      <c r="A482" s="188">
        <f>A475+1</f>
        <v>12</v>
      </c>
      <c r="B482" s="158" t="s">
        <v>348</v>
      </c>
      <c r="F482" s="168"/>
    </row>
    <row r="483" spans="1:6" ht="34.200000000000003">
      <c r="A483" s="188"/>
      <c r="B483" s="158" t="s">
        <v>3232</v>
      </c>
      <c r="F483" s="168"/>
    </row>
    <row r="484" spans="1:6" ht="34.200000000000003">
      <c r="A484" s="188"/>
      <c r="B484" s="158" t="s">
        <v>349</v>
      </c>
      <c r="F484" s="168"/>
    </row>
    <row r="485" spans="1:6" ht="22.8">
      <c r="A485" s="188"/>
      <c r="B485" s="180" t="s">
        <v>350</v>
      </c>
      <c r="F485" s="168"/>
    </row>
    <row r="486" spans="1:6">
      <c r="A486" s="188"/>
      <c r="B486" s="180" t="s">
        <v>351</v>
      </c>
      <c r="C486" s="155" t="s">
        <v>262</v>
      </c>
      <c r="D486" s="181">
        <v>5</v>
      </c>
      <c r="F486" s="168">
        <f>D486*ROUND(E486,2)</f>
        <v>0</v>
      </c>
    </row>
    <row r="487" spans="1:6">
      <c r="A487" s="188"/>
      <c r="F487" s="168"/>
    </row>
    <row r="488" spans="1:6">
      <c r="A488" s="188">
        <f>A482+1</f>
        <v>13</v>
      </c>
      <c r="B488" s="158" t="s">
        <v>804</v>
      </c>
      <c r="F488" s="168"/>
    </row>
    <row r="489" spans="1:6" ht="34.200000000000003">
      <c r="A489" s="188"/>
      <c r="B489" s="158" t="s">
        <v>805</v>
      </c>
      <c r="F489" s="168"/>
    </row>
    <row r="490" spans="1:6" ht="22.8">
      <c r="A490" s="188"/>
      <c r="B490" s="158" t="s">
        <v>3023</v>
      </c>
      <c r="F490" s="168"/>
    </row>
    <row r="491" spans="1:6">
      <c r="A491" s="188"/>
      <c r="B491" s="158" t="s">
        <v>879</v>
      </c>
      <c r="F491" s="168"/>
    </row>
    <row r="492" spans="1:6">
      <c r="A492" s="188"/>
      <c r="B492" s="158" t="s">
        <v>841</v>
      </c>
      <c r="F492" s="168"/>
    </row>
    <row r="493" spans="1:6" ht="34.200000000000003">
      <c r="A493" s="188"/>
      <c r="B493" s="179" t="s">
        <v>3297</v>
      </c>
      <c r="F493" s="168"/>
    </row>
    <row r="494" spans="1:6">
      <c r="A494" s="188"/>
      <c r="B494" s="158" t="s">
        <v>806</v>
      </c>
      <c r="F494" s="168"/>
    </row>
    <row r="495" spans="1:6">
      <c r="A495" s="188"/>
      <c r="B495" s="158" t="s">
        <v>808</v>
      </c>
      <c r="F495" s="168"/>
    </row>
    <row r="496" spans="1:6" ht="57">
      <c r="A496" s="188"/>
      <c r="B496" s="158" t="s">
        <v>807</v>
      </c>
      <c r="F496" s="168"/>
    </row>
    <row r="497" spans="1:7" ht="68.400000000000006">
      <c r="A497" s="188"/>
      <c r="B497" s="158" t="s">
        <v>3217</v>
      </c>
      <c r="F497" s="168"/>
    </row>
    <row r="498" spans="1:7" ht="22.8">
      <c r="A498" s="188"/>
      <c r="B498" s="178" t="s">
        <v>3255</v>
      </c>
      <c r="F498" s="168"/>
    </row>
    <row r="499" spans="1:7" ht="45.6">
      <c r="A499" s="188"/>
      <c r="B499" s="158" t="s">
        <v>809</v>
      </c>
      <c r="F499" s="168"/>
    </row>
    <row r="500" spans="1:7">
      <c r="A500" s="188" t="s">
        <v>3115</v>
      </c>
      <c r="B500" s="158" t="s">
        <v>810</v>
      </c>
      <c r="C500" s="155" t="s">
        <v>297</v>
      </c>
      <c r="D500" s="156">
        <v>1370</v>
      </c>
      <c r="F500" s="168">
        <f t="shared" ref="F500:F506" si="1">D500*ROUND(E500,2)</f>
        <v>0</v>
      </c>
    </row>
    <row r="501" spans="1:7">
      <c r="A501" s="188" t="s">
        <v>3116</v>
      </c>
      <c r="B501" s="158" t="s">
        <v>811</v>
      </c>
      <c r="C501" s="155" t="s">
        <v>297</v>
      </c>
      <c r="D501" s="156">
        <v>170</v>
      </c>
      <c r="F501" s="168">
        <f t="shared" si="1"/>
        <v>0</v>
      </c>
    </row>
    <row r="502" spans="1:7">
      <c r="A502" s="193" t="s">
        <v>3117</v>
      </c>
      <c r="B502" s="158" t="s">
        <v>812</v>
      </c>
      <c r="C502" s="155" t="s">
        <v>476</v>
      </c>
      <c r="D502" s="156">
        <v>336</v>
      </c>
      <c r="F502" s="168">
        <f t="shared" si="1"/>
        <v>0</v>
      </c>
    </row>
    <row r="503" spans="1:7">
      <c r="A503" s="193" t="s">
        <v>3118</v>
      </c>
      <c r="B503" s="178" t="s">
        <v>3257</v>
      </c>
      <c r="C503" s="155" t="s">
        <v>297</v>
      </c>
      <c r="D503" s="156">
        <v>135</v>
      </c>
      <c r="F503" s="168">
        <f t="shared" ref="F503" si="2">D503*ROUND(E503,2)</f>
        <v>0</v>
      </c>
    </row>
    <row r="504" spans="1:7">
      <c r="A504" s="193" t="s">
        <v>3119</v>
      </c>
      <c r="B504" s="178" t="s">
        <v>3260</v>
      </c>
      <c r="C504" s="155" t="s">
        <v>262</v>
      </c>
      <c r="D504" s="156">
        <v>10</v>
      </c>
      <c r="F504" s="168">
        <f t="shared" si="1"/>
        <v>0</v>
      </c>
    </row>
    <row r="505" spans="1:7">
      <c r="A505" s="193" t="s">
        <v>3120</v>
      </c>
      <c r="B505" s="158" t="s">
        <v>813</v>
      </c>
      <c r="C505" s="155" t="s">
        <v>262</v>
      </c>
      <c r="D505" s="156">
        <v>8</v>
      </c>
      <c r="F505" s="168">
        <f t="shared" si="1"/>
        <v>0</v>
      </c>
    </row>
    <row r="506" spans="1:7">
      <c r="A506" s="193" t="s">
        <v>3256</v>
      </c>
      <c r="B506" s="158" t="s">
        <v>814</v>
      </c>
      <c r="C506" s="155" t="s">
        <v>262</v>
      </c>
      <c r="D506" s="156">
        <v>7</v>
      </c>
      <c r="F506" s="168">
        <f t="shared" si="1"/>
        <v>0</v>
      </c>
      <c r="G506" s="170"/>
    </row>
    <row r="507" spans="1:7">
      <c r="A507" s="193" t="s">
        <v>3258</v>
      </c>
      <c r="B507" s="178" t="s">
        <v>3259</v>
      </c>
      <c r="C507" s="155" t="s">
        <v>476</v>
      </c>
      <c r="D507" s="156">
        <v>32</v>
      </c>
      <c r="F507" s="168">
        <f t="shared" ref="F507" si="3">D507*ROUND(E507,2)</f>
        <v>0</v>
      </c>
      <c r="G507" s="170"/>
    </row>
    <row r="508" spans="1:7">
      <c r="A508" s="193"/>
      <c r="B508" s="178"/>
      <c r="F508" s="168"/>
      <c r="G508" s="170"/>
    </row>
    <row r="509" spans="1:7">
      <c r="A509" s="193"/>
      <c r="B509" s="178"/>
      <c r="F509" s="168"/>
      <c r="G509" s="170"/>
    </row>
    <row r="510" spans="1:7">
      <c r="A510" s="188" t="s">
        <v>265</v>
      </c>
      <c r="B510" s="158" t="s">
        <v>352</v>
      </c>
      <c r="F510" s="168">
        <f>SUM(F397:F507)</f>
        <v>0</v>
      </c>
    </row>
    <row r="511" spans="1:7">
      <c r="F511" s="168"/>
    </row>
    <row r="512" spans="1:7">
      <c r="A512" s="169" t="s">
        <v>270</v>
      </c>
      <c r="B512" s="158" t="s">
        <v>156</v>
      </c>
      <c r="F512" s="168"/>
    </row>
    <row r="513" spans="1:6">
      <c r="A513" s="169"/>
      <c r="F513" s="168"/>
    </row>
    <row r="514" spans="1:6">
      <c r="A514" s="169"/>
      <c r="F514" s="168"/>
    </row>
    <row r="515" spans="1:6">
      <c r="A515" s="169">
        <v>1</v>
      </c>
      <c r="B515" s="158" t="s">
        <v>353</v>
      </c>
      <c r="F515" s="168"/>
    </row>
    <row r="516" spans="1:6" ht="34.200000000000003">
      <c r="A516" s="169"/>
      <c r="B516" s="158" t="s">
        <v>2830</v>
      </c>
      <c r="F516" s="168"/>
    </row>
    <row r="517" spans="1:6" ht="45.6">
      <c r="A517" s="169"/>
      <c r="B517" s="158" t="s">
        <v>354</v>
      </c>
      <c r="F517" s="168"/>
    </row>
    <row r="518" spans="1:6" ht="22.8">
      <c r="A518" s="169"/>
      <c r="B518" s="158" t="s">
        <v>1416</v>
      </c>
      <c r="F518" s="168"/>
    </row>
    <row r="519" spans="1:6" ht="34.200000000000003">
      <c r="A519" s="169"/>
      <c r="B519" s="179" t="s">
        <v>3298</v>
      </c>
      <c r="F519" s="168"/>
    </row>
    <row r="520" spans="1:6" ht="14.4">
      <c r="A520" s="169"/>
      <c r="B520" s="178" t="s">
        <v>3263</v>
      </c>
      <c r="D520" s="194"/>
      <c r="F520" s="168"/>
    </row>
    <row r="521" spans="1:6" ht="22.8">
      <c r="A521" s="169"/>
      <c r="B521" s="158" t="s">
        <v>3161</v>
      </c>
      <c r="F521" s="168"/>
    </row>
    <row r="522" spans="1:6" ht="22.8">
      <c r="A522" s="169"/>
      <c r="B522" s="158" t="s">
        <v>1562</v>
      </c>
      <c r="F522" s="168"/>
    </row>
    <row r="523" spans="1:6" ht="22.8">
      <c r="A523" s="169"/>
      <c r="B523" s="179" t="s">
        <v>3299</v>
      </c>
      <c r="F523" s="168"/>
    </row>
    <row r="524" spans="1:6" ht="22.8">
      <c r="A524" s="169"/>
      <c r="B524" s="158" t="s">
        <v>355</v>
      </c>
      <c r="F524" s="168"/>
    </row>
    <row r="525" spans="1:6">
      <c r="A525" s="169"/>
      <c r="B525" s="158" t="s">
        <v>824</v>
      </c>
      <c r="F525" s="168"/>
    </row>
    <row r="526" spans="1:6" ht="45.6">
      <c r="A526" s="169"/>
      <c r="B526" s="158" t="s">
        <v>356</v>
      </c>
      <c r="F526" s="168"/>
    </row>
    <row r="527" spans="1:6" ht="34.200000000000003">
      <c r="A527" s="169"/>
      <c r="B527" s="158" t="s">
        <v>1415</v>
      </c>
      <c r="F527" s="168"/>
    </row>
    <row r="528" spans="1:6" ht="22.8">
      <c r="A528" s="169"/>
      <c r="B528" s="158" t="s">
        <v>554</v>
      </c>
      <c r="F528" s="168"/>
    </row>
    <row r="529" spans="1:6" ht="34.200000000000003">
      <c r="A529" s="169"/>
      <c r="B529" s="158" t="s">
        <v>357</v>
      </c>
      <c r="F529" s="168"/>
    </row>
    <row r="530" spans="1:6" ht="102.6">
      <c r="A530" s="169"/>
      <c r="B530" s="195" t="s">
        <v>3262</v>
      </c>
      <c r="F530" s="168"/>
    </row>
    <row r="531" spans="1:6" ht="57">
      <c r="A531" s="169"/>
      <c r="B531" s="158" t="s">
        <v>358</v>
      </c>
      <c r="F531" s="168"/>
    </row>
    <row r="532" spans="1:6">
      <c r="A532" s="169" t="s">
        <v>820</v>
      </c>
      <c r="B532" s="158" t="s">
        <v>312</v>
      </c>
      <c r="C532" s="155" t="s">
        <v>297</v>
      </c>
      <c r="D532" s="156">
        <v>1280</v>
      </c>
      <c r="F532" s="168">
        <f>D532*ROUND(E532,2)</f>
        <v>0</v>
      </c>
    </row>
    <row r="533" spans="1:6">
      <c r="A533" s="169" t="s">
        <v>821</v>
      </c>
      <c r="B533" s="158" t="s">
        <v>359</v>
      </c>
      <c r="C533" s="155" t="s">
        <v>476</v>
      </c>
      <c r="D533" s="156">
        <v>65</v>
      </c>
      <c r="F533" s="168">
        <f>D533*ROUND(E533,2)</f>
        <v>0</v>
      </c>
    </row>
    <row r="534" spans="1:6">
      <c r="A534" s="169" t="s">
        <v>822</v>
      </c>
      <c r="B534" s="158" t="s">
        <v>2781</v>
      </c>
      <c r="C534" s="155" t="s">
        <v>297</v>
      </c>
      <c r="D534" s="156">
        <v>80</v>
      </c>
      <c r="F534" s="168">
        <f>D534*ROUND(E534,2)</f>
        <v>0</v>
      </c>
    </row>
    <row r="535" spans="1:6">
      <c r="A535" s="169"/>
      <c r="F535" s="168"/>
    </row>
    <row r="536" spans="1:6">
      <c r="A536" s="169">
        <f>A515+1</f>
        <v>2</v>
      </c>
      <c r="B536" s="158" t="s">
        <v>360</v>
      </c>
      <c r="F536" s="168"/>
    </row>
    <row r="537" spans="1:6" ht="22.8">
      <c r="A537" s="169"/>
      <c r="B537" s="158" t="s">
        <v>361</v>
      </c>
      <c r="F537" s="168"/>
    </row>
    <row r="538" spans="1:6" ht="34.200000000000003">
      <c r="A538" s="169"/>
      <c r="B538" s="158" t="s">
        <v>496</v>
      </c>
      <c r="F538" s="168"/>
    </row>
    <row r="539" spans="1:6" ht="22.8">
      <c r="A539" s="169"/>
      <c r="B539" s="158" t="s">
        <v>362</v>
      </c>
      <c r="F539" s="168"/>
    </row>
    <row r="540" spans="1:6" ht="22.8">
      <c r="A540" s="169"/>
      <c r="B540" s="158" t="s">
        <v>363</v>
      </c>
      <c r="F540" s="168"/>
    </row>
    <row r="541" spans="1:6" ht="22.8">
      <c r="A541" s="169"/>
      <c r="B541" s="158" t="s">
        <v>364</v>
      </c>
      <c r="F541" s="168"/>
    </row>
    <row r="542" spans="1:6" ht="22.8">
      <c r="A542" s="169"/>
      <c r="B542" s="158" t="s">
        <v>823</v>
      </c>
      <c r="F542" s="168"/>
    </row>
    <row r="543" spans="1:6">
      <c r="A543" s="169"/>
      <c r="B543" s="158" t="s">
        <v>825</v>
      </c>
      <c r="F543" s="168"/>
    </row>
    <row r="544" spans="1:6">
      <c r="A544" s="169"/>
      <c r="B544" s="158" t="s">
        <v>891</v>
      </c>
      <c r="F544" s="168"/>
    </row>
    <row r="545" spans="1:7" ht="22.8">
      <c r="A545" s="169"/>
      <c r="B545" s="158" t="s">
        <v>3121</v>
      </c>
      <c r="C545" s="155" t="s">
        <v>297</v>
      </c>
      <c r="D545" s="156">
        <v>145</v>
      </c>
      <c r="F545" s="168">
        <f>D545*ROUND(E545,2)</f>
        <v>0</v>
      </c>
    </row>
    <row r="546" spans="1:7">
      <c r="A546" s="169"/>
      <c r="F546" s="168"/>
    </row>
    <row r="547" spans="1:7">
      <c r="A547" s="196" t="s">
        <v>2883</v>
      </c>
      <c r="B547" s="158" t="s">
        <v>572</v>
      </c>
      <c r="F547" s="168"/>
    </row>
    <row r="548" spans="1:7">
      <c r="F548" s="168"/>
    </row>
    <row r="549" spans="1:7" ht="34.200000000000003">
      <c r="B549" s="158" t="s">
        <v>3163</v>
      </c>
      <c r="F549" s="168"/>
      <c r="G549" s="197"/>
    </row>
    <row r="550" spans="1:7" ht="14.4">
      <c r="F550" s="168"/>
      <c r="G550" s="197"/>
    </row>
    <row r="551" spans="1:7" ht="34.200000000000003">
      <c r="B551" s="158" t="s">
        <v>3174</v>
      </c>
      <c r="F551" s="168"/>
      <c r="G551" s="197"/>
    </row>
    <row r="552" spans="1:7" ht="14.4">
      <c r="B552" s="158" t="s">
        <v>3162</v>
      </c>
      <c r="F552" s="168"/>
      <c r="G552" s="197"/>
    </row>
    <row r="553" spans="1:7" ht="14.4">
      <c r="F553" s="168"/>
      <c r="G553" s="197"/>
    </row>
    <row r="554" spans="1:7" ht="14.4">
      <c r="F554" s="168"/>
      <c r="G554" s="197"/>
    </row>
    <row r="555" spans="1:7" ht="14.4">
      <c r="F555" s="168"/>
      <c r="G555" s="197"/>
    </row>
    <row r="556" spans="1:7" ht="14.4">
      <c r="F556" s="168"/>
      <c r="G556" s="197"/>
    </row>
    <row r="557" spans="1:7" ht="14.4">
      <c r="F557" s="168"/>
      <c r="G557" s="197"/>
    </row>
    <row r="558" spans="1:7" ht="14.4">
      <c r="F558" s="168"/>
      <c r="G558" s="197"/>
    </row>
    <row r="559" spans="1:7">
      <c r="F559" s="168"/>
    </row>
    <row r="560" spans="1:7" ht="57">
      <c r="A560" s="169"/>
      <c r="B560" s="158" t="s">
        <v>898</v>
      </c>
      <c r="F560" s="168"/>
    </row>
    <row r="561" spans="1:6" ht="79.8">
      <c r="A561" s="198"/>
      <c r="B561" s="199" t="s">
        <v>899</v>
      </c>
      <c r="D561" s="174"/>
      <c r="F561" s="168"/>
    </row>
    <row r="562" spans="1:6" ht="57">
      <c r="A562" s="198"/>
      <c r="B562" s="200" t="s">
        <v>849</v>
      </c>
      <c r="D562" s="174"/>
      <c r="F562" s="168"/>
    </row>
    <row r="563" spans="1:6" ht="57">
      <c r="A563" s="198"/>
      <c r="B563" s="200" t="s">
        <v>850</v>
      </c>
      <c r="D563" s="174"/>
      <c r="F563" s="168"/>
    </row>
    <row r="564" spans="1:6">
      <c r="A564" s="198"/>
      <c r="B564" s="178" t="s">
        <v>3261</v>
      </c>
      <c r="D564" s="174"/>
      <c r="F564" s="168"/>
    </row>
    <row r="565" spans="1:6" ht="45.6">
      <c r="A565" s="198"/>
      <c r="B565" s="200" t="s">
        <v>851</v>
      </c>
      <c r="D565" s="174"/>
      <c r="F565" s="168"/>
    </row>
    <row r="566" spans="1:6" ht="91.2">
      <c r="A566" s="198"/>
      <c r="B566" s="200" t="s">
        <v>852</v>
      </c>
      <c r="D566" s="174"/>
      <c r="F566" s="168"/>
    </row>
    <row r="567" spans="1:6" ht="79.8">
      <c r="A567" s="198"/>
      <c r="B567" s="200" t="s">
        <v>2858</v>
      </c>
      <c r="D567" s="174"/>
      <c r="F567" s="168"/>
    </row>
    <row r="568" spans="1:6" ht="45.6">
      <c r="A568" s="198"/>
      <c r="B568" s="200" t="s">
        <v>853</v>
      </c>
      <c r="D568" s="174"/>
      <c r="F568" s="168"/>
    </row>
    <row r="569" spans="1:6" ht="34.200000000000003">
      <c r="A569" s="198"/>
      <c r="B569" s="158" t="s">
        <v>854</v>
      </c>
      <c r="D569" s="174"/>
      <c r="F569" s="168"/>
    </row>
    <row r="570" spans="1:6" ht="34.200000000000003">
      <c r="A570" s="198"/>
      <c r="B570" s="158" t="s">
        <v>855</v>
      </c>
      <c r="D570" s="174"/>
      <c r="F570" s="168"/>
    </row>
    <row r="571" spans="1:6" ht="22.8">
      <c r="A571" s="198"/>
      <c r="B571" s="158" t="s">
        <v>30</v>
      </c>
      <c r="D571" s="174"/>
      <c r="F571" s="168"/>
    </row>
    <row r="572" spans="1:6" ht="57">
      <c r="A572" s="198"/>
      <c r="B572" s="158" t="s">
        <v>158</v>
      </c>
      <c r="D572" s="174"/>
      <c r="F572" s="168"/>
    </row>
    <row r="573" spans="1:6" ht="57">
      <c r="A573" s="198"/>
      <c r="B573" s="158" t="s">
        <v>856</v>
      </c>
      <c r="D573" s="174"/>
      <c r="F573" s="168"/>
    </row>
    <row r="574" spans="1:6" ht="102.6">
      <c r="A574" s="198"/>
      <c r="B574" s="158" t="s">
        <v>857</v>
      </c>
      <c r="D574" s="174"/>
      <c r="F574" s="168"/>
    </row>
    <row r="575" spans="1:6" ht="57">
      <c r="A575" s="198"/>
      <c r="B575" s="200" t="s">
        <v>3175</v>
      </c>
      <c r="D575" s="174"/>
      <c r="F575" s="168"/>
    </row>
    <row r="576" spans="1:6" ht="68.400000000000006">
      <c r="A576" s="198"/>
      <c r="B576" s="200" t="s">
        <v>3176</v>
      </c>
      <c r="D576" s="174"/>
      <c r="F576" s="168"/>
    </row>
    <row r="577" spans="1:6" ht="91.2">
      <c r="A577" s="198"/>
      <c r="B577" s="158" t="s">
        <v>3024</v>
      </c>
      <c r="D577" s="174"/>
      <c r="F577" s="168"/>
    </row>
    <row r="578" spans="1:6">
      <c r="A578" s="198"/>
      <c r="B578" s="200"/>
      <c r="C578" s="201" t="s">
        <v>297</v>
      </c>
      <c r="D578" s="202">
        <v>65</v>
      </c>
      <c r="F578" s="168">
        <f>D578*ROUND(E578,2)</f>
        <v>0</v>
      </c>
    </row>
    <row r="579" spans="1:6">
      <c r="A579" s="198"/>
      <c r="F579" s="168"/>
    </row>
    <row r="580" spans="1:6">
      <c r="A580" s="169"/>
      <c r="F580" s="168"/>
    </row>
    <row r="581" spans="1:6">
      <c r="A581" s="169" t="s">
        <v>270</v>
      </c>
      <c r="B581" s="158" t="s">
        <v>365</v>
      </c>
      <c r="F581" s="168">
        <f>SUM(F514:F580)</f>
        <v>0</v>
      </c>
    </row>
    <row r="582" spans="1:6">
      <c r="F582" s="168"/>
    </row>
    <row r="583" spans="1:6">
      <c r="A583" s="172" t="s">
        <v>280</v>
      </c>
      <c r="B583" s="158" t="s">
        <v>141</v>
      </c>
      <c r="F583" s="168"/>
    </row>
    <row r="584" spans="1:6">
      <c r="A584" s="172"/>
      <c r="F584" s="168"/>
    </row>
    <row r="585" spans="1:6">
      <c r="A585" s="172">
        <v>1</v>
      </c>
      <c r="B585" s="158" t="s">
        <v>366</v>
      </c>
      <c r="F585" s="168"/>
    </row>
    <row r="586" spans="1:6" ht="22.8">
      <c r="A586" s="172"/>
      <c r="B586" s="158" t="s">
        <v>367</v>
      </c>
      <c r="F586" s="168"/>
    </row>
    <row r="587" spans="1:6">
      <c r="A587" s="172"/>
      <c r="B587" s="158" t="s">
        <v>368</v>
      </c>
      <c r="F587" s="168"/>
    </row>
    <row r="588" spans="1:6" ht="22.8">
      <c r="A588" s="172"/>
      <c r="B588" s="158" t="s">
        <v>369</v>
      </c>
      <c r="F588" s="168"/>
    </row>
    <row r="589" spans="1:6" ht="22.8">
      <c r="A589" s="172"/>
      <c r="B589" s="158" t="s">
        <v>370</v>
      </c>
      <c r="F589" s="168"/>
    </row>
    <row r="590" spans="1:6" ht="57">
      <c r="A590" s="172"/>
      <c r="B590" s="158" t="s">
        <v>371</v>
      </c>
      <c r="F590" s="168"/>
    </row>
    <row r="591" spans="1:6">
      <c r="A591" s="172" t="s">
        <v>826</v>
      </c>
      <c r="B591" s="158" t="s">
        <v>372</v>
      </c>
      <c r="C591" s="155" t="s">
        <v>297</v>
      </c>
      <c r="D591" s="156">
        <v>560</v>
      </c>
      <c r="F591" s="168">
        <f>D591*ROUND(E591,2)</f>
        <v>0</v>
      </c>
    </row>
    <row r="592" spans="1:6">
      <c r="A592" s="172" t="s">
        <v>827</v>
      </c>
      <c r="B592" s="158" t="s">
        <v>373</v>
      </c>
      <c r="C592" s="155" t="s">
        <v>297</v>
      </c>
      <c r="D592" s="156">
        <v>145</v>
      </c>
      <c r="F592" s="168">
        <f>D592*ROUND(E592,2)</f>
        <v>0</v>
      </c>
    </row>
    <row r="593" spans="1:6">
      <c r="A593" s="172" t="s">
        <v>828</v>
      </c>
      <c r="B593" s="158" t="s">
        <v>374</v>
      </c>
      <c r="C593" s="155" t="s">
        <v>262</v>
      </c>
      <c r="D593" s="156">
        <v>30</v>
      </c>
      <c r="F593" s="168">
        <f>D593*ROUND(E593,2)</f>
        <v>0</v>
      </c>
    </row>
    <row r="594" spans="1:6">
      <c r="A594" s="172"/>
      <c r="F594" s="168"/>
    </row>
    <row r="595" spans="1:6">
      <c r="A595" s="172">
        <f>A585+1</f>
        <v>2</v>
      </c>
      <c r="B595" s="158" t="s">
        <v>375</v>
      </c>
      <c r="F595" s="168"/>
    </row>
    <row r="596" spans="1:6" ht="45.6">
      <c r="A596" s="172"/>
      <c r="B596" s="158" t="s">
        <v>376</v>
      </c>
      <c r="F596" s="168"/>
    </row>
    <row r="597" spans="1:6">
      <c r="A597" s="172"/>
      <c r="B597" s="158" t="s">
        <v>368</v>
      </c>
      <c r="F597" s="168"/>
    </row>
    <row r="598" spans="1:6" ht="34.200000000000003">
      <c r="A598" s="172"/>
      <c r="B598" s="158" t="s">
        <v>377</v>
      </c>
      <c r="F598" s="168"/>
    </row>
    <row r="599" spans="1:6" ht="68.400000000000006">
      <c r="A599" s="172"/>
      <c r="B599" s="158" t="s">
        <v>378</v>
      </c>
      <c r="F599" s="168"/>
    </row>
    <row r="600" spans="1:6">
      <c r="A600" s="172" t="s">
        <v>2803</v>
      </c>
      <c r="B600" s="158" t="s">
        <v>372</v>
      </c>
      <c r="C600" s="155" t="s">
        <v>297</v>
      </c>
      <c r="D600" s="156">
        <f>390*0.8</f>
        <v>312</v>
      </c>
      <c r="F600" s="168">
        <f>D600*ROUND(E600,2)</f>
        <v>0</v>
      </c>
    </row>
    <row r="601" spans="1:6">
      <c r="A601" s="172" t="s">
        <v>2831</v>
      </c>
      <c r="B601" s="158" t="s">
        <v>373</v>
      </c>
      <c r="C601" s="155" t="s">
        <v>297</v>
      </c>
      <c r="D601" s="156">
        <v>78</v>
      </c>
      <c r="F601" s="168">
        <f>D601*ROUND(E601,2)</f>
        <v>0</v>
      </c>
    </row>
    <row r="602" spans="1:6">
      <c r="A602" s="172" t="s">
        <v>2832</v>
      </c>
      <c r="B602" s="158" t="s">
        <v>374</v>
      </c>
      <c r="C602" s="155" t="s">
        <v>262</v>
      </c>
      <c r="D602" s="156">
        <v>10</v>
      </c>
      <c r="F602" s="168">
        <f>D602*ROUND(E602,2)</f>
        <v>0</v>
      </c>
    </row>
    <row r="603" spans="1:6">
      <c r="A603" s="172"/>
      <c r="F603" s="168"/>
    </row>
    <row r="604" spans="1:6">
      <c r="A604" s="172">
        <f>A595+1</f>
        <v>3</v>
      </c>
      <c r="B604" s="158" t="s">
        <v>1420</v>
      </c>
      <c r="F604" s="168"/>
    </row>
    <row r="605" spans="1:6" ht="22.8">
      <c r="A605" s="172"/>
      <c r="B605" s="158" t="s">
        <v>3025</v>
      </c>
      <c r="F605" s="168"/>
    </row>
    <row r="606" spans="1:6" ht="34.200000000000003">
      <c r="A606" s="172"/>
      <c r="B606" s="158" t="s">
        <v>381</v>
      </c>
      <c r="F606" s="168"/>
    </row>
    <row r="607" spans="1:6" ht="22.8">
      <c r="A607" s="172"/>
      <c r="B607" s="158" t="s">
        <v>382</v>
      </c>
      <c r="F607" s="168"/>
    </row>
    <row r="608" spans="1:6">
      <c r="A608" s="172"/>
      <c r="B608" s="158" t="s">
        <v>1419</v>
      </c>
      <c r="F608" s="168"/>
    </row>
    <row r="609" spans="1:6" ht="45.6">
      <c r="A609" s="172"/>
      <c r="B609" s="158" t="s">
        <v>383</v>
      </c>
      <c r="F609" s="168"/>
    </row>
    <row r="610" spans="1:6" ht="34.200000000000003">
      <c r="A610" s="172"/>
      <c r="B610" s="158" t="s">
        <v>384</v>
      </c>
      <c r="F610" s="168"/>
    </row>
    <row r="611" spans="1:6" ht="45.6">
      <c r="A611" s="172"/>
      <c r="B611" s="158" t="s">
        <v>385</v>
      </c>
      <c r="F611" s="168"/>
    </row>
    <row r="612" spans="1:6" ht="34.200000000000003">
      <c r="A612" s="172"/>
      <c r="B612" s="158" t="s">
        <v>386</v>
      </c>
      <c r="F612" s="168"/>
    </row>
    <row r="613" spans="1:6" ht="34.200000000000003">
      <c r="A613" s="172"/>
      <c r="B613" s="158" t="s">
        <v>387</v>
      </c>
      <c r="F613" s="168"/>
    </row>
    <row r="614" spans="1:6">
      <c r="A614" s="172"/>
      <c r="B614" s="158" t="s">
        <v>491</v>
      </c>
      <c r="F614" s="168"/>
    </row>
    <row r="615" spans="1:6">
      <c r="A615" s="172" t="s">
        <v>794</v>
      </c>
      <c r="B615" s="158" t="s">
        <v>842</v>
      </c>
      <c r="C615" s="155" t="s">
        <v>297</v>
      </c>
      <c r="D615" s="156">
        <v>4</v>
      </c>
      <c r="F615" s="168">
        <f>D615*ROUND(E615,2)</f>
        <v>0</v>
      </c>
    </row>
    <row r="616" spans="1:6">
      <c r="A616" s="172" t="s">
        <v>795</v>
      </c>
      <c r="B616" s="158" t="s">
        <v>815</v>
      </c>
      <c r="C616" s="155" t="s">
        <v>297</v>
      </c>
      <c r="D616" s="156">
        <v>20</v>
      </c>
      <c r="F616" s="168">
        <f>D616*ROUND(E616,2)</f>
        <v>0</v>
      </c>
    </row>
    <row r="617" spans="1:6">
      <c r="A617" s="172" t="s">
        <v>2833</v>
      </c>
      <c r="B617" s="158" t="s">
        <v>1417</v>
      </c>
      <c r="C617" s="155" t="s">
        <v>262</v>
      </c>
      <c r="D617" s="156">
        <v>2</v>
      </c>
      <c r="F617" s="168">
        <f>D617*ROUND(E617,2)</f>
        <v>0</v>
      </c>
    </row>
    <row r="618" spans="1:6">
      <c r="A618" s="172"/>
      <c r="F618" s="168"/>
    </row>
    <row r="619" spans="1:6">
      <c r="A619" s="172">
        <f>A604+1</f>
        <v>4</v>
      </c>
      <c r="B619" s="158" t="s">
        <v>379</v>
      </c>
      <c r="F619" s="168"/>
    </row>
    <row r="620" spans="1:6" ht="22.8">
      <c r="A620" s="172"/>
      <c r="B620" s="158" t="s">
        <v>380</v>
      </c>
      <c r="F620" s="168"/>
    </row>
    <row r="621" spans="1:6" ht="34.200000000000003">
      <c r="A621" s="172"/>
      <c r="B621" s="158" t="s">
        <v>381</v>
      </c>
      <c r="F621" s="168"/>
    </row>
    <row r="622" spans="1:6" ht="22.8">
      <c r="A622" s="172"/>
      <c r="B622" s="158" t="s">
        <v>382</v>
      </c>
      <c r="F622" s="168"/>
    </row>
    <row r="623" spans="1:6">
      <c r="A623" s="172"/>
      <c r="B623" s="158" t="s">
        <v>1419</v>
      </c>
      <c r="F623" s="168"/>
    </row>
    <row r="624" spans="1:6" ht="45.6">
      <c r="A624" s="172"/>
      <c r="B624" s="158" t="s">
        <v>383</v>
      </c>
      <c r="F624" s="168"/>
    </row>
    <row r="625" spans="1:6" ht="34.200000000000003">
      <c r="A625" s="172"/>
      <c r="B625" s="158" t="s">
        <v>384</v>
      </c>
      <c r="F625" s="168"/>
    </row>
    <row r="626" spans="1:6" ht="45.6">
      <c r="A626" s="172"/>
      <c r="B626" s="158" t="s">
        <v>385</v>
      </c>
      <c r="F626" s="168"/>
    </row>
    <row r="627" spans="1:6" ht="34.200000000000003">
      <c r="A627" s="172"/>
      <c r="B627" s="158" t="s">
        <v>386</v>
      </c>
      <c r="F627" s="168"/>
    </row>
    <row r="628" spans="1:6" ht="34.200000000000003">
      <c r="A628" s="172"/>
      <c r="B628" s="158" t="s">
        <v>387</v>
      </c>
      <c r="F628" s="168"/>
    </row>
    <row r="629" spans="1:6">
      <c r="A629" s="172"/>
      <c r="B629" s="158" t="s">
        <v>491</v>
      </c>
      <c r="F629" s="168"/>
    </row>
    <row r="630" spans="1:6">
      <c r="A630" s="172" t="s">
        <v>796</v>
      </c>
      <c r="B630" s="158" t="s">
        <v>842</v>
      </c>
      <c r="C630" s="155" t="s">
        <v>297</v>
      </c>
      <c r="D630" s="156">
        <f>91+176</f>
        <v>267</v>
      </c>
      <c r="F630" s="168">
        <f>D630*ROUND(E630,2)</f>
        <v>0</v>
      </c>
    </row>
    <row r="631" spans="1:6">
      <c r="A631" s="172" t="s">
        <v>797</v>
      </c>
      <c r="B631" s="158" t="s">
        <v>815</v>
      </c>
      <c r="C631" s="155" t="s">
        <v>297</v>
      </c>
      <c r="D631" s="156">
        <v>54</v>
      </c>
      <c r="F631" s="168">
        <f>D631*ROUND(E631,2)</f>
        <v>0</v>
      </c>
    </row>
    <row r="632" spans="1:6">
      <c r="A632" s="172" t="s">
        <v>2834</v>
      </c>
      <c r="B632" s="158" t="s">
        <v>1417</v>
      </c>
      <c r="C632" s="155" t="s">
        <v>262</v>
      </c>
      <c r="D632" s="156">
        <v>2</v>
      </c>
      <c r="F632" s="168">
        <f>D632*ROUND(E632,2)</f>
        <v>0</v>
      </c>
    </row>
    <row r="633" spans="1:6">
      <c r="A633" s="172"/>
      <c r="F633" s="168"/>
    </row>
    <row r="634" spans="1:6">
      <c r="A634" s="172">
        <f>A619+1</f>
        <v>5</v>
      </c>
      <c r="B634" s="158" t="s">
        <v>1418</v>
      </c>
      <c r="F634" s="168"/>
    </row>
    <row r="635" spans="1:6" ht="22.8">
      <c r="A635" s="172"/>
      <c r="B635" s="158" t="s">
        <v>3026</v>
      </c>
      <c r="F635" s="168"/>
    </row>
    <row r="636" spans="1:6" ht="34.200000000000003">
      <c r="A636" s="172"/>
      <c r="B636" s="158" t="s">
        <v>381</v>
      </c>
      <c r="F636" s="168"/>
    </row>
    <row r="637" spans="1:6" ht="22.8">
      <c r="A637" s="172"/>
      <c r="B637" s="158" t="s">
        <v>382</v>
      </c>
      <c r="F637" s="168"/>
    </row>
    <row r="638" spans="1:6">
      <c r="A638" s="172"/>
      <c r="B638" s="158" t="s">
        <v>1419</v>
      </c>
      <c r="F638" s="168"/>
    </row>
    <row r="639" spans="1:6" ht="45.6">
      <c r="A639" s="172"/>
      <c r="B639" s="158" t="s">
        <v>383</v>
      </c>
      <c r="F639" s="168"/>
    </row>
    <row r="640" spans="1:6" ht="34.200000000000003">
      <c r="A640" s="172"/>
      <c r="B640" s="158" t="s">
        <v>384</v>
      </c>
      <c r="F640" s="168"/>
    </row>
    <row r="641" spans="1:6" ht="45.6">
      <c r="A641" s="172"/>
      <c r="B641" s="158" t="s">
        <v>385</v>
      </c>
      <c r="F641" s="168"/>
    </row>
    <row r="642" spans="1:6" ht="34.200000000000003">
      <c r="A642" s="172"/>
      <c r="B642" s="158" t="s">
        <v>386</v>
      </c>
      <c r="F642" s="168"/>
    </row>
    <row r="643" spans="1:6" ht="34.200000000000003">
      <c r="A643" s="172"/>
      <c r="B643" s="158" t="s">
        <v>387</v>
      </c>
      <c r="F643" s="168"/>
    </row>
    <row r="644" spans="1:6">
      <c r="A644" s="172"/>
      <c r="B644" s="158" t="s">
        <v>491</v>
      </c>
      <c r="F644" s="168"/>
    </row>
    <row r="645" spans="1:6">
      <c r="A645" s="172" t="s">
        <v>2804</v>
      </c>
      <c r="B645" s="158" t="s">
        <v>843</v>
      </c>
      <c r="C645" s="155" t="s">
        <v>297</v>
      </c>
      <c r="D645" s="156">
        <v>20</v>
      </c>
      <c r="F645" s="168">
        <f>D645*ROUND(E645,2)</f>
        <v>0</v>
      </c>
    </row>
    <row r="646" spans="1:6">
      <c r="A646" s="172" t="s">
        <v>2805</v>
      </c>
      <c r="B646" s="158" t="s">
        <v>815</v>
      </c>
      <c r="C646" s="155" t="s">
        <v>297</v>
      </c>
      <c r="D646" s="156">
        <v>56</v>
      </c>
      <c r="F646" s="168">
        <f>D646*ROUND(E646,2)</f>
        <v>0</v>
      </c>
    </row>
    <row r="647" spans="1:6">
      <c r="A647" s="172" t="s">
        <v>2806</v>
      </c>
      <c r="B647" s="158" t="s">
        <v>844</v>
      </c>
      <c r="C647" s="155" t="s">
        <v>262</v>
      </c>
      <c r="D647" s="156">
        <v>5</v>
      </c>
      <c r="F647" s="168">
        <f>D647*ROUND(E647,2)</f>
        <v>0</v>
      </c>
    </row>
    <row r="648" spans="1:6">
      <c r="A648" s="172"/>
      <c r="F648" s="168"/>
    </row>
    <row r="649" spans="1:6">
      <c r="A649" s="172">
        <f>A634+1</f>
        <v>6</v>
      </c>
      <c r="B649" s="158" t="s">
        <v>388</v>
      </c>
      <c r="F649" s="168"/>
    </row>
    <row r="650" spans="1:6" ht="22.8">
      <c r="A650" s="172"/>
      <c r="B650" s="158" t="s">
        <v>1421</v>
      </c>
      <c r="F650" s="168"/>
    </row>
    <row r="651" spans="1:6" ht="34.200000000000003">
      <c r="A651" s="172"/>
      <c r="B651" s="158" t="s">
        <v>389</v>
      </c>
      <c r="F651" s="168"/>
    </row>
    <row r="652" spans="1:6" ht="22.8">
      <c r="A652" s="172"/>
      <c r="B652" s="158" t="s">
        <v>390</v>
      </c>
      <c r="F652" s="168"/>
    </row>
    <row r="653" spans="1:6" ht="34.200000000000003">
      <c r="A653" s="172"/>
      <c r="B653" s="158" t="s">
        <v>384</v>
      </c>
      <c r="F653" s="168"/>
    </row>
    <row r="654" spans="1:6" ht="45.6">
      <c r="A654" s="172"/>
      <c r="B654" s="180" t="s">
        <v>385</v>
      </c>
      <c r="F654" s="168"/>
    </row>
    <row r="655" spans="1:6" ht="34.200000000000003">
      <c r="A655" s="172"/>
      <c r="B655" s="158" t="s">
        <v>391</v>
      </c>
      <c r="F655" s="168"/>
    </row>
    <row r="656" spans="1:6" ht="34.200000000000003">
      <c r="A656" s="172"/>
      <c r="B656" s="158" t="s">
        <v>387</v>
      </c>
      <c r="F656" s="168"/>
    </row>
    <row r="657" spans="1:6">
      <c r="A657" s="172"/>
      <c r="B657" s="158" t="s">
        <v>491</v>
      </c>
      <c r="C657" s="155" t="s">
        <v>297</v>
      </c>
      <c r="D657" s="156">
        <v>285</v>
      </c>
      <c r="F657" s="168">
        <f>D657*ROUND(E657,2)</f>
        <v>0</v>
      </c>
    </row>
    <row r="658" spans="1:6">
      <c r="A658" s="172"/>
      <c r="F658" s="168"/>
    </row>
    <row r="659" spans="1:6">
      <c r="A659" s="172">
        <f>A649+1</f>
        <v>7</v>
      </c>
      <c r="B659" s="158" t="s">
        <v>392</v>
      </c>
      <c r="F659" s="168"/>
    </row>
    <row r="660" spans="1:6" ht="22.8">
      <c r="A660" s="172"/>
      <c r="B660" s="180" t="s">
        <v>393</v>
      </c>
      <c r="F660" s="168"/>
    </row>
    <row r="661" spans="1:6" ht="22.8">
      <c r="A661" s="172"/>
      <c r="B661" s="158" t="s">
        <v>394</v>
      </c>
      <c r="F661" s="168"/>
    </row>
    <row r="662" spans="1:6">
      <c r="A662" s="172"/>
      <c r="B662" s="158" t="s">
        <v>395</v>
      </c>
      <c r="F662" s="168"/>
    </row>
    <row r="663" spans="1:6" ht="45.6">
      <c r="A663" s="172"/>
      <c r="B663" s="158" t="s">
        <v>396</v>
      </c>
      <c r="F663" s="168"/>
    </row>
    <row r="664" spans="1:6" ht="22.8">
      <c r="A664" s="172"/>
      <c r="B664" s="158" t="s">
        <v>397</v>
      </c>
      <c r="F664" s="168"/>
    </row>
    <row r="665" spans="1:6" ht="22.8">
      <c r="A665" s="172"/>
      <c r="B665" s="158" t="s">
        <v>398</v>
      </c>
      <c r="F665" s="168"/>
    </row>
    <row r="666" spans="1:6" ht="34.200000000000003">
      <c r="A666" s="172"/>
      <c r="B666" s="158" t="s">
        <v>384</v>
      </c>
      <c r="F666" s="168"/>
    </row>
    <row r="667" spans="1:6" ht="22.8">
      <c r="A667" s="172"/>
      <c r="B667" s="158" t="s">
        <v>399</v>
      </c>
      <c r="F667" s="168"/>
    </row>
    <row r="668" spans="1:6" ht="45.6">
      <c r="A668" s="172"/>
      <c r="B668" s="203" t="s">
        <v>3292</v>
      </c>
      <c r="C668" s="155" t="s">
        <v>297</v>
      </c>
      <c r="D668" s="156">
        <v>45</v>
      </c>
      <c r="F668" s="168">
        <f>D668*ROUND(E668,2)</f>
        <v>0</v>
      </c>
    </row>
    <row r="669" spans="1:6">
      <c r="A669" s="172"/>
      <c r="F669" s="168"/>
    </row>
    <row r="670" spans="1:6">
      <c r="A670" s="172"/>
      <c r="F670" s="168"/>
    </row>
    <row r="671" spans="1:6">
      <c r="A671" s="172">
        <f>A659+1</f>
        <v>8</v>
      </c>
      <c r="B671" s="158" t="s">
        <v>400</v>
      </c>
      <c r="F671" s="168"/>
    </row>
    <row r="672" spans="1:6" ht="34.200000000000003">
      <c r="A672" s="172"/>
      <c r="B672" s="158" t="s">
        <v>401</v>
      </c>
      <c r="F672" s="168"/>
    </row>
    <row r="673" spans="1:6" ht="22.8">
      <c r="A673" s="172"/>
      <c r="B673" s="158" t="s">
        <v>394</v>
      </c>
      <c r="F673" s="168"/>
    </row>
    <row r="674" spans="1:6">
      <c r="A674" s="172"/>
      <c r="B674" s="158" t="s">
        <v>395</v>
      </c>
      <c r="F674" s="168"/>
    </row>
    <row r="675" spans="1:6" ht="45.6">
      <c r="A675" s="172"/>
      <c r="B675" s="158" t="s">
        <v>396</v>
      </c>
      <c r="F675" s="168"/>
    </row>
    <row r="676" spans="1:6" ht="22.8">
      <c r="A676" s="172"/>
      <c r="B676" s="158" t="s">
        <v>397</v>
      </c>
      <c r="F676" s="168"/>
    </row>
    <row r="677" spans="1:6" ht="34.200000000000003">
      <c r="A677" s="172"/>
      <c r="B677" s="158" t="s">
        <v>384</v>
      </c>
      <c r="F677" s="168"/>
    </row>
    <row r="678" spans="1:6" ht="22.8">
      <c r="A678" s="172"/>
      <c r="B678" s="158" t="s">
        <v>398</v>
      </c>
      <c r="F678" s="168"/>
    </row>
    <row r="679" spans="1:6" ht="22.8">
      <c r="A679" s="172"/>
      <c r="B679" s="158" t="s">
        <v>399</v>
      </c>
      <c r="F679" s="168"/>
    </row>
    <row r="680" spans="1:6" ht="45.6">
      <c r="A680" s="172"/>
      <c r="B680" s="203" t="s">
        <v>3292</v>
      </c>
      <c r="C680" s="155" t="s">
        <v>297</v>
      </c>
      <c r="D680" s="156">
        <v>20</v>
      </c>
      <c r="F680" s="168">
        <f>D680*ROUND(E680,2)</f>
        <v>0</v>
      </c>
    </row>
    <row r="681" spans="1:6">
      <c r="A681" s="172"/>
      <c r="F681" s="168"/>
    </row>
    <row r="682" spans="1:6">
      <c r="A682" s="172">
        <f>A671+1</f>
        <v>9</v>
      </c>
      <c r="B682" s="158" t="s">
        <v>402</v>
      </c>
      <c r="F682" s="168"/>
    </row>
    <row r="683" spans="1:6" ht="22.8">
      <c r="A683" s="172"/>
      <c r="B683" s="158" t="s">
        <v>1422</v>
      </c>
      <c r="F683" s="168"/>
    </row>
    <row r="684" spans="1:6" ht="22.8">
      <c r="A684" s="172"/>
      <c r="B684" s="158" t="s">
        <v>403</v>
      </c>
      <c r="F684" s="168"/>
    </row>
    <row r="685" spans="1:6" ht="34.200000000000003">
      <c r="A685" s="172"/>
      <c r="B685" s="158" t="s">
        <v>404</v>
      </c>
      <c r="C685" s="155" t="s">
        <v>262</v>
      </c>
      <c r="D685" s="181">
        <v>6</v>
      </c>
      <c r="F685" s="168">
        <f>D685*ROUND(E685,2)</f>
        <v>0</v>
      </c>
    </row>
    <row r="686" spans="1:6">
      <c r="A686" s="172"/>
      <c r="F686" s="168"/>
    </row>
    <row r="687" spans="1:6" ht="34.200000000000003">
      <c r="A687" s="172">
        <f>A682+1</f>
        <v>10</v>
      </c>
      <c r="B687" s="158" t="s">
        <v>405</v>
      </c>
      <c r="F687" s="168"/>
    </row>
    <row r="688" spans="1:6" ht="34.200000000000003">
      <c r="A688" s="172"/>
      <c r="B688" s="158" t="s">
        <v>406</v>
      </c>
      <c r="F688" s="168"/>
    </row>
    <row r="689" spans="1:6">
      <c r="A689" s="172"/>
      <c r="B689" s="158" t="s">
        <v>407</v>
      </c>
      <c r="F689" s="168"/>
    </row>
    <row r="690" spans="1:6" ht="34.200000000000003">
      <c r="A690" s="172"/>
      <c r="B690" s="158" t="s">
        <v>408</v>
      </c>
      <c r="F690" s="168"/>
    </row>
    <row r="691" spans="1:6">
      <c r="A691" s="172"/>
      <c r="B691" s="158" t="s">
        <v>409</v>
      </c>
      <c r="F691" s="168"/>
    </row>
    <row r="692" spans="1:6">
      <c r="A692" s="172"/>
      <c r="B692" s="158" t="s">
        <v>410</v>
      </c>
      <c r="F692" s="168"/>
    </row>
    <row r="693" spans="1:6" ht="22.8">
      <c r="A693" s="172"/>
      <c r="B693" s="158" t="s">
        <v>411</v>
      </c>
      <c r="F693" s="168"/>
    </row>
    <row r="694" spans="1:6" ht="22.8">
      <c r="A694" s="172"/>
      <c r="B694" s="158" t="s">
        <v>412</v>
      </c>
      <c r="C694" s="155" t="s">
        <v>297</v>
      </c>
      <c r="D694" s="156">
        <v>30</v>
      </c>
      <c r="F694" s="168">
        <f>D694*ROUND(E694,2)</f>
        <v>0</v>
      </c>
    </row>
    <row r="695" spans="1:6">
      <c r="A695" s="172"/>
      <c r="F695" s="168"/>
    </row>
    <row r="696" spans="1:6">
      <c r="A696" s="172" t="s">
        <v>280</v>
      </c>
      <c r="B696" s="154" t="s">
        <v>413</v>
      </c>
      <c r="F696" s="168">
        <f>SUM(F590:F695)</f>
        <v>0</v>
      </c>
    </row>
    <row r="697" spans="1:6">
      <c r="F697" s="168"/>
    </row>
    <row r="698" spans="1:6">
      <c r="A698" s="73">
        <f>A702-1</f>
        <v>0</v>
      </c>
      <c r="B698" s="157" t="s">
        <v>414</v>
      </c>
      <c r="D698" s="174"/>
      <c r="F698" s="174"/>
    </row>
    <row r="699" spans="1:6">
      <c r="A699" s="73"/>
      <c r="B699" s="157"/>
      <c r="D699" s="174"/>
      <c r="F699" s="174"/>
    </row>
    <row r="700" spans="1:6">
      <c r="A700" s="182"/>
      <c r="B700" s="204" t="s">
        <v>3247</v>
      </c>
      <c r="D700" s="174"/>
      <c r="F700" s="174"/>
    </row>
    <row r="701" spans="1:6">
      <c r="A701" s="182"/>
      <c r="B701" s="157"/>
      <c r="D701" s="174"/>
      <c r="F701" s="174"/>
    </row>
    <row r="702" spans="1:6">
      <c r="A702" s="73">
        <v>1</v>
      </c>
      <c r="B702" s="157" t="s">
        <v>1423</v>
      </c>
      <c r="D702" s="174"/>
      <c r="F702" s="174"/>
    </row>
    <row r="703" spans="1:6" ht="34.200000000000003">
      <c r="A703" s="182"/>
      <c r="B703" s="205" t="s">
        <v>1424</v>
      </c>
      <c r="C703" s="206"/>
      <c r="D703" s="207"/>
      <c r="E703" s="248"/>
      <c r="F703" s="207"/>
    </row>
    <row r="704" spans="1:6" ht="45.6">
      <c r="A704" s="182"/>
      <c r="B704" s="205" t="s">
        <v>1425</v>
      </c>
      <c r="C704" s="206"/>
      <c r="D704" s="207"/>
      <c r="E704" s="248"/>
      <c r="F704" s="207"/>
    </row>
    <row r="705" spans="1:6" ht="45.6">
      <c r="A705" s="182"/>
      <c r="B705" s="205" t="s">
        <v>1426</v>
      </c>
      <c r="C705" s="206"/>
      <c r="D705" s="207"/>
      <c r="E705" s="248"/>
      <c r="F705" s="207"/>
    </row>
    <row r="706" spans="1:6" ht="22.8">
      <c r="A706" s="182"/>
      <c r="B706" s="209" t="s">
        <v>1427</v>
      </c>
      <c r="C706" s="206"/>
      <c r="D706" s="207"/>
      <c r="E706" s="248"/>
      <c r="F706" s="207"/>
    </row>
    <row r="707" spans="1:6">
      <c r="A707" s="182"/>
      <c r="B707" s="205" t="s">
        <v>1428</v>
      </c>
      <c r="C707" s="206"/>
      <c r="D707" s="207"/>
      <c r="E707" s="248"/>
      <c r="F707" s="207"/>
    </row>
    <row r="708" spans="1:6" ht="22.8">
      <c r="A708" s="182"/>
      <c r="B708" s="205" t="s">
        <v>415</v>
      </c>
      <c r="C708" s="206"/>
      <c r="D708" s="207"/>
      <c r="E708" s="248"/>
      <c r="F708" s="207"/>
    </row>
    <row r="709" spans="1:6" ht="34.200000000000003">
      <c r="A709" s="182"/>
      <c r="B709" s="209" t="s">
        <v>3177</v>
      </c>
      <c r="C709" s="206"/>
      <c r="D709" s="207"/>
      <c r="E709" s="248"/>
      <c r="F709" s="207"/>
    </row>
    <row r="710" spans="1:6" ht="22.8">
      <c r="A710" s="182"/>
      <c r="B710" s="205" t="s">
        <v>3164</v>
      </c>
      <c r="C710" s="206"/>
      <c r="D710" s="207"/>
      <c r="E710" s="248"/>
      <c r="F710" s="207"/>
    </row>
    <row r="711" spans="1:6" ht="91.2">
      <c r="A711" s="182"/>
      <c r="B711" s="205" t="s">
        <v>1429</v>
      </c>
      <c r="C711" s="206"/>
      <c r="D711" s="207"/>
      <c r="E711" s="248"/>
      <c r="F711" s="207"/>
    </row>
    <row r="712" spans="1:6" ht="34.200000000000003">
      <c r="A712" s="182"/>
      <c r="B712" s="205" t="s">
        <v>3218</v>
      </c>
      <c r="C712" s="206"/>
      <c r="D712" s="207"/>
      <c r="E712" s="248"/>
      <c r="F712" s="207"/>
    </row>
    <row r="713" spans="1:6">
      <c r="A713" s="182"/>
      <c r="B713" s="205" t="s">
        <v>543</v>
      </c>
      <c r="C713" s="206"/>
      <c r="D713" s="207"/>
      <c r="E713" s="248"/>
      <c r="F713" s="207"/>
    </row>
    <row r="714" spans="1:6" ht="45.6">
      <c r="A714" s="182"/>
      <c r="B714" s="210" t="s">
        <v>3264</v>
      </c>
      <c r="C714" s="206"/>
      <c r="D714" s="207"/>
      <c r="E714" s="248"/>
      <c r="F714" s="207"/>
    </row>
    <row r="715" spans="1:6" ht="57">
      <c r="A715" s="182"/>
      <c r="B715" s="205" t="s">
        <v>417</v>
      </c>
      <c r="C715" s="206"/>
      <c r="D715" s="207"/>
      <c r="E715" s="248"/>
      <c r="F715" s="207"/>
    </row>
    <row r="716" spans="1:6">
      <c r="A716" s="182"/>
      <c r="B716" s="158" t="s">
        <v>1430</v>
      </c>
    </row>
    <row r="717" spans="1:6">
      <c r="A717" s="182" t="s">
        <v>2835</v>
      </c>
      <c r="B717" s="158" t="s">
        <v>1431</v>
      </c>
      <c r="C717" s="206" t="s">
        <v>262</v>
      </c>
      <c r="D717" s="207">
        <v>22</v>
      </c>
      <c r="E717" s="248"/>
      <c r="F717" s="168">
        <f>D717*ROUND(E717,2)</f>
        <v>0</v>
      </c>
    </row>
    <row r="718" spans="1:6">
      <c r="A718" s="182" t="s">
        <v>2836</v>
      </c>
      <c r="B718" s="158" t="s">
        <v>1432</v>
      </c>
      <c r="C718" s="206" t="s">
        <v>262</v>
      </c>
      <c r="D718" s="207">
        <v>21</v>
      </c>
      <c r="E718" s="248"/>
      <c r="F718" s="168">
        <f>D718*ROUND(E718,2)</f>
        <v>0</v>
      </c>
    </row>
    <row r="719" spans="1:6">
      <c r="A719" s="182"/>
      <c r="B719" s="157"/>
      <c r="D719" s="174"/>
      <c r="F719" s="174"/>
    </row>
    <row r="720" spans="1:6">
      <c r="A720" s="182">
        <f>A702+1</f>
        <v>2</v>
      </c>
      <c r="B720" s="157" t="s">
        <v>1433</v>
      </c>
      <c r="D720" s="174"/>
      <c r="F720" s="174"/>
    </row>
    <row r="721" spans="1:6" ht="34.200000000000003">
      <c r="A721" s="182"/>
      <c r="B721" s="205" t="s">
        <v>1434</v>
      </c>
      <c r="C721" s="206"/>
      <c r="D721" s="207"/>
      <c r="E721" s="248"/>
      <c r="F721" s="207"/>
    </row>
    <row r="722" spans="1:6" ht="45.6">
      <c r="A722" s="182"/>
      <c r="B722" s="209" t="s">
        <v>1425</v>
      </c>
      <c r="C722" s="206"/>
      <c r="D722" s="207"/>
      <c r="E722" s="248"/>
      <c r="F722" s="207"/>
    </row>
    <row r="723" spans="1:6" ht="45.6">
      <c r="A723" s="182"/>
      <c r="B723" s="205" t="s">
        <v>1426</v>
      </c>
      <c r="C723" s="206"/>
      <c r="D723" s="207"/>
      <c r="E723" s="248"/>
      <c r="F723" s="207"/>
    </row>
    <row r="724" spans="1:6" ht="22.8">
      <c r="A724" s="182"/>
      <c r="B724" s="205" t="s">
        <v>1427</v>
      </c>
      <c r="C724" s="206"/>
      <c r="D724" s="207"/>
      <c r="E724" s="248"/>
      <c r="F724" s="207"/>
    </row>
    <row r="725" spans="1:6">
      <c r="A725" s="182"/>
      <c r="B725" s="205" t="s">
        <v>1428</v>
      </c>
      <c r="C725" s="206"/>
      <c r="D725" s="207"/>
      <c r="E725" s="248"/>
      <c r="F725" s="207"/>
    </row>
    <row r="726" spans="1:6" ht="22.8">
      <c r="A726" s="182"/>
      <c r="B726" s="205" t="s">
        <v>415</v>
      </c>
      <c r="C726" s="206"/>
      <c r="D726" s="207"/>
      <c r="E726" s="248"/>
      <c r="F726" s="207"/>
    </row>
    <row r="727" spans="1:6" ht="34.200000000000003">
      <c r="A727" s="182"/>
      <c r="B727" s="205" t="s">
        <v>3177</v>
      </c>
      <c r="C727" s="206"/>
      <c r="D727" s="207"/>
      <c r="E727" s="248"/>
      <c r="F727" s="207"/>
    </row>
    <row r="728" spans="1:6" ht="22.8">
      <c r="A728" s="182"/>
      <c r="B728" s="205" t="s">
        <v>3164</v>
      </c>
      <c r="C728" s="206"/>
      <c r="D728" s="207"/>
      <c r="E728" s="248"/>
      <c r="F728" s="207"/>
    </row>
    <row r="729" spans="1:6" ht="91.2">
      <c r="A729" s="182"/>
      <c r="B729" s="205" t="s">
        <v>1429</v>
      </c>
      <c r="C729" s="206"/>
      <c r="D729" s="207"/>
      <c r="E729" s="248"/>
      <c r="F729" s="207"/>
    </row>
    <row r="730" spans="1:6" ht="34.200000000000003">
      <c r="A730" s="182"/>
      <c r="B730" s="205" t="s">
        <v>3219</v>
      </c>
      <c r="C730" s="206"/>
      <c r="D730" s="207"/>
      <c r="E730" s="248"/>
      <c r="F730" s="207"/>
    </row>
    <row r="731" spans="1:6">
      <c r="A731" s="182"/>
      <c r="B731" s="205" t="s">
        <v>543</v>
      </c>
      <c r="C731" s="206"/>
      <c r="D731" s="207"/>
      <c r="E731" s="248"/>
      <c r="F731" s="207"/>
    </row>
    <row r="732" spans="1:6" ht="45.6">
      <c r="A732" s="182"/>
      <c r="B732" s="210" t="s">
        <v>3264</v>
      </c>
      <c r="C732" s="206"/>
      <c r="D732" s="207"/>
      <c r="E732" s="248"/>
      <c r="F732" s="207"/>
    </row>
    <row r="733" spans="1:6" ht="57">
      <c r="A733" s="182"/>
      <c r="B733" s="205" t="s">
        <v>417</v>
      </c>
      <c r="C733" s="206"/>
      <c r="D733" s="207"/>
      <c r="E733" s="248"/>
      <c r="F733" s="207"/>
    </row>
    <row r="734" spans="1:6">
      <c r="A734" s="182"/>
      <c r="B734" s="158" t="s">
        <v>1435</v>
      </c>
    </row>
    <row r="735" spans="1:6">
      <c r="A735" s="182"/>
      <c r="B735" s="158" t="s">
        <v>1432</v>
      </c>
      <c r="C735" s="206" t="s">
        <v>262</v>
      </c>
      <c r="D735" s="207">
        <v>1</v>
      </c>
      <c r="E735" s="248"/>
      <c r="F735" s="168">
        <f>D735*ROUND(E735,2)</f>
        <v>0</v>
      </c>
    </row>
    <row r="736" spans="1:6">
      <c r="A736" s="182"/>
      <c r="B736" s="157"/>
      <c r="D736" s="174"/>
      <c r="F736" s="174"/>
    </row>
    <row r="737" spans="1:6">
      <c r="A737" s="182">
        <f>A720+1</f>
        <v>3</v>
      </c>
      <c r="B737" s="157" t="s">
        <v>1436</v>
      </c>
      <c r="D737" s="174"/>
      <c r="F737" s="174"/>
    </row>
    <row r="738" spans="1:6" ht="34.200000000000003">
      <c r="A738" s="182"/>
      <c r="B738" s="205" t="s">
        <v>1437</v>
      </c>
      <c r="C738" s="206"/>
      <c r="D738" s="207"/>
      <c r="E738" s="248"/>
      <c r="F738" s="207"/>
    </row>
    <row r="739" spans="1:6" ht="45.6">
      <c r="A739" s="182"/>
      <c r="B739" s="205" t="s">
        <v>1425</v>
      </c>
      <c r="C739" s="206"/>
      <c r="D739" s="207"/>
      <c r="E739" s="248"/>
      <c r="F739" s="207"/>
    </row>
    <row r="740" spans="1:6" ht="45.6">
      <c r="A740" s="182"/>
      <c r="B740" s="205" t="s">
        <v>1426</v>
      </c>
      <c r="C740" s="206"/>
      <c r="D740" s="207"/>
      <c r="E740" s="248"/>
      <c r="F740" s="207"/>
    </row>
    <row r="741" spans="1:6" ht="22.8">
      <c r="A741" s="182"/>
      <c r="B741" s="205" t="s">
        <v>1427</v>
      </c>
      <c r="C741" s="206"/>
      <c r="D741" s="207"/>
      <c r="E741" s="248"/>
      <c r="F741" s="207"/>
    </row>
    <row r="742" spans="1:6">
      <c r="A742" s="182"/>
      <c r="B742" s="205" t="s">
        <v>1428</v>
      </c>
      <c r="C742" s="206"/>
      <c r="D742" s="207"/>
      <c r="E742" s="248"/>
      <c r="F742" s="207"/>
    </row>
    <row r="743" spans="1:6" ht="22.8">
      <c r="A743" s="182"/>
      <c r="B743" s="205" t="s">
        <v>415</v>
      </c>
      <c r="C743" s="206"/>
      <c r="D743" s="207"/>
      <c r="E743" s="248"/>
      <c r="F743" s="207"/>
    </row>
    <row r="744" spans="1:6" ht="34.200000000000003">
      <c r="A744" s="182"/>
      <c r="B744" s="205" t="s">
        <v>3177</v>
      </c>
      <c r="C744" s="206"/>
      <c r="D744" s="207"/>
      <c r="E744" s="248"/>
      <c r="F744" s="207"/>
    </row>
    <row r="745" spans="1:6" ht="22.8">
      <c r="A745" s="182"/>
      <c r="B745" s="205" t="s">
        <v>3164</v>
      </c>
      <c r="C745" s="206"/>
      <c r="D745" s="207"/>
      <c r="E745" s="248"/>
      <c r="F745" s="207"/>
    </row>
    <row r="746" spans="1:6" ht="91.2">
      <c r="A746" s="182"/>
      <c r="B746" s="205" t="s">
        <v>1429</v>
      </c>
      <c r="C746" s="206"/>
      <c r="D746" s="207"/>
      <c r="E746" s="248"/>
      <c r="F746" s="207"/>
    </row>
    <row r="747" spans="1:6" ht="34.200000000000003">
      <c r="A747" s="182"/>
      <c r="B747" s="205" t="s">
        <v>3219</v>
      </c>
      <c r="C747" s="206"/>
      <c r="D747" s="207"/>
      <c r="E747" s="248"/>
      <c r="F747" s="207"/>
    </row>
    <row r="748" spans="1:6">
      <c r="A748" s="182"/>
      <c r="B748" s="205" t="s">
        <v>543</v>
      </c>
      <c r="C748" s="206"/>
      <c r="D748" s="207"/>
      <c r="E748" s="248"/>
      <c r="F748" s="207"/>
    </row>
    <row r="749" spans="1:6" ht="45.6">
      <c r="A749" s="182"/>
      <c r="B749" s="210" t="s">
        <v>3264</v>
      </c>
      <c r="C749" s="206"/>
      <c r="D749" s="207"/>
      <c r="E749" s="248"/>
      <c r="F749" s="207"/>
    </row>
    <row r="750" spans="1:6" ht="57">
      <c r="A750" s="182"/>
      <c r="B750" s="205" t="s">
        <v>417</v>
      </c>
      <c r="C750" s="206"/>
      <c r="D750" s="207"/>
      <c r="E750" s="248"/>
      <c r="F750" s="207"/>
    </row>
    <row r="751" spans="1:6">
      <c r="A751" s="182"/>
      <c r="B751" s="158" t="s">
        <v>1435</v>
      </c>
    </row>
    <row r="752" spans="1:6">
      <c r="A752" s="182" t="s">
        <v>2837</v>
      </c>
      <c r="B752" s="158" t="s">
        <v>1432</v>
      </c>
      <c r="C752" s="206" t="s">
        <v>262</v>
      </c>
      <c r="D752" s="207">
        <v>1</v>
      </c>
      <c r="E752" s="248"/>
      <c r="F752" s="168">
        <f>D752*ROUND(E752,2)</f>
        <v>0</v>
      </c>
    </row>
    <row r="753" spans="1:6">
      <c r="A753" s="182" t="s">
        <v>2838</v>
      </c>
      <c r="B753" s="158" t="s">
        <v>1431</v>
      </c>
      <c r="C753" s="206" t="s">
        <v>262</v>
      </c>
      <c r="D753" s="207">
        <v>1</v>
      </c>
      <c r="E753" s="248"/>
      <c r="F753" s="168">
        <f>D753*ROUND(E753,2)</f>
        <v>0</v>
      </c>
    </row>
    <row r="754" spans="1:6">
      <c r="A754" s="182"/>
      <c r="B754" s="157"/>
      <c r="D754" s="174"/>
      <c r="F754" s="174"/>
    </row>
    <row r="755" spans="1:6">
      <c r="A755" s="182">
        <f>A737+1</f>
        <v>4</v>
      </c>
      <c r="B755" s="157" t="s">
        <v>1438</v>
      </c>
      <c r="D755" s="174"/>
      <c r="F755" s="174"/>
    </row>
    <row r="756" spans="1:6" ht="34.200000000000003">
      <c r="A756" s="182"/>
      <c r="B756" s="205" t="s">
        <v>1439</v>
      </c>
      <c r="C756" s="206"/>
      <c r="D756" s="207"/>
      <c r="E756" s="248"/>
      <c r="F756" s="207"/>
    </row>
    <row r="757" spans="1:6" ht="45.6">
      <c r="A757" s="182"/>
      <c r="B757" s="205" t="s">
        <v>1425</v>
      </c>
      <c r="C757" s="206"/>
      <c r="D757" s="207"/>
      <c r="E757" s="248"/>
      <c r="F757" s="207"/>
    </row>
    <row r="758" spans="1:6" ht="45.6">
      <c r="A758" s="182"/>
      <c r="B758" s="205" t="s">
        <v>1426</v>
      </c>
      <c r="C758" s="206"/>
      <c r="D758" s="207"/>
      <c r="E758" s="248"/>
      <c r="F758" s="207"/>
    </row>
    <row r="759" spans="1:6" ht="22.8">
      <c r="A759" s="182"/>
      <c r="B759" s="205" t="s">
        <v>1427</v>
      </c>
      <c r="C759" s="206"/>
      <c r="D759" s="207"/>
      <c r="E759" s="248"/>
      <c r="F759" s="207"/>
    </row>
    <row r="760" spans="1:6">
      <c r="A760" s="182"/>
      <c r="B760" s="205" t="s">
        <v>1428</v>
      </c>
      <c r="C760" s="206"/>
      <c r="D760" s="207"/>
      <c r="E760" s="248"/>
      <c r="F760" s="207"/>
    </row>
    <row r="761" spans="1:6" ht="22.8">
      <c r="A761" s="182"/>
      <c r="B761" s="205" t="s">
        <v>415</v>
      </c>
      <c r="C761" s="206"/>
      <c r="D761" s="207"/>
      <c r="E761" s="248"/>
      <c r="F761" s="207"/>
    </row>
    <row r="762" spans="1:6" ht="34.200000000000003">
      <c r="A762" s="182"/>
      <c r="B762" s="205" t="s">
        <v>3177</v>
      </c>
      <c r="C762" s="206"/>
      <c r="D762" s="207"/>
      <c r="E762" s="248"/>
      <c r="F762" s="207"/>
    </row>
    <row r="763" spans="1:6" ht="22.8">
      <c r="A763" s="182"/>
      <c r="B763" s="205" t="s">
        <v>3164</v>
      </c>
      <c r="C763" s="206"/>
      <c r="D763" s="207"/>
      <c r="E763" s="248"/>
      <c r="F763" s="207"/>
    </row>
    <row r="764" spans="1:6" ht="91.2">
      <c r="A764" s="182"/>
      <c r="B764" s="205" t="s">
        <v>1429</v>
      </c>
      <c r="C764" s="206"/>
      <c r="D764" s="207"/>
      <c r="E764" s="248"/>
      <c r="F764" s="207"/>
    </row>
    <row r="765" spans="1:6" ht="34.200000000000003">
      <c r="A765" s="182"/>
      <c r="B765" s="205" t="s">
        <v>3218</v>
      </c>
      <c r="C765" s="206"/>
      <c r="D765" s="207"/>
      <c r="E765" s="248"/>
      <c r="F765" s="207"/>
    </row>
    <row r="766" spans="1:6">
      <c r="A766" s="182"/>
      <c r="B766" s="205" t="s">
        <v>543</v>
      </c>
      <c r="C766" s="206"/>
      <c r="D766" s="207"/>
      <c r="E766" s="248"/>
      <c r="F766" s="207"/>
    </row>
    <row r="767" spans="1:6" ht="45.6">
      <c r="A767" s="182"/>
      <c r="B767" s="210" t="s">
        <v>3264</v>
      </c>
      <c r="C767" s="206"/>
      <c r="D767" s="207"/>
      <c r="E767" s="248"/>
      <c r="F767" s="207"/>
    </row>
    <row r="768" spans="1:6" ht="57">
      <c r="A768" s="182"/>
      <c r="B768" s="205" t="s">
        <v>417</v>
      </c>
      <c r="C768" s="206"/>
      <c r="D768" s="207"/>
      <c r="E768" s="248"/>
      <c r="F768" s="207"/>
    </row>
    <row r="769" spans="1:6">
      <c r="A769" s="182"/>
      <c r="B769" s="158" t="s">
        <v>1440</v>
      </c>
      <c r="C769" s="206" t="s">
        <v>262</v>
      </c>
      <c r="D769" s="156">
        <v>9</v>
      </c>
      <c r="F769" s="168">
        <f>D769*ROUND(E769,2)</f>
        <v>0</v>
      </c>
    </row>
    <row r="770" spans="1:6">
      <c r="A770" s="182"/>
      <c r="B770" s="157"/>
      <c r="D770" s="174"/>
      <c r="F770" s="174"/>
    </row>
    <row r="771" spans="1:6">
      <c r="A771" s="182">
        <f>A755+1</f>
        <v>5</v>
      </c>
      <c r="B771" s="157" t="s">
        <v>1441</v>
      </c>
      <c r="D771" s="174"/>
      <c r="F771" s="174"/>
    </row>
    <row r="772" spans="1:6" ht="34.200000000000003">
      <c r="A772" s="182"/>
      <c r="B772" s="205" t="s">
        <v>1442</v>
      </c>
      <c r="C772" s="206"/>
      <c r="D772" s="207"/>
      <c r="E772" s="248"/>
      <c r="F772" s="207"/>
    </row>
    <row r="773" spans="1:6" ht="45.6">
      <c r="A773" s="182"/>
      <c r="B773" s="205" t="s">
        <v>1425</v>
      </c>
      <c r="C773" s="206"/>
      <c r="D773" s="207"/>
      <c r="E773" s="248"/>
      <c r="F773" s="207"/>
    </row>
    <row r="774" spans="1:6" ht="45.6">
      <c r="A774" s="182"/>
      <c r="B774" s="205" t="s">
        <v>1426</v>
      </c>
      <c r="C774" s="206"/>
      <c r="D774" s="207"/>
      <c r="E774" s="248"/>
      <c r="F774" s="207"/>
    </row>
    <row r="775" spans="1:6" ht="22.8">
      <c r="A775" s="182"/>
      <c r="B775" s="205" t="s">
        <v>1427</v>
      </c>
      <c r="C775" s="206"/>
      <c r="D775" s="207"/>
      <c r="E775" s="248"/>
      <c r="F775" s="207"/>
    </row>
    <row r="776" spans="1:6">
      <c r="A776" s="182"/>
      <c r="B776" s="205" t="s">
        <v>1428</v>
      </c>
      <c r="C776" s="206"/>
      <c r="D776" s="207"/>
      <c r="E776" s="248"/>
      <c r="F776" s="207"/>
    </row>
    <row r="777" spans="1:6" ht="22.8">
      <c r="A777" s="182"/>
      <c r="B777" s="205" t="s">
        <v>415</v>
      </c>
      <c r="C777" s="206"/>
      <c r="D777" s="207"/>
      <c r="E777" s="248"/>
      <c r="F777" s="207"/>
    </row>
    <row r="778" spans="1:6" ht="34.200000000000003">
      <c r="A778" s="182"/>
      <c r="B778" s="205" t="s">
        <v>3177</v>
      </c>
      <c r="C778" s="206"/>
      <c r="D778" s="207"/>
      <c r="E778" s="248"/>
      <c r="F778" s="207"/>
    </row>
    <row r="779" spans="1:6" ht="22.8">
      <c r="A779" s="182"/>
      <c r="B779" s="205" t="s">
        <v>3164</v>
      </c>
      <c r="C779" s="206"/>
      <c r="D779" s="207"/>
      <c r="E779" s="248"/>
      <c r="F779" s="207"/>
    </row>
    <row r="780" spans="1:6" ht="91.2">
      <c r="A780" s="182"/>
      <c r="B780" s="205" t="s">
        <v>1429</v>
      </c>
      <c r="C780" s="206"/>
      <c r="D780" s="207"/>
      <c r="E780" s="248"/>
      <c r="F780" s="207"/>
    </row>
    <row r="781" spans="1:6" ht="34.200000000000003">
      <c r="A781" s="182"/>
      <c r="B781" s="205" t="s">
        <v>3218</v>
      </c>
      <c r="C781" s="206"/>
      <c r="D781" s="207"/>
      <c r="E781" s="248"/>
      <c r="F781" s="207"/>
    </row>
    <row r="782" spans="1:6">
      <c r="A782" s="182"/>
      <c r="B782" s="205" t="s">
        <v>543</v>
      </c>
      <c r="C782" s="206"/>
      <c r="D782" s="207"/>
      <c r="E782" s="248"/>
      <c r="F782" s="207"/>
    </row>
    <row r="783" spans="1:6" ht="45.6">
      <c r="A783" s="182"/>
      <c r="B783" s="210" t="s">
        <v>3264</v>
      </c>
      <c r="C783" s="206"/>
      <c r="D783" s="207"/>
      <c r="E783" s="248"/>
      <c r="F783" s="207"/>
    </row>
    <row r="784" spans="1:6" ht="57">
      <c r="A784" s="182"/>
      <c r="B784" s="205" t="s">
        <v>417</v>
      </c>
      <c r="C784" s="206"/>
      <c r="D784" s="207"/>
      <c r="E784" s="248"/>
      <c r="F784" s="207"/>
    </row>
    <row r="785" spans="1:6">
      <c r="A785" s="182"/>
      <c r="B785" s="158" t="s">
        <v>1443</v>
      </c>
      <c r="C785" s="206" t="s">
        <v>262</v>
      </c>
      <c r="D785" s="156">
        <v>1</v>
      </c>
      <c r="F785" s="168">
        <f>D785*ROUND(E785,2)</f>
        <v>0</v>
      </c>
    </row>
    <row r="786" spans="1:6">
      <c r="A786" s="182"/>
      <c r="B786" s="157"/>
      <c r="D786" s="174"/>
      <c r="F786" s="174"/>
    </row>
    <row r="787" spans="1:6">
      <c r="A787" s="182">
        <f>A771+1</f>
        <v>6</v>
      </c>
      <c r="B787" s="157" t="s">
        <v>1444</v>
      </c>
      <c r="D787" s="174"/>
      <c r="F787" s="174"/>
    </row>
    <row r="788" spans="1:6" ht="34.200000000000003">
      <c r="A788" s="182"/>
      <c r="B788" s="205" t="s">
        <v>1445</v>
      </c>
      <c r="C788" s="206"/>
      <c r="D788" s="207"/>
      <c r="E788" s="248"/>
      <c r="F788" s="207"/>
    </row>
    <row r="789" spans="1:6" ht="45.6">
      <c r="A789" s="182"/>
      <c r="B789" s="205" t="s">
        <v>1425</v>
      </c>
      <c r="C789" s="206"/>
      <c r="D789" s="207"/>
      <c r="E789" s="248"/>
      <c r="F789" s="207"/>
    </row>
    <row r="790" spans="1:6" ht="45.6">
      <c r="A790" s="182"/>
      <c r="B790" s="205" t="s">
        <v>1426</v>
      </c>
      <c r="C790" s="206"/>
      <c r="D790" s="207"/>
      <c r="E790" s="248"/>
      <c r="F790" s="207"/>
    </row>
    <row r="791" spans="1:6" ht="22.8">
      <c r="A791" s="182"/>
      <c r="B791" s="205" t="s">
        <v>1427</v>
      </c>
      <c r="C791" s="206"/>
      <c r="D791" s="207"/>
      <c r="E791" s="248"/>
      <c r="F791" s="207"/>
    </row>
    <row r="792" spans="1:6">
      <c r="A792" s="182"/>
      <c r="B792" s="205" t="s">
        <v>1428</v>
      </c>
      <c r="C792" s="206"/>
      <c r="D792" s="207"/>
      <c r="E792" s="248"/>
      <c r="F792" s="207"/>
    </row>
    <row r="793" spans="1:6" ht="22.8">
      <c r="A793" s="182"/>
      <c r="B793" s="205" t="s">
        <v>415</v>
      </c>
      <c r="C793" s="206"/>
      <c r="D793" s="207"/>
      <c r="E793" s="248"/>
      <c r="F793" s="207"/>
    </row>
    <row r="794" spans="1:6" ht="34.200000000000003">
      <c r="A794" s="182"/>
      <c r="B794" s="205" t="s">
        <v>3177</v>
      </c>
      <c r="C794" s="206"/>
      <c r="D794" s="207"/>
      <c r="E794" s="248"/>
      <c r="F794" s="207"/>
    </row>
    <row r="795" spans="1:6" ht="22.8">
      <c r="A795" s="182"/>
      <c r="B795" s="205" t="s">
        <v>3164</v>
      </c>
      <c r="C795" s="206"/>
      <c r="D795" s="207"/>
      <c r="E795" s="248"/>
      <c r="F795" s="207"/>
    </row>
    <row r="796" spans="1:6">
      <c r="A796" s="182"/>
      <c r="B796" s="205" t="s">
        <v>543</v>
      </c>
      <c r="C796" s="206"/>
      <c r="D796" s="207"/>
      <c r="E796" s="248"/>
      <c r="F796" s="207"/>
    </row>
    <row r="797" spans="1:6" ht="45.6">
      <c r="A797" s="182"/>
      <c r="B797" s="210" t="s">
        <v>3264</v>
      </c>
      <c r="C797" s="206"/>
      <c r="D797" s="207"/>
      <c r="E797" s="248"/>
      <c r="F797" s="207"/>
    </row>
    <row r="798" spans="1:6" ht="57">
      <c r="A798" s="182"/>
      <c r="B798" s="205" t="s">
        <v>417</v>
      </c>
      <c r="C798" s="206"/>
      <c r="D798" s="207"/>
      <c r="E798" s="248"/>
      <c r="F798" s="207"/>
    </row>
    <row r="799" spans="1:6">
      <c r="A799" s="182"/>
      <c r="B799" s="158" t="s">
        <v>1446</v>
      </c>
      <c r="C799" s="206" t="s">
        <v>262</v>
      </c>
      <c r="D799" s="156">
        <v>2</v>
      </c>
      <c r="F799" s="168">
        <f>D799*ROUND(E799,2)</f>
        <v>0</v>
      </c>
    </row>
    <row r="800" spans="1:6">
      <c r="A800" s="182"/>
      <c r="B800" s="157"/>
      <c r="D800" s="174"/>
      <c r="F800" s="174"/>
    </row>
    <row r="801" spans="1:6">
      <c r="A801" s="182">
        <f>A787+1</f>
        <v>7</v>
      </c>
      <c r="B801" s="157" t="s">
        <v>1447</v>
      </c>
      <c r="D801" s="174"/>
      <c r="F801" s="174"/>
    </row>
    <row r="802" spans="1:6" ht="34.200000000000003">
      <c r="A802" s="182"/>
      <c r="B802" s="205" t="s">
        <v>1448</v>
      </c>
      <c r="C802" s="206"/>
      <c r="D802" s="207"/>
      <c r="E802" s="248"/>
      <c r="F802" s="207"/>
    </row>
    <row r="803" spans="1:6" ht="45.6">
      <c r="A803" s="182"/>
      <c r="B803" s="205" t="s">
        <v>1425</v>
      </c>
      <c r="C803" s="206"/>
      <c r="D803" s="207"/>
      <c r="E803" s="248"/>
      <c r="F803" s="207"/>
    </row>
    <row r="804" spans="1:6" ht="45.6">
      <c r="A804" s="182"/>
      <c r="B804" s="205" t="s">
        <v>1426</v>
      </c>
      <c r="C804" s="206"/>
      <c r="D804" s="207"/>
      <c r="E804" s="248"/>
      <c r="F804" s="207"/>
    </row>
    <row r="805" spans="1:6" ht="34.200000000000003">
      <c r="A805" s="182"/>
      <c r="B805" s="205" t="s">
        <v>1449</v>
      </c>
      <c r="C805" s="206"/>
      <c r="D805" s="207"/>
      <c r="E805" s="248"/>
      <c r="F805" s="207"/>
    </row>
    <row r="806" spans="1:6">
      <c r="A806" s="182"/>
      <c r="B806" s="205" t="s">
        <v>1428</v>
      </c>
      <c r="C806" s="206"/>
      <c r="D806" s="207"/>
      <c r="E806" s="248"/>
      <c r="F806" s="207"/>
    </row>
    <row r="807" spans="1:6" ht="22.8">
      <c r="A807" s="182"/>
      <c r="B807" s="205" t="s">
        <v>415</v>
      </c>
      <c r="C807" s="206"/>
      <c r="D807" s="207"/>
      <c r="E807" s="248"/>
      <c r="F807" s="207"/>
    </row>
    <row r="808" spans="1:6" ht="34.200000000000003">
      <c r="A808" s="182"/>
      <c r="B808" s="205" t="s">
        <v>3177</v>
      </c>
      <c r="C808" s="206"/>
      <c r="D808" s="207"/>
      <c r="E808" s="248"/>
      <c r="F808" s="207"/>
    </row>
    <row r="809" spans="1:6" ht="22.8">
      <c r="A809" s="182"/>
      <c r="B809" s="205" t="s">
        <v>3164</v>
      </c>
      <c r="C809" s="206"/>
      <c r="D809" s="207"/>
      <c r="E809" s="248"/>
      <c r="F809" s="207"/>
    </row>
    <row r="810" spans="1:6">
      <c r="A810" s="182"/>
      <c r="B810" s="205" t="s">
        <v>543</v>
      </c>
      <c r="C810" s="206"/>
      <c r="D810" s="207"/>
      <c r="E810" s="248"/>
      <c r="F810" s="207"/>
    </row>
    <row r="811" spans="1:6" ht="45.6">
      <c r="A811" s="182"/>
      <c r="B811" s="210" t="s">
        <v>3264</v>
      </c>
      <c r="C811" s="206"/>
      <c r="D811" s="207"/>
      <c r="E811" s="248"/>
      <c r="F811" s="207"/>
    </row>
    <row r="812" spans="1:6" ht="57">
      <c r="A812" s="182"/>
      <c r="B812" s="205" t="s">
        <v>417</v>
      </c>
      <c r="C812" s="206"/>
      <c r="D812" s="207"/>
      <c r="E812" s="248"/>
      <c r="F812" s="207"/>
    </row>
    <row r="813" spans="1:6">
      <c r="A813" s="182"/>
      <c r="B813" s="158" t="s">
        <v>1450</v>
      </c>
      <c r="C813" s="206" t="s">
        <v>262</v>
      </c>
      <c r="D813" s="156">
        <v>14</v>
      </c>
      <c r="F813" s="168">
        <f>D813*ROUND(E813,2)</f>
        <v>0</v>
      </c>
    </row>
    <row r="814" spans="1:6">
      <c r="A814" s="182"/>
      <c r="B814" s="157"/>
      <c r="D814" s="174"/>
      <c r="F814" s="174"/>
    </row>
    <row r="815" spans="1:6">
      <c r="A815" s="182">
        <f>A801+1</f>
        <v>8</v>
      </c>
      <c r="B815" s="157" t="s">
        <v>1451</v>
      </c>
      <c r="D815" s="174"/>
      <c r="F815" s="174"/>
    </row>
    <row r="816" spans="1:6" ht="45.6">
      <c r="A816" s="182"/>
      <c r="B816" s="205" t="s">
        <v>1452</v>
      </c>
      <c r="C816" s="206"/>
      <c r="D816" s="207"/>
      <c r="E816" s="248"/>
      <c r="F816" s="207"/>
    </row>
    <row r="817" spans="1:6" ht="45.6">
      <c r="A817" s="182"/>
      <c r="B817" s="205" t="s">
        <v>1426</v>
      </c>
      <c r="C817" s="206"/>
      <c r="D817" s="207"/>
      <c r="E817" s="248"/>
      <c r="F817" s="207"/>
    </row>
    <row r="818" spans="1:6" ht="22.8">
      <c r="A818" s="182"/>
      <c r="B818" s="205" t="s">
        <v>1453</v>
      </c>
      <c r="C818" s="206"/>
      <c r="D818" s="207"/>
      <c r="E818" s="248"/>
      <c r="F818" s="207"/>
    </row>
    <row r="819" spans="1:6">
      <c r="A819" s="182"/>
      <c r="B819" s="205" t="s">
        <v>1428</v>
      </c>
      <c r="C819" s="206"/>
      <c r="D819" s="207"/>
      <c r="E819" s="248"/>
      <c r="F819" s="207"/>
    </row>
    <row r="820" spans="1:6" ht="22.8">
      <c r="A820" s="182"/>
      <c r="B820" s="205" t="s">
        <v>415</v>
      </c>
      <c r="C820" s="206"/>
      <c r="D820" s="207"/>
      <c r="E820" s="248"/>
      <c r="F820" s="207"/>
    </row>
    <row r="821" spans="1:6" ht="34.200000000000003">
      <c r="A821" s="182"/>
      <c r="B821" s="205" t="s">
        <v>3177</v>
      </c>
      <c r="C821" s="206"/>
      <c r="D821" s="207"/>
      <c r="E821" s="248"/>
      <c r="F821" s="207"/>
    </row>
    <row r="822" spans="1:6" ht="22.8">
      <c r="A822" s="182"/>
      <c r="B822" s="205" t="s">
        <v>3164</v>
      </c>
      <c r="C822" s="206"/>
      <c r="D822" s="207"/>
      <c r="E822" s="248"/>
      <c r="F822" s="207"/>
    </row>
    <row r="823" spans="1:6">
      <c r="A823" s="182"/>
      <c r="B823" s="205" t="s">
        <v>543</v>
      </c>
      <c r="C823" s="206"/>
      <c r="D823" s="207"/>
      <c r="E823" s="248"/>
      <c r="F823" s="207"/>
    </row>
    <row r="824" spans="1:6" ht="45.6">
      <c r="A824" s="182"/>
      <c r="B824" s="210" t="s">
        <v>3264</v>
      </c>
      <c r="C824" s="206"/>
      <c r="D824" s="207"/>
      <c r="E824" s="248"/>
      <c r="F824" s="207"/>
    </row>
    <row r="825" spans="1:6" ht="57">
      <c r="A825" s="182"/>
      <c r="B825" s="205" t="s">
        <v>417</v>
      </c>
      <c r="C825" s="206"/>
      <c r="D825" s="207"/>
      <c r="E825" s="248"/>
      <c r="F825" s="207"/>
    </row>
    <row r="826" spans="1:6">
      <c r="A826" s="182"/>
      <c r="B826" s="158" t="s">
        <v>1454</v>
      </c>
      <c r="C826" s="206" t="s">
        <v>262</v>
      </c>
      <c r="D826" s="156">
        <v>1</v>
      </c>
      <c r="F826" s="168">
        <f>D826*ROUND(E826,2)</f>
        <v>0</v>
      </c>
    </row>
    <row r="827" spans="1:6">
      <c r="A827" s="182"/>
      <c r="C827" s="206"/>
      <c r="F827" s="168"/>
    </row>
    <row r="828" spans="1:6">
      <c r="A828" s="182"/>
      <c r="C828" s="206"/>
      <c r="F828" s="168"/>
    </row>
    <row r="829" spans="1:6">
      <c r="A829" s="182"/>
      <c r="B829" s="158" t="s">
        <v>866</v>
      </c>
      <c r="D829" s="174"/>
      <c r="F829" s="174"/>
    </row>
    <row r="830" spans="1:6">
      <c r="A830" s="182"/>
      <c r="D830" s="174"/>
      <c r="F830" s="174"/>
    </row>
    <row r="831" spans="1:6" ht="22.8">
      <c r="A831" s="182">
        <f>A815+1</f>
        <v>9</v>
      </c>
      <c r="B831" s="158" t="s">
        <v>1455</v>
      </c>
      <c r="D831" s="174"/>
      <c r="F831" s="174"/>
    </row>
    <row r="832" spans="1:6" ht="34.200000000000003">
      <c r="A832" s="182"/>
      <c r="B832" s="205" t="s">
        <v>1456</v>
      </c>
      <c r="C832" s="206"/>
      <c r="D832" s="207"/>
      <c r="E832" s="248"/>
      <c r="F832" s="207"/>
    </row>
    <row r="833" spans="1:6" ht="34.200000000000003">
      <c r="A833" s="182"/>
      <c r="B833" s="211" t="s">
        <v>1460</v>
      </c>
      <c r="C833" s="206"/>
      <c r="D833" s="207"/>
      <c r="E833" s="248"/>
      <c r="F833" s="207"/>
    </row>
    <row r="834" spans="1:6" ht="45.6">
      <c r="A834" s="182"/>
      <c r="B834" s="211" t="s">
        <v>3412</v>
      </c>
      <c r="C834" s="206"/>
      <c r="D834" s="207"/>
      <c r="E834" s="248"/>
      <c r="F834" s="207"/>
    </row>
    <row r="835" spans="1:6">
      <c r="A835" s="182"/>
      <c r="B835" s="205" t="s">
        <v>1428</v>
      </c>
      <c r="C835" s="206"/>
      <c r="D835" s="207"/>
      <c r="E835" s="248"/>
      <c r="F835" s="207"/>
    </row>
    <row r="836" spans="1:6" ht="22.8">
      <c r="A836" s="182"/>
      <c r="B836" s="205" t="s">
        <v>415</v>
      </c>
      <c r="C836" s="206"/>
      <c r="D836" s="207"/>
      <c r="E836" s="248"/>
      <c r="F836" s="207"/>
    </row>
    <row r="837" spans="1:6" ht="34.200000000000003">
      <c r="A837" s="182"/>
      <c r="B837" s="205" t="s">
        <v>3177</v>
      </c>
      <c r="C837" s="206"/>
      <c r="D837" s="207"/>
      <c r="E837" s="248"/>
      <c r="F837" s="207"/>
    </row>
    <row r="838" spans="1:6" ht="22.8">
      <c r="A838" s="182"/>
      <c r="B838" s="205" t="s">
        <v>3164</v>
      </c>
      <c r="C838" s="206"/>
      <c r="D838" s="207"/>
      <c r="E838" s="248"/>
      <c r="F838" s="207"/>
    </row>
    <row r="839" spans="1:6" ht="91.2">
      <c r="A839" s="182"/>
      <c r="B839" s="205" t="s">
        <v>1429</v>
      </c>
      <c r="C839" s="206"/>
      <c r="D839" s="207"/>
      <c r="E839" s="248"/>
      <c r="F839" s="207"/>
    </row>
    <row r="840" spans="1:6" ht="34.200000000000003">
      <c r="A840" s="182"/>
      <c r="B840" s="205" t="s">
        <v>3219</v>
      </c>
      <c r="C840" s="206"/>
      <c r="D840" s="207"/>
      <c r="E840" s="248"/>
      <c r="F840" s="207"/>
    </row>
    <row r="841" spans="1:6">
      <c r="A841" s="182"/>
      <c r="B841" s="205" t="s">
        <v>543</v>
      </c>
      <c r="C841" s="206"/>
      <c r="D841" s="207"/>
      <c r="E841" s="248"/>
      <c r="F841" s="207"/>
    </row>
    <row r="842" spans="1:6" ht="45.6">
      <c r="A842" s="182"/>
      <c r="B842" s="210" t="s">
        <v>3264</v>
      </c>
      <c r="C842" s="206"/>
      <c r="D842" s="207"/>
      <c r="E842" s="248"/>
      <c r="F842" s="207"/>
    </row>
    <row r="843" spans="1:6" ht="57">
      <c r="A843" s="182"/>
      <c r="B843" s="205" t="s">
        <v>417</v>
      </c>
      <c r="C843" s="206"/>
      <c r="D843" s="207"/>
      <c r="E843" s="248"/>
      <c r="F843" s="207"/>
    </row>
    <row r="844" spans="1:6">
      <c r="A844" s="182"/>
      <c r="B844" s="158" t="s">
        <v>1457</v>
      </c>
      <c r="C844" s="206" t="s">
        <v>262</v>
      </c>
      <c r="D844" s="156">
        <v>1</v>
      </c>
      <c r="F844" s="168">
        <f>D844*ROUND(E844,2)</f>
        <v>0</v>
      </c>
    </row>
    <row r="845" spans="1:6">
      <c r="A845" s="182">
        <f>A831+1</f>
        <v>10</v>
      </c>
      <c r="B845" s="158" t="s">
        <v>1458</v>
      </c>
      <c r="D845" s="174"/>
      <c r="F845" s="174"/>
    </row>
    <row r="846" spans="1:6">
      <c r="A846" s="182"/>
      <c r="B846" s="157"/>
      <c r="D846" s="174"/>
      <c r="F846" s="174"/>
    </row>
    <row r="847" spans="1:6" ht="34.200000000000003">
      <c r="A847" s="182"/>
      <c r="B847" s="212" t="s">
        <v>1459</v>
      </c>
      <c r="D847" s="174"/>
    </row>
    <row r="848" spans="1:6" ht="34.200000000000003">
      <c r="A848" s="182"/>
      <c r="B848" s="212" t="s">
        <v>1460</v>
      </c>
    </row>
    <row r="849" spans="1:6" ht="45.6">
      <c r="A849" s="182"/>
      <c r="B849" s="212" t="s">
        <v>1426</v>
      </c>
    </row>
    <row r="850" spans="1:6" ht="22.8">
      <c r="A850" s="182"/>
      <c r="B850" s="205" t="s">
        <v>1427</v>
      </c>
    </row>
    <row r="851" spans="1:6" ht="79.8">
      <c r="A851" s="182"/>
      <c r="B851" s="212" t="s">
        <v>1461</v>
      </c>
    </row>
    <row r="852" spans="1:6" ht="68.400000000000006">
      <c r="A852" s="182"/>
      <c r="B852" s="212" t="s">
        <v>1462</v>
      </c>
    </row>
    <row r="853" spans="1:6" ht="34.200000000000003">
      <c r="A853" s="182"/>
      <c r="B853" s="205" t="s">
        <v>1463</v>
      </c>
      <c r="E853" s="249"/>
    </row>
    <row r="854" spans="1:6" ht="34.200000000000003">
      <c r="A854" s="182"/>
      <c r="B854" s="212" t="s">
        <v>1464</v>
      </c>
    </row>
    <row r="855" spans="1:6">
      <c r="A855" s="182"/>
      <c r="B855" s="212" t="s">
        <v>543</v>
      </c>
      <c r="C855" s="206"/>
      <c r="D855" s="207"/>
      <c r="E855" s="248"/>
      <c r="F855" s="207"/>
    </row>
    <row r="856" spans="1:6" ht="45.6">
      <c r="A856" s="182"/>
      <c r="B856" s="210" t="s">
        <v>3264</v>
      </c>
      <c r="C856" s="206"/>
      <c r="D856" s="207"/>
      <c r="E856" s="248"/>
      <c r="F856" s="207"/>
    </row>
    <row r="857" spans="1:6" ht="57">
      <c r="A857" s="182"/>
      <c r="B857" s="212" t="s">
        <v>417</v>
      </c>
      <c r="C857" s="206"/>
      <c r="D857" s="207"/>
      <c r="E857" s="248"/>
      <c r="F857" s="207"/>
    </row>
    <row r="858" spans="1:6">
      <c r="A858" s="182"/>
      <c r="B858" s="158" t="s">
        <v>1466</v>
      </c>
      <c r="C858" s="206" t="s">
        <v>262</v>
      </c>
      <c r="D858" s="207">
        <v>1</v>
      </c>
      <c r="E858" s="248"/>
      <c r="F858" s="168">
        <f>D858*ROUND(E858,2)</f>
        <v>0</v>
      </c>
    </row>
    <row r="859" spans="1:6">
      <c r="A859" s="182"/>
      <c r="B859" s="157"/>
      <c r="D859" s="174"/>
      <c r="F859" s="174"/>
    </row>
    <row r="860" spans="1:6">
      <c r="A860" s="182">
        <f>A845+1</f>
        <v>11</v>
      </c>
      <c r="B860" s="158" t="s">
        <v>1467</v>
      </c>
      <c r="D860" s="174"/>
      <c r="F860" s="174"/>
    </row>
    <row r="861" spans="1:6" ht="34.200000000000003">
      <c r="A861" s="182"/>
      <c r="B861" s="212" t="s">
        <v>1468</v>
      </c>
      <c r="D861" s="174"/>
    </row>
    <row r="862" spans="1:6" ht="34.200000000000003">
      <c r="A862" s="182"/>
      <c r="B862" s="212" t="s">
        <v>1460</v>
      </c>
    </row>
    <row r="863" spans="1:6" ht="45.6">
      <c r="A863" s="182"/>
      <c r="B863" s="212" t="s">
        <v>1426</v>
      </c>
    </row>
    <row r="864" spans="1:6" ht="22.8">
      <c r="A864" s="182"/>
      <c r="B864" s="205" t="s">
        <v>1427</v>
      </c>
    </row>
    <row r="865" spans="1:6" ht="79.8">
      <c r="A865" s="182"/>
      <c r="B865" s="212" t="s">
        <v>1461</v>
      </c>
    </row>
    <row r="866" spans="1:6" ht="68.400000000000006">
      <c r="A866" s="182"/>
      <c r="B866" s="212" t="s">
        <v>1462</v>
      </c>
    </row>
    <row r="867" spans="1:6" ht="34.200000000000003">
      <c r="A867" s="182"/>
      <c r="B867" s="205" t="s">
        <v>1463</v>
      </c>
      <c r="E867" s="249"/>
    </row>
    <row r="868" spans="1:6" ht="34.200000000000003">
      <c r="A868" s="182"/>
      <c r="B868" s="212" t="s">
        <v>1464</v>
      </c>
    </row>
    <row r="869" spans="1:6">
      <c r="A869" s="182"/>
      <c r="B869" s="212" t="s">
        <v>543</v>
      </c>
      <c r="C869" s="206"/>
      <c r="D869" s="207"/>
      <c r="E869" s="248"/>
      <c r="F869" s="207"/>
    </row>
    <row r="870" spans="1:6" ht="45.6">
      <c r="A870" s="182"/>
      <c r="B870" s="212" t="s">
        <v>1465</v>
      </c>
      <c r="C870" s="206"/>
      <c r="D870" s="207"/>
      <c r="E870" s="248"/>
      <c r="F870" s="207"/>
    </row>
    <row r="871" spans="1:6" ht="57">
      <c r="A871" s="182"/>
      <c r="B871" s="212" t="s">
        <v>417</v>
      </c>
      <c r="C871" s="206"/>
      <c r="D871" s="207"/>
      <c r="E871" s="248"/>
      <c r="F871" s="207"/>
    </row>
    <row r="872" spans="1:6">
      <c r="A872" s="182"/>
      <c r="B872" s="158" t="s">
        <v>1466</v>
      </c>
      <c r="C872" s="206" t="s">
        <v>262</v>
      </c>
      <c r="D872" s="207">
        <v>1</v>
      </c>
      <c r="E872" s="248"/>
      <c r="F872" s="168">
        <f>D872*ROUND(E872,2)</f>
        <v>0</v>
      </c>
    </row>
    <row r="873" spans="1:6">
      <c r="A873" s="182"/>
      <c r="B873" s="157"/>
      <c r="D873" s="174"/>
      <c r="F873" s="174"/>
    </row>
    <row r="874" spans="1:6">
      <c r="A874" s="182">
        <f>A860+1</f>
        <v>12</v>
      </c>
      <c r="B874" s="158" t="s">
        <v>1469</v>
      </c>
      <c r="D874" s="174"/>
      <c r="F874" s="174"/>
    </row>
    <row r="875" spans="1:6" ht="34.200000000000003">
      <c r="A875" s="182"/>
      <c r="B875" s="212" t="s">
        <v>1470</v>
      </c>
      <c r="D875" s="174"/>
    </row>
    <row r="876" spans="1:6" ht="34.200000000000003">
      <c r="A876" s="182"/>
      <c r="B876" s="212" t="s">
        <v>1460</v>
      </c>
    </row>
    <row r="877" spans="1:6" ht="45.6">
      <c r="A877" s="182"/>
      <c r="B877" s="212" t="s">
        <v>1426</v>
      </c>
    </row>
    <row r="878" spans="1:6" ht="22.8">
      <c r="A878" s="182"/>
      <c r="B878" s="205" t="s">
        <v>1427</v>
      </c>
    </row>
    <row r="879" spans="1:6" ht="79.8">
      <c r="A879" s="182"/>
      <c r="B879" s="212" t="s">
        <v>1461</v>
      </c>
    </row>
    <row r="880" spans="1:6" ht="68.400000000000006">
      <c r="A880" s="182"/>
      <c r="B880" s="212" t="s">
        <v>1462</v>
      </c>
    </row>
    <row r="881" spans="1:6" ht="34.200000000000003">
      <c r="A881" s="182"/>
      <c r="B881" s="205" t="s">
        <v>1463</v>
      </c>
      <c r="E881" s="249"/>
    </row>
    <row r="882" spans="1:6" ht="34.200000000000003">
      <c r="A882" s="182"/>
      <c r="B882" s="212" t="s">
        <v>1464</v>
      </c>
    </row>
    <row r="883" spans="1:6">
      <c r="A883" s="182"/>
      <c r="B883" s="212" t="s">
        <v>543</v>
      </c>
      <c r="C883" s="206"/>
      <c r="D883" s="207"/>
      <c r="E883" s="248"/>
      <c r="F883" s="207"/>
    </row>
    <row r="884" spans="1:6" ht="45.6">
      <c r="A884" s="182"/>
      <c r="B884" s="212" t="s">
        <v>1465</v>
      </c>
      <c r="C884" s="206"/>
      <c r="D884" s="207"/>
      <c r="E884" s="248"/>
      <c r="F884" s="207"/>
    </row>
    <row r="885" spans="1:6" ht="57">
      <c r="A885" s="182"/>
      <c r="B885" s="212" t="s">
        <v>417</v>
      </c>
      <c r="C885" s="206"/>
      <c r="D885" s="207"/>
      <c r="E885" s="248"/>
      <c r="F885" s="207"/>
    </row>
    <row r="886" spans="1:6">
      <c r="A886" s="182"/>
      <c r="B886" s="158" t="s">
        <v>1471</v>
      </c>
      <c r="C886" s="206" t="s">
        <v>262</v>
      </c>
      <c r="D886" s="207">
        <v>1</v>
      </c>
      <c r="E886" s="248"/>
      <c r="F886" s="168">
        <f>D886*ROUND(E886,2)</f>
        <v>0</v>
      </c>
    </row>
    <row r="887" spans="1:6">
      <c r="A887" s="182"/>
      <c r="B887" s="157"/>
      <c r="D887" s="174"/>
      <c r="F887" s="174"/>
    </row>
    <row r="888" spans="1:6">
      <c r="A888" s="182"/>
      <c r="B888" s="158" t="s">
        <v>553</v>
      </c>
      <c r="D888" s="174"/>
      <c r="F888" s="174"/>
    </row>
    <row r="889" spans="1:6">
      <c r="A889" s="182"/>
      <c r="D889" s="174"/>
      <c r="F889" s="174"/>
    </row>
    <row r="890" spans="1:6">
      <c r="A890" s="182">
        <f>A874+1</f>
        <v>13</v>
      </c>
      <c r="B890" s="213" t="s">
        <v>1472</v>
      </c>
      <c r="C890" s="206"/>
      <c r="D890" s="207"/>
      <c r="E890" s="248"/>
      <c r="F890" s="207"/>
    </row>
    <row r="891" spans="1:6" ht="45.6">
      <c r="A891" s="182"/>
      <c r="B891" s="213" t="s">
        <v>1473</v>
      </c>
      <c r="C891" s="206"/>
      <c r="D891" s="207"/>
      <c r="E891" s="248"/>
      <c r="F891" s="207"/>
    </row>
    <row r="892" spans="1:6" ht="34.200000000000003">
      <c r="A892" s="182"/>
      <c r="B892" s="213" t="s">
        <v>1474</v>
      </c>
      <c r="C892" s="206"/>
      <c r="D892" s="207"/>
      <c r="E892" s="248"/>
      <c r="F892" s="207"/>
    </row>
    <row r="893" spans="1:6" ht="34.200000000000003">
      <c r="A893" s="182"/>
      <c r="B893" s="213" t="s">
        <v>418</v>
      </c>
      <c r="C893" s="206"/>
      <c r="D893" s="207"/>
      <c r="E893" s="248"/>
      <c r="F893" s="207"/>
    </row>
    <row r="894" spans="1:6" ht="22.8">
      <c r="A894" s="182"/>
      <c r="B894" s="213" t="s">
        <v>1475</v>
      </c>
      <c r="C894" s="206"/>
      <c r="D894" s="207"/>
      <c r="E894" s="248"/>
      <c r="F894" s="207"/>
    </row>
    <row r="895" spans="1:6" ht="34.200000000000003">
      <c r="A895" s="182"/>
      <c r="B895" s="213" t="s">
        <v>1476</v>
      </c>
      <c r="C895" s="206"/>
      <c r="D895" s="207"/>
      <c r="E895" s="248"/>
      <c r="F895" s="207"/>
    </row>
    <row r="896" spans="1:6" ht="22.8">
      <c r="A896" s="182"/>
      <c r="B896" s="213" t="s">
        <v>1477</v>
      </c>
      <c r="C896" s="206"/>
      <c r="D896" s="207"/>
      <c r="E896" s="248"/>
      <c r="F896" s="207"/>
    </row>
    <row r="897" spans="1:6" ht="45.6">
      <c r="A897" s="182"/>
      <c r="B897" s="210" t="s">
        <v>3264</v>
      </c>
      <c r="C897" s="206"/>
      <c r="D897" s="207"/>
      <c r="E897" s="248"/>
      <c r="F897" s="207"/>
    </row>
    <row r="898" spans="1:6" ht="57">
      <c r="A898" s="182"/>
      <c r="B898" s="213" t="s">
        <v>419</v>
      </c>
      <c r="C898" s="206"/>
      <c r="D898" s="207"/>
      <c r="E898" s="248"/>
      <c r="F898" s="207"/>
    </row>
    <row r="899" spans="1:6">
      <c r="A899" s="182"/>
      <c r="B899" s="213" t="s">
        <v>1478</v>
      </c>
      <c r="C899" s="206" t="s">
        <v>262</v>
      </c>
      <c r="D899" s="207">
        <v>1</v>
      </c>
      <c r="E899" s="248"/>
      <c r="F899" s="168">
        <f>D899*ROUND(E899,2)</f>
        <v>0</v>
      </c>
    </row>
    <row r="900" spans="1:6">
      <c r="A900" s="182"/>
      <c r="B900" s="157"/>
      <c r="D900" s="174"/>
      <c r="F900" s="174"/>
    </row>
    <row r="901" spans="1:6">
      <c r="A901" s="182"/>
      <c r="B901" s="213" t="s">
        <v>541</v>
      </c>
      <c r="D901" s="174"/>
      <c r="F901" s="174"/>
    </row>
    <row r="902" spans="1:6">
      <c r="A902" s="182"/>
      <c r="B902" s="213"/>
      <c r="D902" s="174"/>
      <c r="F902" s="174"/>
    </row>
    <row r="903" spans="1:6" ht="15">
      <c r="A903" s="182">
        <f>A890+1</f>
        <v>14</v>
      </c>
      <c r="B903" s="214" t="s">
        <v>2853</v>
      </c>
      <c r="C903" s="215"/>
      <c r="D903" s="216"/>
      <c r="E903" s="250"/>
      <c r="F903" s="216"/>
    </row>
    <row r="904" spans="1:6" ht="34.200000000000003">
      <c r="A904" s="182"/>
      <c r="B904" s="158" t="s">
        <v>1479</v>
      </c>
      <c r="C904" s="215"/>
      <c r="D904" s="216"/>
      <c r="E904" s="250"/>
      <c r="F904" s="216"/>
    </row>
    <row r="905" spans="1:6" ht="34.200000000000003">
      <c r="A905" s="182"/>
      <c r="B905" s="212" t="s">
        <v>1480</v>
      </c>
      <c r="C905" s="215"/>
      <c r="D905" s="216"/>
      <c r="E905" s="250"/>
      <c r="F905" s="216"/>
    </row>
    <row r="906" spans="1:6" ht="22.8">
      <c r="A906" s="182"/>
      <c r="B906" s="212" t="s">
        <v>1481</v>
      </c>
      <c r="C906" s="215"/>
      <c r="D906" s="216"/>
      <c r="E906" s="250"/>
      <c r="F906" s="216"/>
    </row>
    <row r="907" spans="1:6" ht="22.8">
      <c r="A907" s="182"/>
      <c r="B907" s="158" t="s">
        <v>415</v>
      </c>
      <c r="C907" s="215"/>
      <c r="D907" s="216"/>
      <c r="E907" s="250"/>
      <c r="F907" s="216"/>
    </row>
    <row r="908" spans="1:6">
      <c r="A908" s="182"/>
      <c r="B908" s="212" t="s">
        <v>543</v>
      </c>
      <c r="C908" s="215"/>
      <c r="D908" s="216"/>
      <c r="E908" s="250"/>
      <c r="F908" s="216"/>
    </row>
    <row r="909" spans="1:6" ht="34.200000000000003">
      <c r="A909" s="182"/>
      <c r="B909" s="205" t="s">
        <v>3177</v>
      </c>
      <c r="C909" s="215"/>
      <c r="D909" s="216"/>
      <c r="E909" s="250"/>
      <c r="F909" s="216"/>
    </row>
    <row r="910" spans="1:6" ht="22.8">
      <c r="A910" s="182"/>
      <c r="B910" s="205" t="s">
        <v>3164</v>
      </c>
      <c r="C910" s="215"/>
      <c r="D910" s="216"/>
      <c r="E910" s="250"/>
      <c r="F910" s="216"/>
    </row>
    <row r="911" spans="1:6">
      <c r="A911" s="182"/>
      <c r="B911" s="211" t="s">
        <v>3409</v>
      </c>
      <c r="C911" s="215"/>
      <c r="D911" s="216"/>
      <c r="E911" s="250"/>
      <c r="F911" s="216"/>
    </row>
    <row r="912" spans="1:6">
      <c r="A912" s="182"/>
      <c r="B912" s="212" t="s">
        <v>543</v>
      </c>
      <c r="C912" s="215"/>
      <c r="D912" s="216"/>
      <c r="E912" s="250"/>
      <c r="F912" s="216"/>
    </row>
    <row r="913" spans="1:6" ht="91.2">
      <c r="A913" s="182"/>
      <c r="B913" s="205" t="s">
        <v>1429</v>
      </c>
      <c r="C913" s="215"/>
      <c r="D913" s="216"/>
      <c r="E913" s="250"/>
      <c r="F913" s="216"/>
    </row>
    <row r="914" spans="1:6" ht="45.6">
      <c r="A914" s="182"/>
      <c r="B914" s="217" t="s">
        <v>421</v>
      </c>
      <c r="C914" s="215"/>
      <c r="D914" s="216"/>
      <c r="E914" s="250"/>
      <c r="F914" s="216"/>
    </row>
    <row r="915" spans="1:6" ht="57">
      <c r="A915" s="182"/>
      <c r="B915" s="217" t="s">
        <v>419</v>
      </c>
      <c r="D915" s="174"/>
      <c r="F915" s="174"/>
    </row>
    <row r="916" spans="1:6">
      <c r="A916" s="182"/>
      <c r="B916" s="157"/>
      <c r="C916" s="215" t="s">
        <v>262</v>
      </c>
      <c r="D916" s="216">
        <v>1</v>
      </c>
      <c r="E916" s="250"/>
      <c r="F916" s="168">
        <f>D916*ROUND(E916,2)</f>
        <v>0</v>
      </c>
    </row>
    <row r="917" spans="1:6">
      <c r="A917" s="182"/>
      <c r="B917" s="157"/>
      <c r="C917" s="215"/>
      <c r="D917" s="216"/>
      <c r="E917" s="250"/>
      <c r="F917" s="168"/>
    </row>
    <row r="918" spans="1:6" ht="15">
      <c r="A918" s="182">
        <f>A903+1</f>
        <v>15</v>
      </c>
      <c r="B918" s="214" t="s">
        <v>2854</v>
      </c>
      <c r="D918" s="174"/>
      <c r="F918" s="174"/>
    </row>
    <row r="919" spans="1:6" ht="34.200000000000003">
      <c r="A919" s="182"/>
      <c r="B919" s="158" t="s">
        <v>1479</v>
      </c>
      <c r="D919" s="174"/>
      <c r="F919" s="174"/>
    </row>
    <row r="920" spans="1:6" ht="34.200000000000003">
      <c r="A920" s="182"/>
      <c r="B920" s="212" t="s">
        <v>1480</v>
      </c>
      <c r="D920" s="174"/>
      <c r="F920" s="174"/>
    </row>
    <row r="921" spans="1:6" ht="22.8">
      <c r="A921" s="182"/>
      <c r="B921" s="212" t="s">
        <v>1481</v>
      </c>
      <c r="D921" s="174"/>
      <c r="F921" s="174"/>
    </row>
    <row r="922" spans="1:6" ht="22.8">
      <c r="A922" s="182"/>
      <c r="B922" s="158" t="s">
        <v>415</v>
      </c>
      <c r="D922" s="174"/>
      <c r="F922" s="174"/>
    </row>
    <row r="923" spans="1:6">
      <c r="A923" s="182"/>
      <c r="B923" s="212" t="s">
        <v>543</v>
      </c>
      <c r="D923" s="174"/>
      <c r="F923" s="174"/>
    </row>
    <row r="924" spans="1:6" ht="34.200000000000003">
      <c r="A924" s="182"/>
      <c r="B924" s="205" t="s">
        <v>3177</v>
      </c>
      <c r="D924" s="174"/>
      <c r="F924" s="174"/>
    </row>
    <row r="925" spans="1:6" ht="22.8">
      <c r="A925" s="182"/>
      <c r="B925" s="205" t="s">
        <v>3164</v>
      </c>
      <c r="D925" s="174"/>
      <c r="F925" s="174"/>
    </row>
    <row r="926" spans="1:6" ht="22.8">
      <c r="A926" s="182"/>
      <c r="B926" s="212" t="s">
        <v>3220</v>
      </c>
      <c r="D926" s="174"/>
      <c r="F926" s="174"/>
    </row>
    <row r="927" spans="1:6">
      <c r="A927" s="182"/>
      <c r="B927" s="212" t="s">
        <v>543</v>
      </c>
      <c r="D927" s="174"/>
      <c r="F927" s="174"/>
    </row>
    <row r="928" spans="1:6" ht="91.2">
      <c r="A928" s="182"/>
      <c r="B928" s="205" t="s">
        <v>1429</v>
      </c>
      <c r="D928" s="174"/>
      <c r="F928" s="174"/>
    </row>
    <row r="929" spans="1:7" ht="45.6">
      <c r="A929" s="182"/>
      <c r="B929" s="217" t="s">
        <v>421</v>
      </c>
      <c r="D929" s="174"/>
      <c r="F929" s="174"/>
    </row>
    <row r="930" spans="1:7" ht="57">
      <c r="A930" s="182"/>
      <c r="B930" s="217" t="s">
        <v>419</v>
      </c>
      <c r="D930" s="174"/>
      <c r="F930" s="174"/>
    </row>
    <row r="931" spans="1:7">
      <c r="A931" s="182"/>
      <c r="B931" s="157"/>
      <c r="C931" s="215" t="s">
        <v>262</v>
      </c>
      <c r="D931" s="216">
        <v>1</v>
      </c>
      <c r="E931" s="250"/>
      <c r="F931" s="168">
        <f>D931*ROUND(E931,2)</f>
        <v>0</v>
      </c>
    </row>
    <row r="932" spans="1:7">
      <c r="A932" s="182"/>
      <c r="F932" s="168"/>
    </row>
    <row r="933" spans="1:7">
      <c r="A933" s="182" t="s">
        <v>304</v>
      </c>
      <c r="B933" s="158" t="s">
        <v>420</v>
      </c>
      <c r="F933" s="168">
        <f>SUM(F712:F932)</f>
        <v>0</v>
      </c>
    </row>
    <row r="934" spans="1:7">
      <c r="F934" s="168"/>
    </row>
    <row r="935" spans="1:7">
      <c r="A935" s="187" t="s">
        <v>333</v>
      </c>
      <c r="B935" s="158" t="s">
        <v>201</v>
      </c>
      <c r="F935" s="168"/>
    </row>
    <row r="936" spans="1:7">
      <c r="A936" s="187"/>
      <c r="F936" s="168"/>
    </row>
    <row r="937" spans="1:7">
      <c r="A937" s="187"/>
      <c r="F937" s="168"/>
    </row>
    <row r="938" spans="1:7">
      <c r="A938" s="187"/>
      <c r="B938" s="157" t="s">
        <v>571</v>
      </c>
      <c r="D938" s="174"/>
      <c r="F938" s="174"/>
    </row>
    <row r="939" spans="1:7">
      <c r="A939" s="187"/>
      <c r="B939" s="157"/>
      <c r="D939" s="174"/>
      <c r="F939" s="168"/>
    </row>
    <row r="940" spans="1:7" ht="22.8">
      <c r="A940" s="74">
        <v>1</v>
      </c>
      <c r="B940" s="218" t="s">
        <v>3003</v>
      </c>
      <c r="D940" s="174"/>
      <c r="F940" s="174"/>
    </row>
    <row r="941" spans="1:7">
      <c r="A941" s="187"/>
      <c r="B941" s="157"/>
      <c r="D941" s="174"/>
      <c r="F941" s="174"/>
    </row>
    <row r="942" spans="1:7" ht="34.200000000000003">
      <c r="A942" s="187"/>
      <c r="B942" s="219" t="s">
        <v>1482</v>
      </c>
      <c r="D942" s="174"/>
      <c r="F942" s="174"/>
    </row>
    <row r="943" spans="1:7" ht="34.200000000000003">
      <c r="A943" s="187"/>
      <c r="B943" s="219" t="s">
        <v>1483</v>
      </c>
      <c r="D943" s="174"/>
      <c r="F943" s="174"/>
      <c r="G943" s="220"/>
    </row>
    <row r="944" spans="1:7" ht="34.200000000000003">
      <c r="A944" s="187"/>
      <c r="B944" s="219" t="s">
        <v>555</v>
      </c>
      <c r="D944" s="174"/>
      <c r="F944" s="174"/>
    </row>
    <row r="945" spans="1:6" ht="34.200000000000003">
      <c r="A945" s="187"/>
      <c r="B945" s="219" t="s">
        <v>3178</v>
      </c>
      <c r="D945" s="174"/>
      <c r="F945" s="174"/>
    </row>
    <row r="946" spans="1:6" ht="57">
      <c r="A946" s="187"/>
      <c r="B946" s="219" t="s">
        <v>3179</v>
      </c>
      <c r="D946" s="174"/>
      <c r="F946" s="174"/>
    </row>
    <row r="947" spans="1:6" ht="22.8">
      <c r="A947" s="187"/>
      <c r="B947" s="220" t="s">
        <v>2839</v>
      </c>
      <c r="D947" s="174"/>
      <c r="F947" s="174"/>
    </row>
    <row r="948" spans="1:6" ht="34.200000000000003">
      <c r="A948" s="187"/>
      <c r="B948" s="219" t="s">
        <v>544</v>
      </c>
      <c r="D948" s="174"/>
      <c r="F948" s="174"/>
    </row>
    <row r="949" spans="1:6" ht="148.19999999999999">
      <c r="A949" s="187"/>
      <c r="B949" s="219" t="s">
        <v>1484</v>
      </c>
      <c r="D949" s="174"/>
      <c r="F949" s="174"/>
    </row>
    <row r="950" spans="1:6" ht="22.8">
      <c r="A950" s="187"/>
      <c r="B950" s="219" t="s">
        <v>1485</v>
      </c>
      <c r="D950" s="174"/>
      <c r="F950" s="174"/>
    </row>
    <row r="951" spans="1:6">
      <c r="A951" s="187" t="s">
        <v>2840</v>
      </c>
      <c r="B951" s="219" t="s">
        <v>1486</v>
      </c>
      <c r="C951" s="155" t="s">
        <v>262</v>
      </c>
      <c r="D951" s="174">
        <v>17</v>
      </c>
      <c r="F951" s="168">
        <f>D951*ROUND(E951,2)</f>
        <v>0</v>
      </c>
    </row>
    <row r="952" spans="1:6">
      <c r="A952" s="187" t="s">
        <v>2841</v>
      </c>
      <c r="B952" s="219" t="s">
        <v>1487</v>
      </c>
      <c r="C952" s="155" t="s">
        <v>262</v>
      </c>
      <c r="D952" s="174">
        <v>18</v>
      </c>
      <c r="F952" s="168">
        <f>D952*ROUND(E952,2)</f>
        <v>0</v>
      </c>
    </row>
    <row r="953" spans="1:6">
      <c r="A953" s="187"/>
      <c r="B953" s="157"/>
      <c r="D953" s="174"/>
      <c r="F953" s="174"/>
    </row>
    <row r="954" spans="1:6" ht="22.8">
      <c r="A954" s="187">
        <f>A940+1</f>
        <v>2</v>
      </c>
      <c r="B954" s="218" t="s">
        <v>1488</v>
      </c>
      <c r="C954" s="221"/>
      <c r="D954" s="222"/>
      <c r="F954" s="174"/>
    </row>
    <row r="955" spans="1:6" ht="34.200000000000003">
      <c r="A955" s="187"/>
      <c r="B955" s="219" t="s">
        <v>1482</v>
      </c>
      <c r="D955" s="174"/>
      <c r="F955" s="174"/>
    </row>
    <row r="956" spans="1:6" ht="34.200000000000003">
      <c r="A956" s="187"/>
      <c r="B956" s="219" t="s">
        <v>1489</v>
      </c>
      <c r="D956" s="174"/>
      <c r="F956" s="174"/>
    </row>
    <row r="957" spans="1:6" ht="34.200000000000003">
      <c r="A957" s="187"/>
      <c r="B957" s="219" t="s">
        <v>555</v>
      </c>
      <c r="D957" s="174"/>
      <c r="F957" s="174"/>
    </row>
    <row r="958" spans="1:6" ht="34.200000000000003">
      <c r="A958" s="187"/>
      <c r="B958" s="223" t="s">
        <v>3178</v>
      </c>
      <c r="D958" s="174"/>
      <c r="F958" s="174"/>
    </row>
    <row r="959" spans="1:6" ht="57">
      <c r="A959" s="187"/>
      <c r="B959" s="223" t="s">
        <v>3179</v>
      </c>
      <c r="D959" s="174"/>
      <c r="F959" s="174"/>
    </row>
    <row r="960" spans="1:6" ht="34.200000000000003">
      <c r="A960" s="187"/>
      <c r="B960" s="219" t="s">
        <v>544</v>
      </c>
      <c r="D960" s="174"/>
      <c r="F960" s="174"/>
    </row>
    <row r="961" spans="1:6" ht="22.8">
      <c r="A961" s="187"/>
      <c r="B961" s="219" t="s">
        <v>1490</v>
      </c>
      <c r="D961" s="174"/>
      <c r="F961" s="174"/>
    </row>
    <row r="962" spans="1:6" ht="148.19999999999999">
      <c r="A962" s="187"/>
      <c r="B962" s="219" t="s">
        <v>1484</v>
      </c>
      <c r="D962" s="174"/>
      <c r="F962" s="174"/>
    </row>
    <row r="963" spans="1:6" ht="22.8">
      <c r="A963" s="187"/>
      <c r="B963" s="219" t="s">
        <v>1491</v>
      </c>
      <c r="D963" s="174"/>
      <c r="F963" s="174"/>
    </row>
    <row r="964" spans="1:6">
      <c r="A964" s="187" t="s">
        <v>1553</v>
      </c>
      <c r="B964" s="219" t="s">
        <v>1486</v>
      </c>
      <c r="C964" s="155" t="s">
        <v>262</v>
      </c>
      <c r="D964" s="174">
        <v>2</v>
      </c>
      <c r="F964" s="168">
        <f>D964*ROUND(E964,2)</f>
        <v>0</v>
      </c>
    </row>
    <row r="965" spans="1:6">
      <c r="A965" s="187" t="s">
        <v>1553</v>
      </c>
      <c r="B965" s="219" t="s">
        <v>1487</v>
      </c>
      <c r="C965" s="155" t="s">
        <v>262</v>
      </c>
      <c r="D965" s="174">
        <v>1</v>
      </c>
      <c r="F965" s="168">
        <f>D965*ROUND(E965,2)</f>
        <v>0</v>
      </c>
    </row>
    <row r="966" spans="1:6">
      <c r="A966" s="187"/>
      <c r="B966" s="218"/>
      <c r="C966" s="221"/>
      <c r="D966" s="222"/>
      <c r="F966" s="174"/>
    </row>
    <row r="967" spans="1:6">
      <c r="A967" s="187">
        <f>A954+1</f>
        <v>3</v>
      </c>
      <c r="B967" s="162" t="s">
        <v>1492</v>
      </c>
      <c r="C967" s="161"/>
      <c r="D967" s="174"/>
      <c r="F967" s="174"/>
    </row>
    <row r="968" spans="1:6" ht="34.200000000000003">
      <c r="A968" s="187"/>
      <c r="B968" s="219" t="s">
        <v>1493</v>
      </c>
      <c r="D968" s="174"/>
      <c r="F968" s="174"/>
    </row>
    <row r="969" spans="1:6" ht="22.8">
      <c r="A969" s="187"/>
      <c r="B969" s="219" t="s">
        <v>1494</v>
      </c>
      <c r="D969" s="174"/>
      <c r="F969" s="174"/>
    </row>
    <row r="970" spans="1:6" ht="34.200000000000003">
      <c r="A970" s="187"/>
      <c r="B970" s="223" t="s">
        <v>3178</v>
      </c>
      <c r="D970" s="174"/>
      <c r="F970" s="174"/>
    </row>
    <row r="971" spans="1:6" ht="57">
      <c r="A971" s="187"/>
      <c r="B971" s="223" t="s">
        <v>3179</v>
      </c>
      <c r="D971" s="174"/>
      <c r="F971" s="174"/>
    </row>
    <row r="972" spans="1:6" ht="34.200000000000003">
      <c r="A972" s="187"/>
      <c r="B972" s="219" t="s">
        <v>544</v>
      </c>
      <c r="D972" s="174"/>
      <c r="F972" s="174"/>
    </row>
    <row r="973" spans="1:6" ht="136.80000000000001">
      <c r="A973" s="187"/>
      <c r="B973" s="219" t="s">
        <v>1495</v>
      </c>
      <c r="D973" s="174"/>
      <c r="F973" s="174"/>
    </row>
    <row r="974" spans="1:6" ht="22.8">
      <c r="A974" s="187"/>
      <c r="B974" s="219" t="s">
        <v>1496</v>
      </c>
      <c r="D974" s="174"/>
      <c r="F974" s="174"/>
    </row>
    <row r="975" spans="1:6">
      <c r="A975" s="187" t="s">
        <v>1554</v>
      </c>
      <c r="B975" s="219" t="s">
        <v>1486</v>
      </c>
      <c r="C975" s="155" t="s">
        <v>262</v>
      </c>
      <c r="D975" s="174">
        <v>1</v>
      </c>
      <c r="F975" s="168">
        <f>D975*ROUND(E975,2)</f>
        <v>0</v>
      </c>
    </row>
    <row r="976" spans="1:6">
      <c r="A976" s="187" t="s">
        <v>1555</v>
      </c>
      <c r="B976" s="219" t="s">
        <v>1487</v>
      </c>
      <c r="C976" s="155" t="s">
        <v>262</v>
      </c>
      <c r="D976" s="174">
        <v>1</v>
      </c>
      <c r="F976" s="168">
        <f>D976*ROUND(E976,2)</f>
        <v>0</v>
      </c>
    </row>
    <row r="977" spans="1:6">
      <c r="A977" s="187"/>
      <c r="B977" s="157"/>
      <c r="D977" s="174"/>
      <c r="F977" s="174"/>
    </row>
    <row r="978" spans="1:6">
      <c r="A978" s="187">
        <f>A967+1</f>
        <v>4</v>
      </c>
      <c r="B978" s="162" t="s">
        <v>1497</v>
      </c>
      <c r="C978" s="161"/>
      <c r="D978" s="174"/>
      <c r="F978" s="174"/>
    </row>
    <row r="979" spans="1:6" ht="34.200000000000003">
      <c r="A979" s="187"/>
      <c r="B979" s="219" t="s">
        <v>1493</v>
      </c>
      <c r="D979" s="174"/>
      <c r="F979" s="174"/>
    </row>
    <row r="980" spans="1:6" ht="22.8">
      <c r="A980" s="187"/>
      <c r="B980" s="219" t="s">
        <v>1498</v>
      </c>
      <c r="D980" s="174"/>
      <c r="F980" s="174"/>
    </row>
    <row r="981" spans="1:6" ht="34.200000000000003">
      <c r="A981" s="187"/>
      <c r="B981" s="223" t="s">
        <v>3178</v>
      </c>
      <c r="D981" s="174"/>
      <c r="F981" s="174"/>
    </row>
    <row r="982" spans="1:6" ht="57">
      <c r="A982" s="187"/>
      <c r="B982" s="223" t="s">
        <v>3179</v>
      </c>
      <c r="D982" s="174"/>
      <c r="F982" s="174"/>
    </row>
    <row r="983" spans="1:6" ht="34.200000000000003">
      <c r="A983" s="187"/>
      <c r="B983" s="219" t="s">
        <v>544</v>
      </c>
      <c r="D983" s="174"/>
      <c r="F983" s="174"/>
    </row>
    <row r="984" spans="1:6" ht="22.8">
      <c r="A984" s="187"/>
      <c r="B984" s="219" t="s">
        <v>1499</v>
      </c>
      <c r="D984" s="174"/>
      <c r="F984" s="174"/>
    </row>
    <row r="985" spans="1:6" ht="136.80000000000001">
      <c r="A985" s="187"/>
      <c r="B985" s="219" t="s">
        <v>1495</v>
      </c>
      <c r="D985" s="174"/>
      <c r="F985" s="174"/>
    </row>
    <row r="986" spans="1:6" ht="22.8">
      <c r="A986" s="187"/>
      <c r="B986" s="219" t="s">
        <v>1496</v>
      </c>
      <c r="D986" s="174"/>
      <c r="F986" s="174"/>
    </row>
    <row r="987" spans="1:6">
      <c r="A987" s="187" t="s">
        <v>1556</v>
      </c>
      <c r="B987" s="219" t="s">
        <v>1486</v>
      </c>
      <c r="C987" s="155" t="s">
        <v>262</v>
      </c>
      <c r="D987" s="174">
        <v>1</v>
      </c>
      <c r="F987" s="168">
        <f>D987*ROUND(E987,2)</f>
        <v>0</v>
      </c>
    </row>
    <row r="988" spans="1:6">
      <c r="A988" s="187" t="s">
        <v>1557</v>
      </c>
      <c r="B988" s="219" t="s">
        <v>1487</v>
      </c>
      <c r="C988" s="155" t="s">
        <v>262</v>
      </c>
      <c r="D988" s="174">
        <v>1</v>
      </c>
      <c r="F988" s="168">
        <f>D988*ROUND(E988,2)</f>
        <v>0</v>
      </c>
    </row>
    <row r="989" spans="1:6">
      <c r="A989" s="187"/>
      <c r="B989" s="157"/>
      <c r="D989" s="174"/>
      <c r="F989" s="174"/>
    </row>
    <row r="990" spans="1:6" ht="22.8">
      <c r="A990" s="187">
        <f>A978+1</f>
        <v>5</v>
      </c>
      <c r="B990" s="218" t="s">
        <v>1500</v>
      </c>
      <c r="D990" s="174"/>
      <c r="F990" s="174"/>
    </row>
    <row r="991" spans="1:6" ht="34.200000000000003">
      <c r="A991" s="187"/>
      <c r="B991" s="219" t="s">
        <v>1482</v>
      </c>
      <c r="D991" s="174"/>
      <c r="F991" s="174"/>
    </row>
    <row r="992" spans="1:6" ht="22.8">
      <c r="A992" s="187"/>
      <c r="B992" s="219" t="s">
        <v>1498</v>
      </c>
      <c r="D992" s="174"/>
      <c r="F992" s="174"/>
    </row>
    <row r="993" spans="1:6" ht="34.200000000000003">
      <c r="A993" s="187"/>
      <c r="B993" s="219" t="s">
        <v>555</v>
      </c>
      <c r="D993" s="174"/>
      <c r="F993" s="174"/>
    </row>
    <row r="994" spans="1:6" ht="34.200000000000003">
      <c r="A994" s="187"/>
      <c r="B994" s="223" t="s">
        <v>3178</v>
      </c>
      <c r="D994" s="174"/>
      <c r="F994" s="174"/>
    </row>
    <row r="995" spans="1:6" ht="57">
      <c r="A995" s="187"/>
      <c r="B995" s="223" t="s">
        <v>3179</v>
      </c>
      <c r="D995" s="174"/>
      <c r="F995" s="174"/>
    </row>
    <row r="996" spans="1:6" ht="34.200000000000003">
      <c r="A996" s="187"/>
      <c r="B996" s="219" t="s">
        <v>544</v>
      </c>
      <c r="D996" s="174"/>
      <c r="F996" s="174"/>
    </row>
    <row r="997" spans="1:6" ht="148.19999999999999">
      <c r="A997" s="187"/>
      <c r="B997" s="219" t="s">
        <v>1484</v>
      </c>
      <c r="D997" s="174"/>
      <c r="F997" s="174"/>
    </row>
    <row r="998" spans="1:6">
      <c r="A998" s="187"/>
      <c r="B998" s="162" t="s">
        <v>1501</v>
      </c>
      <c r="D998" s="174"/>
      <c r="F998" s="174"/>
    </row>
    <row r="999" spans="1:6">
      <c r="A999" s="187"/>
      <c r="B999" s="162" t="s">
        <v>1502</v>
      </c>
      <c r="C999" s="155" t="s">
        <v>262</v>
      </c>
      <c r="D999" s="174">
        <v>1</v>
      </c>
      <c r="F999" s="168">
        <f>D999*ROUND(E999,2)</f>
        <v>0</v>
      </c>
    </row>
    <row r="1000" spans="1:6">
      <c r="A1000" s="187"/>
      <c r="B1000" s="218"/>
      <c r="D1000" s="174"/>
      <c r="F1000" s="174"/>
    </row>
    <row r="1001" spans="1:6" ht="22.8">
      <c r="A1001" s="187">
        <f>A990+1</f>
        <v>6</v>
      </c>
      <c r="B1001" s="218" t="s">
        <v>1503</v>
      </c>
      <c r="D1001" s="174"/>
      <c r="F1001" s="174"/>
    </row>
    <row r="1002" spans="1:6" ht="34.200000000000003">
      <c r="A1002" s="187"/>
      <c r="B1002" s="219" t="s">
        <v>1482</v>
      </c>
      <c r="D1002" s="174"/>
      <c r="F1002" s="174"/>
    </row>
    <row r="1003" spans="1:6" ht="22.8">
      <c r="A1003" s="187"/>
      <c r="B1003" s="219" t="s">
        <v>1498</v>
      </c>
      <c r="D1003" s="174"/>
      <c r="F1003" s="174"/>
    </row>
    <row r="1004" spans="1:6" ht="34.200000000000003">
      <c r="A1004" s="187"/>
      <c r="B1004" s="219" t="s">
        <v>555</v>
      </c>
      <c r="D1004" s="174"/>
      <c r="F1004" s="174"/>
    </row>
    <row r="1005" spans="1:6" ht="34.200000000000003">
      <c r="A1005" s="187"/>
      <c r="B1005" s="223" t="s">
        <v>3178</v>
      </c>
      <c r="D1005" s="174"/>
      <c r="F1005" s="174"/>
    </row>
    <row r="1006" spans="1:6" ht="57">
      <c r="A1006" s="187"/>
      <c r="B1006" s="223" t="s">
        <v>3179</v>
      </c>
      <c r="D1006" s="174"/>
      <c r="F1006" s="174"/>
    </row>
    <row r="1007" spans="1:6" ht="22.8">
      <c r="A1007" s="187"/>
      <c r="B1007" s="219" t="s">
        <v>1504</v>
      </c>
      <c r="D1007" s="174"/>
      <c r="F1007" s="174"/>
    </row>
    <row r="1008" spans="1:6" ht="34.200000000000003">
      <c r="A1008" s="187"/>
      <c r="B1008" s="219" t="s">
        <v>544</v>
      </c>
      <c r="D1008" s="174"/>
      <c r="F1008" s="174"/>
    </row>
    <row r="1009" spans="1:6" ht="148.19999999999999">
      <c r="A1009" s="187"/>
      <c r="B1009" s="219" t="s">
        <v>1484</v>
      </c>
      <c r="D1009" s="174"/>
      <c r="F1009" s="174"/>
    </row>
    <row r="1010" spans="1:6">
      <c r="A1010" s="187"/>
      <c r="B1010" s="162" t="s">
        <v>1501</v>
      </c>
      <c r="D1010" s="174"/>
      <c r="F1010" s="174"/>
    </row>
    <row r="1011" spans="1:6">
      <c r="A1011" s="187" t="s">
        <v>1558</v>
      </c>
      <c r="B1011" s="219" t="s">
        <v>1486</v>
      </c>
      <c r="C1011" s="155" t="s">
        <v>262</v>
      </c>
      <c r="D1011" s="174">
        <v>9</v>
      </c>
      <c r="F1011" s="168">
        <f>D1011*ROUND(E1011,2)</f>
        <v>0</v>
      </c>
    </row>
    <row r="1012" spans="1:6">
      <c r="A1012" s="187" t="s">
        <v>1559</v>
      </c>
      <c r="B1012" s="219" t="s">
        <v>1487</v>
      </c>
      <c r="C1012" s="155" t="s">
        <v>262</v>
      </c>
      <c r="D1012" s="174">
        <v>3</v>
      </c>
      <c r="F1012" s="168">
        <f>D1012*ROUND(E1012,2)</f>
        <v>0</v>
      </c>
    </row>
    <row r="1013" spans="1:6">
      <c r="A1013" s="187"/>
      <c r="B1013" s="157"/>
      <c r="D1013" s="174"/>
      <c r="F1013" s="174"/>
    </row>
    <row r="1014" spans="1:6">
      <c r="A1014" s="187">
        <f>A1001+1</f>
        <v>7</v>
      </c>
      <c r="B1014" s="162" t="s">
        <v>1505</v>
      </c>
      <c r="D1014" s="174"/>
      <c r="F1014" s="174"/>
    </row>
    <row r="1015" spans="1:6" ht="34.200000000000003">
      <c r="A1015" s="187"/>
      <c r="B1015" s="219" t="s">
        <v>1493</v>
      </c>
      <c r="D1015" s="174"/>
      <c r="F1015" s="174"/>
    </row>
    <row r="1016" spans="1:6" ht="34.200000000000003">
      <c r="A1016" s="187"/>
      <c r="B1016" s="219" t="s">
        <v>1489</v>
      </c>
      <c r="D1016" s="174"/>
      <c r="F1016" s="174"/>
    </row>
    <row r="1017" spans="1:6" ht="34.200000000000003">
      <c r="A1017" s="187"/>
      <c r="B1017" s="223" t="s">
        <v>3178</v>
      </c>
      <c r="D1017" s="174"/>
      <c r="F1017" s="174"/>
    </row>
    <row r="1018" spans="1:6" ht="57">
      <c r="A1018" s="187"/>
      <c r="B1018" s="223" t="s">
        <v>3179</v>
      </c>
      <c r="D1018" s="174"/>
      <c r="F1018" s="174"/>
    </row>
    <row r="1019" spans="1:6" ht="34.200000000000003">
      <c r="A1019" s="187"/>
      <c r="B1019" s="219" t="s">
        <v>544</v>
      </c>
      <c r="D1019" s="174"/>
      <c r="F1019" s="174"/>
    </row>
    <row r="1020" spans="1:6" ht="136.80000000000001">
      <c r="A1020" s="187"/>
      <c r="B1020" s="219" t="s">
        <v>1495</v>
      </c>
      <c r="D1020" s="174"/>
      <c r="F1020" s="174"/>
    </row>
    <row r="1021" spans="1:6" ht="22.8">
      <c r="A1021" s="187"/>
      <c r="B1021" s="219" t="s">
        <v>1506</v>
      </c>
      <c r="D1021" s="174"/>
      <c r="F1021" s="174"/>
    </row>
    <row r="1022" spans="1:6">
      <c r="A1022" s="187"/>
      <c r="B1022" s="219" t="s">
        <v>1486</v>
      </c>
      <c r="C1022" s="155" t="s">
        <v>262</v>
      </c>
      <c r="D1022" s="174">
        <v>1</v>
      </c>
      <c r="F1022" s="168">
        <f>D1022*ROUND(E1022,2)</f>
        <v>0</v>
      </c>
    </row>
    <row r="1023" spans="1:6">
      <c r="A1023" s="187"/>
      <c r="B1023" s="162"/>
      <c r="D1023" s="174"/>
      <c r="F1023" s="174"/>
    </row>
    <row r="1024" spans="1:6" ht="22.8">
      <c r="A1024" s="187">
        <f>A1014+1</f>
        <v>8</v>
      </c>
      <c r="B1024" s="218" t="s">
        <v>1507</v>
      </c>
      <c r="C1024" s="161"/>
      <c r="D1024" s="174"/>
      <c r="F1024" s="174"/>
    </row>
    <row r="1025" spans="1:6" ht="34.200000000000003">
      <c r="A1025" s="187"/>
      <c r="B1025" s="219" t="s">
        <v>1482</v>
      </c>
      <c r="D1025" s="174"/>
      <c r="F1025" s="174"/>
    </row>
    <row r="1026" spans="1:6" ht="22.8">
      <c r="A1026" s="187"/>
      <c r="B1026" s="219" t="s">
        <v>1498</v>
      </c>
      <c r="D1026" s="174"/>
      <c r="F1026" s="174"/>
    </row>
    <row r="1027" spans="1:6" ht="34.200000000000003">
      <c r="A1027" s="187"/>
      <c r="B1027" s="219" t="s">
        <v>555</v>
      </c>
      <c r="D1027" s="174"/>
      <c r="F1027" s="174"/>
    </row>
    <row r="1028" spans="1:6" ht="34.200000000000003">
      <c r="A1028" s="187"/>
      <c r="B1028" s="223" t="s">
        <v>3178</v>
      </c>
      <c r="D1028" s="174"/>
      <c r="F1028" s="174"/>
    </row>
    <row r="1029" spans="1:6" ht="57">
      <c r="A1029" s="187"/>
      <c r="B1029" s="223" t="s">
        <v>3179</v>
      </c>
      <c r="D1029" s="174"/>
      <c r="F1029" s="174"/>
    </row>
    <row r="1030" spans="1:6" ht="34.200000000000003">
      <c r="A1030" s="187"/>
      <c r="B1030" s="219" t="s">
        <v>544</v>
      </c>
      <c r="D1030" s="174"/>
      <c r="F1030" s="174"/>
    </row>
    <row r="1031" spans="1:6" ht="148.19999999999999">
      <c r="A1031" s="187"/>
      <c r="B1031" s="219" t="s">
        <v>1484</v>
      </c>
      <c r="D1031" s="174"/>
      <c r="F1031" s="174"/>
    </row>
    <row r="1032" spans="1:6" ht="22.8">
      <c r="A1032" s="187"/>
      <c r="B1032" s="219" t="s">
        <v>1508</v>
      </c>
      <c r="C1032" s="155" t="s">
        <v>262</v>
      </c>
      <c r="D1032" s="174">
        <v>1</v>
      </c>
      <c r="F1032" s="168">
        <f>D1032*ROUND(E1032,2)</f>
        <v>0</v>
      </c>
    </row>
    <row r="1033" spans="1:6">
      <c r="A1033" s="187"/>
      <c r="B1033" s="219"/>
      <c r="D1033" s="174"/>
    </row>
    <row r="1034" spans="1:6" ht="22.8">
      <c r="A1034" s="187">
        <f>A1024+1</f>
        <v>9</v>
      </c>
      <c r="B1034" s="218" t="s">
        <v>1509</v>
      </c>
      <c r="C1034" s="221"/>
      <c r="D1034" s="222"/>
      <c r="F1034" s="174"/>
    </row>
    <row r="1035" spans="1:6" ht="34.200000000000003">
      <c r="A1035" s="187"/>
      <c r="B1035" s="219" t="s">
        <v>1482</v>
      </c>
      <c r="D1035" s="174"/>
      <c r="F1035" s="174"/>
    </row>
    <row r="1036" spans="1:6" ht="34.200000000000003">
      <c r="A1036" s="187"/>
      <c r="B1036" s="219" t="s">
        <v>1489</v>
      </c>
      <c r="D1036" s="174"/>
      <c r="F1036" s="174"/>
    </row>
    <row r="1037" spans="1:6" ht="34.200000000000003">
      <c r="A1037" s="187"/>
      <c r="B1037" s="219" t="s">
        <v>555</v>
      </c>
      <c r="D1037" s="174"/>
      <c r="F1037" s="174"/>
    </row>
    <row r="1038" spans="1:6" ht="34.200000000000003">
      <c r="A1038" s="187"/>
      <c r="B1038" s="223" t="s">
        <v>3178</v>
      </c>
      <c r="D1038" s="174"/>
      <c r="F1038" s="174"/>
    </row>
    <row r="1039" spans="1:6" ht="57">
      <c r="A1039" s="187"/>
      <c r="B1039" s="223" t="s">
        <v>3179</v>
      </c>
      <c r="D1039" s="174"/>
      <c r="F1039" s="174"/>
    </row>
    <row r="1040" spans="1:6" ht="34.200000000000003">
      <c r="A1040" s="187"/>
      <c r="B1040" s="219" t="s">
        <v>544</v>
      </c>
      <c r="D1040" s="174"/>
      <c r="F1040" s="174"/>
    </row>
    <row r="1041" spans="1:6" ht="148.19999999999999">
      <c r="A1041" s="187"/>
      <c r="B1041" s="219" t="s">
        <v>1484</v>
      </c>
      <c r="D1041" s="174"/>
      <c r="F1041" s="174"/>
    </row>
    <row r="1042" spans="1:6" ht="22.8">
      <c r="A1042" s="187"/>
      <c r="B1042" s="219" t="s">
        <v>1510</v>
      </c>
      <c r="D1042" s="174"/>
      <c r="F1042" s="174"/>
    </row>
    <row r="1043" spans="1:6">
      <c r="A1043" s="187"/>
      <c r="B1043" s="219" t="s">
        <v>1487</v>
      </c>
      <c r="C1043" s="155" t="s">
        <v>262</v>
      </c>
      <c r="D1043" s="174">
        <v>1</v>
      </c>
      <c r="F1043" s="168">
        <f>D1043*ROUND(E1043,2)</f>
        <v>0</v>
      </c>
    </row>
    <row r="1044" spans="1:6">
      <c r="A1044" s="187"/>
      <c r="B1044" s="219"/>
      <c r="D1044" s="174"/>
    </row>
    <row r="1045" spans="1:6">
      <c r="A1045" s="187"/>
      <c r="B1045" s="219" t="s">
        <v>866</v>
      </c>
      <c r="D1045" s="174"/>
    </row>
    <row r="1046" spans="1:6">
      <c r="A1046" s="187"/>
      <c r="B1046" s="219"/>
      <c r="D1046" s="174"/>
    </row>
    <row r="1047" spans="1:6" ht="22.8">
      <c r="A1047" s="187">
        <f>A1034+1</f>
        <v>10</v>
      </c>
      <c r="B1047" s="205" t="s">
        <v>1511</v>
      </c>
      <c r="C1047" s="206"/>
      <c r="D1047" s="207"/>
      <c r="E1047" s="248"/>
      <c r="F1047" s="207"/>
    </row>
    <row r="1048" spans="1:6" ht="34.200000000000003">
      <c r="A1048" s="187"/>
      <c r="B1048" s="212" t="s">
        <v>1512</v>
      </c>
      <c r="C1048" s="206"/>
      <c r="D1048" s="207"/>
      <c r="E1048" s="248"/>
      <c r="F1048" s="207"/>
    </row>
    <row r="1049" spans="1:6" ht="22.8">
      <c r="A1049" s="187"/>
      <c r="B1049" s="212" t="s">
        <v>1513</v>
      </c>
      <c r="C1049" s="206"/>
      <c r="D1049" s="207"/>
      <c r="E1049" s="248"/>
      <c r="F1049" s="207"/>
    </row>
    <row r="1050" spans="1:6" ht="22.8">
      <c r="A1050" s="187"/>
      <c r="B1050" s="205" t="s">
        <v>1514</v>
      </c>
      <c r="C1050" s="206"/>
      <c r="D1050" s="207"/>
      <c r="E1050" s="248"/>
      <c r="F1050" s="207"/>
    </row>
    <row r="1051" spans="1:6" ht="34.200000000000003">
      <c r="A1051" s="187"/>
      <c r="B1051" s="212" t="s">
        <v>1515</v>
      </c>
      <c r="C1051" s="206"/>
      <c r="D1051" s="207"/>
      <c r="E1051" s="248"/>
      <c r="F1051" s="207"/>
    </row>
    <row r="1052" spans="1:6" ht="79.8">
      <c r="A1052" s="187"/>
      <c r="B1052" s="212" t="s">
        <v>1461</v>
      </c>
      <c r="C1052" s="206"/>
      <c r="D1052" s="207"/>
      <c r="E1052" s="248"/>
      <c r="F1052" s="207"/>
    </row>
    <row r="1053" spans="1:6" ht="68.400000000000006">
      <c r="A1053" s="187"/>
      <c r="B1053" s="212" t="s">
        <v>1516</v>
      </c>
      <c r="C1053" s="206"/>
      <c r="D1053" s="207"/>
      <c r="E1053" s="248"/>
      <c r="F1053" s="207"/>
    </row>
    <row r="1054" spans="1:6" ht="34.200000000000003">
      <c r="A1054" s="187"/>
      <c r="B1054" s="205" t="s">
        <v>1463</v>
      </c>
      <c r="C1054" s="206"/>
      <c r="D1054" s="207"/>
      <c r="E1054" s="248"/>
      <c r="F1054" s="207"/>
    </row>
    <row r="1055" spans="1:6" ht="34.200000000000003">
      <c r="A1055" s="187"/>
      <c r="B1055" s="212" t="s">
        <v>1464</v>
      </c>
      <c r="C1055" s="206"/>
      <c r="D1055" s="207"/>
      <c r="E1055" s="248"/>
      <c r="F1055" s="207"/>
    </row>
    <row r="1056" spans="1:6">
      <c r="A1056" s="187"/>
      <c r="B1056" s="212" t="s">
        <v>543</v>
      </c>
      <c r="C1056" s="206"/>
      <c r="D1056" s="207"/>
      <c r="E1056" s="248"/>
      <c r="F1056" s="207"/>
    </row>
    <row r="1057" spans="1:6" ht="22.8">
      <c r="A1057" s="187"/>
      <c r="B1057" s="212" t="s">
        <v>542</v>
      </c>
      <c r="C1057" s="206"/>
      <c r="D1057" s="207"/>
      <c r="E1057" s="248"/>
      <c r="F1057" s="207"/>
    </row>
    <row r="1058" spans="1:6" ht="45.6">
      <c r="A1058" s="187"/>
      <c r="B1058" s="212" t="s">
        <v>416</v>
      </c>
      <c r="C1058" s="206"/>
      <c r="D1058" s="207"/>
      <c r="E1058" s="248"/>
      <c r="F1058" s="207"/>
    </row>
    <row r="1059" spans="1:6" ht="57">
      <c r="A1059" s="187"/>
      <c r="B1059" s="212" t="s">
        <v>417</v>
      </c>
      <c r="C1059" s="206"/>
      <c r="D1059" s="207"/>
      <c r="E1059" s="248"/>
      <c r="F1059" s="207"/>
    </row>
    <row r="1060" spans="1:6">
      <c r="A1060" s="187"/>
      <c r="B1060" s="212" t="s">
        <v>1517</v>
      </c>
      <c r="C1060" s="215" t="s">
        <v>262</v>
      </c>
      <c r="D1060" s="216">
        <v>1</v>
      </c>
      <c r="E1060" s="250"/>
      <c r="F1060" s="168">
        <f>D1060*ROUND(E1060,2)</f>
        <v>0</v>
      </c>
    </row>
    <row r="1061" spans="1:6">
      <c r="A1061" s="187"/>
      <c r="B1061" s="205"/>
      <c r="C1061" s="215"/>
      <c r="D1061" s="216"/>
      <c r="E1061" s="250"/>
      <c r="F1061" s="208"/>
    </row>
    <row r="1062" spans="1:6">
      <c r="A1062" s="187">
        <f>A1047+1</f>
        <v>11</v>
      </c>
      <c r="B1062" s="205" t="s">
        <v>1518</v>
      </c>
      <c r="C1062" s="206"/>
      <c r="D1062" s="207"/>
      <c r="E1062" s="248"/>
      <c r="F1062" s="207"/>
    </row>
    <row r="1063" spans="1:6" ht="22.8">
      <c r="A1063" s="187"/>
      <c r="B1063" s="205" t="s">
        <v>1519</v>
      </c>
      <c r="C1063" s="206"/>
      <c r="D1063" s="207"/>
      <c r="E1063" s="248"/>
      <c r="F1063" s="207"/>
    </row>
    <row r="1064" spans="1:6" ht="34.200000000000003">
      <c r="A1064" s="187"/>
      <c r="B1064" s="205" t="s">
        <v>1520</v>
      </c>
      <c r="C1064" s="206"/>
      <c r="D1064" s="207"/>
      <c r="E1064" s="248"/>
      <c r="F1064" s="207"/>
    </row>
    <row r="1065" spans="1:6" ht="22.8">
      <c r="A1065" s="187"/>
      <c r="B1065" s="205" t="s">
        <v>1514</v>
      </c>
      <c r="C1065" s="206"/>
      <c r="D1065" s="207"/>
      <c r="E1065" s="248"/>
      <c r="F1065" s="207"/>
    </row>
    <row r="1066" spans="1:6" ht="45.6">
      <c r="A1066" s="187"/>
      <c r="B1066" s="205" t="s">
        <v>1521</v>
      </c>
      <c r="C1066" s="206"/>
      <c r="D1066" s="207"/>
      <c r="E1066" s="248"/>
      <c r="F1066" s="207"/>
    </row>
    <row r="1067" spans="1:6" ht="57">
      <c r="A1067" s="187"/>
      <c r="B1067" s="205" t="s">
        <v>417</v>
      </c>
    </row>
    <row r="1068" spans="1:6">
      <c r="A1068" s="187"/>
      <c r="B1068" s="158" t="s">
        <v>1522</v>
      </c>
      <c r="C1068" s="206" t="s">
        <v>262</v>
      </c>
      <c r="D1068" s="207">
        <v>1</v>
      </c>
      <c r="E1068" s="248"/>
      <c r="F1068" s="168">
        <f>D1068*ROUND(E1068,2)</f>
        <v>0</v>
      </c>
    </row>
    <row r="1069" spans="1:6">
      <c r="A1069" s="187"/>
      <c r="C1069" s="206"/>
      <c r="D1069" s="207"/>
      <c r="E1069" s="248"/>
      <c r="F1069" s="208"/>
    </row>
    <row r="1070" spans="1:6" ht="22.8">
      <c r="A1070" s="187">
        <f>A1062+1</f>
        <v>12</v>
      </c>
      <c r="B1070" s="224" t="s">
        <v>1523</v>
      </c>
      <c r="C1070" s="206"/>
      <c r="D1070" s="207"/>
      <c r="E1070" s="248"/>
      <c r="F1070" s="207"/>
    </row>
    <row r="1071" spans="1:6" ht="34.200000000000003">
      <c r="A1071" s="187"/>
      <c r="B1071" s="212" t="s">
        <v>1524</v>
      </c>
      <c r="C1071" s="206"/>
      <c r="D1071" s="207"/>
      <c r="E1071" s="248"/>
      <c r="F1071" s="207"/>
    </row>
    <row r="1072" spans="1:6" ht="22.8">
      <c r="A1072" s="187"/>
      <c r="B1072" s="212" t="s">
        <v>1525</v>
      </c>
      <c r="C1072" s="206"/>
      <c r="D1072" s="207"/>
      <c r="E1072" s="248"/>
      <c r="F1072" s="207"/>
    </row>
    <row r="1073" spans="1:6" ht="22.8">
      <c r="A1073" s="187"/>
      <c r="B1073" s="205" t="s">
        <v>1514</v>
      </c>
      <c r="C1073" s="206"/>
      <c r="D1073" s="207"/>
      <c r="E1073" s="248"/>
      <c r="F1073" s="207"/>
    </row>
    <row r="1074" spans="1:6" ht="34.200000000000003">
      <c r="A1074" s="187"/>
      <c r="B1074" s="212" t="s">
        <v>1515</v>
      </c>
      <c r="C1074" s="206"/>
      <c r="D1074" s="207"/>
      <c r="E1074" s="248"/>
      <c r="F1074" s="207"/>
    </row>
    <row r="1075" spans="1:6" ht="79.8">
      <c r="A1075" s="187"/>
      <c r="B1075" s="212" t="s">
        <v>1461</v>
      </c>
      <c r="C1075" s="206"/>
      <c r="D1075" s="207"/>
      <c r="E1075" s="248"/>
      <c r="F1075" s="207"/>
    </row>
    <row r="1076" spans="1:6" ht="68.400000000000006">
      <c r="A1076" s="187"/>
      <c r="B1076" s="212" t="s">
        <v>1516</v>
      </c>
      <c r="C1076" s="206"/>
      <c r="D1076" s="207"/>
      <c r="E1076" s="248"/>
      <c r="F1076" s="207"/>
    </row>
    <row r="1077" spans="1:6" ht="34.200000000000003">
      <c r="A1077" s="187"/>
      <c r="B1077" s="205" t="s">
        <v>1463</v>
      </c>
      <c r="C1077" s="206"/>
      <c r="D1077" s="207"/>
      <c r="E1077" s="248"/>
      <c r="F1077" s="207"/>
    </row>
    <row r="1078" spans="1:6" ht="34.200000000000003">
      <c r="A1078" s="187"/>
      <c r="B1078" s="212" t="s">
        <v>1464</v>
      </c>
      <c r="C1078" s="206"/>
      <c r="D1078" s="207"/>
      <c r="E1078" s="248"/>
      <c r="F1078" s="207"/>
    </row>
    <row r="1079" spans="1:6">
      <c r="A1079" s="187"/>
      <c r="B1079" s="212" t="s">
        <v>543</v>
      </c>
      <c r="C1079" s="206"/>
      <c r="D1079" s="207"/>
      <c r="E1079" s="248"/>
      <c r="F1079" s="207"/>
    </row>
    <row r="1080" spans="1:6" ht="22.8">
      <c r="A1080" s="187"/>
      <c r="B1080" s="212" t="s">
        <v>542</v>
      </c>
      <c r="C1080" s="206"/>
      <c r="D1080" s="207"/>
      <c r="E1080" s="248"/>
      <c r="F1080" s="207"/>
    </row>
    <row r="1081" spans="1:6" ht="45.6">
      <c r="A1081" s="187"/>
      <c r="B1081" s="212" t="s">
        <v>416</v>
      </c>
      <c r="C1081" s="206"/>
      <c r="D1081" s="207"/>
      <c r="E1081" s="248"/>
      <c r="F1081" s="207"/>
    </row>
    <row r="1082" spans="1:6" ht="57">
      <c r="A1082" s="187"/>
      <c r="B1082" s="212" t="s">
        <v>417</v>
      </c>
      <c r="C1082" s="206"/>
      <c r="D1082" s="207"/>
      <c r="E1082" s="248"/>
      <c r="F1082" s="207"/>
    </row>
    <row r="1083" spans="1:6">
      <c r="A1083" s="187"/>
      <c r="B1083" s="212" t="s">
        <v>1526</v>
      </c>
      <c r="C1083" s="215" t="s">
        <v>262</v>
      </c>
      <c r="D1083" s="216">
        <v>1</v>
      </c>
      <c r="E1083" s="250"/>
      <c r="F1083" s="168">
        <f>D1083*ROUND(E1083,2)</f>
        <v>0</v>
      </c>
    </row>
    <row r="1084" spans="1:6">
      <c r="A1084" s="187"/>
      <c r="C1084" s="206"/>
      <c r="D1084" s="207"/>
      <c r="E1084" s="248"/>
      <c r="F1084" s="208"/>
    </row>
    <row r="1085" spans="1:6">
      <c r="A1085" s="187">
        <f>A1070+1</f>
        <v>13</v>
      </c>
      <c r="B1085" s="205" t="s">
        <v>1527</v>
      </c>
      <c r="C1085" s="206"/>
      <c r="D1085" s="207"/>
      <c r="E1085" s="248"/>
      <c r="F1085" s="207"/>
    </row>
    <row r="1086" spans="1:6" ht="22.8">
      <c r="A1086" s="187"/>
      <c r="B1086" s="205" t="s">
        <v>1519</v>
      </c>
      <c r="C1086" s="206"/>
      <c r="D1086" s="207"/>
      <c r="E1086" s="248"/>
      <c r="F1086" s="207"/>
    </row>
    <row r="1087" spans="1:6" ht="34.200000000000003">
      <c r="A1087" s="187"/>
      <c r="B1087" s="205" t="s">
        <v>1520</v>
      </c>
      <c r="C1087" s="206"/>
      <c r="D1087" s="207"/>
      <c r="E1087" s="248"/>
      <c r="F1087" s="207"/>
    </row>
    <row r="1088" spans="1:6" ht="22.8">
      <c r="A1088" s="187"/>
      <c r="B1088" s="205" t="s">
        <v>1514</v>
      </c>
      <c r="C1088" s="206"/>
      <c r="D1088" s="207"/>
      <c r="E1088" s="248"/>
      <c r="F1088" s="207"/>
    </row>
    <row r="1089" spans="1:6" ht="45.6">
      <c r="A1089" s="187"/>
      <c r="B1089" s="205" t="s">
        <v>1521</v>
      </c>
      <c r="C1089" s="206"/>
      <c r="D1089" s="207"/>
      <c r="E1089" s="248"/>
      <c r="F1089" s="207"/>
    </row>
    <row r="1090" spans="1:6" ht="57">
      <c r="A1090" s="187"/>
      <c r="B1090" s="205" t="s">
        <v>417</v>
      </c>
    </row>
    <row r="1091" spans="1:6">
      <c r="A1091" s="187"/>
      <c r="B1091" s="158" t="s">
        <v>1528</v>
      </c>
      <c r="C1091" s="206" t="s">
        <v>262</v>
      </c>
      <c r="D1091" s="207">
        <v>1</v>
      </c>
      <c r="E1091" s="248"/>
      <c r="F1091" s="168">
        <f>D1091*ROUND(E1091,2)</f>
        <v>0</v>
      </c>
    </row>
    <row r="1092" spans="1:6">
      <c r="A1092" s="187"/>
      <c r="C1092" s="206"/>
      <c r="D1092" s="207"/>
      <c r="E1092" s="248"/>
      <c r="F1092" s="208"/>
    </row>
    <row r="1093" spans="1:6">
      <c r="A1093" s="187">
        <f>A1085+1</f>
        <v>14</v>
      </c>
      <c r="B1093" s="225" t="s">
        <v>1529</v>
      </c>
      <c r="C1093" s="206"/>
      <c r="D1093" s="207"/>
      <c r="E1093" s="248"/>
      <c r="F1093" s="207"/>
    </row>
    <row r="1094" spans="1:6" ht="34.200000000000003">
      <c r="A1094" s="187"/>
      <c r="B1094" s="226" t="s">
        <v>1530</v>
      </c>
      <c r="C1094" s="206"/>
      <c r="D1094" s="207"/>
      <c r="E1094" s="248"/>
      <c r="F1094" s="207"/>
    </row>
    <row r="1095" spans="1:6" ht="22.8">
      <c r="A1095" s="187"/>
      <c r="B1095" s="226" t="s">
        <v>1531</v>
      </c>
      <c r="C1095" s="206"/>
      <c r="D1095" s="207"/>
      <c r="E1095" s="248"/>
      <c r="F1095" s="207"/>
    </row>
    <row r="1096" spans="1:6">
      <c r="A1096" s="187"/>
      <c r="B1096" s="226" t="s">
        <v>1532</v>
      </c>
      <c r="C1096" s="206"/>
      <c r="D1096" s="207"/>
      <c r="E1096" s="248"/>
      <c r="F1096" s="207"/>
    </row>
    <row r="1097" spans="1:6" ht="34.200000000000003">
      <c r="A1097" s="187"/>
      <c r="B1097" s="226" t="s">
        <v>1533</v>
      </c>
      <c r="C1097" s="206"/>
      <c r="D1097" s="207"/>
      <c r="E1097" s="248"/>
      <c r="F1097" s="207"/>
    </row>
    <row r="1098" spans="1:6" ht="22.8">
      <c r="A1098" s="187"/>
      <c r="B1098" s="205" t="s">
        <v>1514</v>
      </c>
      <c r="C1098" s="206"/>
      <c r="D1098" s="207"/>
      <c r="E1098" s="248"/>
      <c r="F1098" s="207"/>
    </row>
    <row r="1099" spans="1:6">
      <c r="A1099" s="187"/>
      <c r="B1099" s="226" t="s">
        <v>1534</v>
      </c>
      <c r="C1099" s="206"/>
      <c r="D1099" s="207"/>
      <c r="E1099" s="248"/>
      <c r="F1099" s="207"/>
    </row>
    <row r="1100" spans="1:6" ht="45.6">
      <c r="A1100" s="187"/>
      <c r="B1100" s="226" t="s">
        <v>1535</v>
      </c>
      <c r="C1100" s="206"/>
      <c r="D1100" s="207"/>
      <c r="E1100" s="248"/>
      <c r="F1100" s="207"/>
    </row>
    <row r="1101" spans="1:6" ht="57">
      <c r="A1101" s="187"/>
      <c r="B1101" s="226" t="s">
        <v>1536</v>
      </c>
      <c r="C1101" s="206"/>
      <c r="D1101" s="207"/>
      <c r="E1101" s="248"/>
      <c r="F1101" s="207"/>
    </row>
    <row r="1102" spans="1:6">
      <c r="A1102" s="187"/>
      <c r="B1102" s="226" t="s">
        <v>1537</v>
      </c>
      <c r="C1102" s="206"/>
      <c r="D1102" s="207"/>
      <c r="E1102" s="248"/>
      <c r="F1102" s="207"/>
    </row>
    <row r="1103" spans="1:6">
      <c r="A1103" s="187"/>
      <c r="B1103" s="226" t="s">
        <v>1487</v>
      </c>
      <c r="C1103" s="206" t="s">
        <v>262</v>
      </c>
      <c r="D1103" s="207">
        <v>1</v>
      </c>
      <c r="E1103" s="248"/>
      <c r="F1103" s="168">
        <f>D1103*ROUND(E1103,2)</f>
        <v>0</v>
      </c>
    </row>
    <row r="1104" spans="1:6">
      <c r="A1104" s="187"/>
      <c r="C1104" s="206"/>
      <c r="D1104" s="207"/>
      <c r="E1104" s="248"/>
      <c r="F1104" s="208"/>
    </row>
    <row r="1105" spans="1:6" ht="22.8">
      <c r="A1105" s="187">
        <f>A1093+1</f>
        <v>15</v>
      </c>
      <c r="B1105" s="226" t="s">
        <v>1538</v>
      </c>
      <c r="C1105" s="206"/>
      <c r="D1105" s="207"/>
      <c r="E1105" s="248"/>
      <c r="F1105" s="207"/>
    </row>
    <row r="1106" spans="1:6" ht="45.6">
      <c r="A1106" s="187"/>
      <c r="B1106" s="212" t="s">
        <v>1539</v>
      </c>
      <c r="C1106" s="206"/>
      <c r="D1106" s="207"/>
      <c r="E1106" s="248"/>
      <c r="F1106" s="207"/>
    </row>
    <row r="1107" spans="1:6" ht="22.8">
      <c r="A1107" s="187"/>
      <c r="B1107" s="205" t="s">
        <v>1514</v>
      </c>
      <c r="C1107" s="206"/>
      <c r="D1107" s="207"/>
      <c r="E1107" s="248"/>
      <c r="F1107" s="207"/>
    </row>
    <row r="1108" spans="1:6" ht="34.200000000000003">
      <c r="A1108" s="187"/>
      <c r="B1108" s="212" t="s">
        <v>1515</v>
      </c>
      <c r="C1108" s="206"/>
      <c r="D1108" s="207"/>
      <c r="E1108" s="248"/>
      <c r="F1108" s="207"/>
    </row>
    <row r="1109" spans="1:6" ht="79.8">
      <c r="A1109" s="187"/>
      <c r="B1109" s="212" t="s">
        <v>1461</v>
      </c>
      <c r="C1109" s="206"/>
      <c r="D1109" s="207"/>
      <c r="E1109" s="248"/>
      <c r="F1109" s="207"/>
    </row>
    <row r="1110" spans="1:6" ht="68.400000000000006">
      <c r="A1110" s="187"/>
      <c r="B1110" s="212" t="s">
        <v>1516</v>
      </c>
      <c r="C1110" s="206"/>
      <c r="D1110" s="207"/>
      <c r="E1110" s="248"/>
      <c r="F1110" s="207"/>
    </row>
    <row r="1111" spans="1:6" ht="34.200000000000003">
      <c r="A1111" s="187"/>
      <c r="B1111" s="205" t="s">
        <v>1463</v>
      </c>
      <c r="C1111" s="206"/>
      <c r="D1111" s="207"/>
      <c r="E1111" s="248"/>
      <c r="F1111" s="207"/>
    </row>
    <row r="1112" spans="1:6" ht="34.200000000000003">
      <c r="A1112" s="187"/>
      <c r="B1112" s="212" t="s">
        <v>1464</v>
      </c>
      <c r="C1112" s="206"/>
      <c r="D1112" s="207"/>
      <c r="E1112" s="248"/>
      <c r="F1112" s="207"/>
    </row>
    <row r="1113" spans="1:6">
      <c r="A1113" s="187"/>
      <c r="B1113" s="212" t="s">
        <v>543</v>
      </c>
      <c r="C1113" s="206"/>
      <c r="D1113" s="207"/>
      <c r="E1113" s="248"/>
      <c r="F1113" s="207"/>
    </row>
    <row r="1114" spans="1:6" ht="22.8">
      <c r="A1114" s="187"/>
      <c r="B1114" s="212" t="s">
        <v>542</v>
      </c>
      <c r="C1114" s="206"/>
      <c r="D1114" s="207"/>
      <c r="E1114" s="248"/>
      <c r="F1114" s="207"/>
    </row>
    <row r="1115" spans="1:6" ht="45.6">
      <c r="A1115" s="187"/>
      <c r="B1115" s="212" t="s">
        <v>416</v>
      </c>
      <c r="C1115" s="206"/>
      <c r="D1115" s="207"/>
      <c r="E1115" s="248"/>
      <c r="F1115" s="207"/>
    </row>
    <row r="1116" spans="1:6" ht="57">
      <c r="A1116" s="187"/>
      <c r="B1116" s="212" t="s">
        <v>417</v>
      </c>
      <c r="C1116" s="206"/>
      <c r="D1116" s="207"/>
      <c r="E1116" s="248"/>
      <c r="F1116" s="207"/>
    </row>
    <row r="1117" spans="1:6">
      <c r="A1117" s="187"/>
      <c r="B1117" s="212" t="s">
        <v>1540</v>
      </c>
      <c r="C1117" s="215" t="s">
        <v>262</v>
      </c>
      <c r="D1117" s="216">
        <v>1</v>
      </c>
      <c r="E1117" s="250"/>
      <c r="F1117" s="168">
        <f>D1117*ROUND(E1117,2)</f>
        <v>0</v>
      </c>
    </row>
    <row r="1118" spans="1:6">
      <c r="A1118" s="187"/>
      <c r="B1118" s="212"/>
      <c r="C1118" s="215"/>
      <c r="D1118" s="216"/>
      <c r="E1118" s="250"/>
      <c r="F1118" s="208"/>
    </row>
    <row r="1119" spans="1:6">
      <c r="A1119" s="187">
        <f>A1105+1</f>
        <v>16</v>
      </c>
      <c r="B1119" s="212" t="s">
        <v>1541</v>
      </c>
      <c r="C1119" s="215"/>
      <c r="D1119" s="216"/>
      <c r="E1119" s="250"/>
      <c r="F1119" s="208"/>
    </row>
    <row r="1120" spans="1:6" ht="34.200000000000003">
      <c r="A1120" s="187"/>
      <c r="B1120" s="212" t="s">
        <v>1542</v>
      </c>
      <c r="C1120" s="215"/>
      <c r="D1120" s="216"/>
      <c r="E1120" s="250"/>
      <c r="F1120" s="208"/>
    </row>
    <row r="1121" spans="1:6" ht="45.6">
      <c r="A1121" s="187"/>
      <c r="B1121" s="212" t="s">
        <v>1543</v>
      </c>
      <c r="C1121" s="215"/>
      <c r="D1121" s="216"/>
      <c r="E1121" s="250"/>
      <c r="F1121" s="208"/>
    </row>
    <row r="1122" spans="1:6">
      <c r="A1122" s="187"/>
      <c r="B1122" s="212" t="s">
        <v>1544</v>
      </c>
      <c r="C1122" s="215"/>
      <c r="D1122" s="216"/>
      <c r="E1122" s="250"/>
      <c r="F1122" s="208"/>
    </row>
    <row r="1123" spans="1:6">
      <c r="A1123" s="187"/>
      <c r="B1123" s="212" t="s">
        <v>543</v>
      </c>
      <c r="C1123" s="215"/>
      <c r="D1123" s="216"/>
      <c r="E1123" s="250"/>
      <c r="F1123" s="208"/>
    </row>
    <row r="1124" spans="1:6" ht="45.6">
      <c r="A1124" s="187"/>
      <c r="B1124" s="212" t="s">
        <v>416</v>
      </c>
      <c r="C1124" s="215"/>
      <c r="D1124" s="216"/>
      <c r="E1124" s="250"/>
      <c r="F1124" s="208"/>
    </row>
    <row r="1125" spans="1:6" ht="57">
      <c r="A1125" s="187"/>
      <c r="B1125" s="212" t="s">
        <v>417</v>
      </c>
      <c r="C1125" s="215"/>
      <c r="D1125" s="216"/>
      <c r="E1125" s="250"/>
      <c r="F1125" s="208"/>
    </row>
    <row r="1126" spans="1:6">
      <c r="A1126" s="187"/>
      <c r="B1126" s="212"/>
      <c r="C1126" s="215" t="s">
        <v>262</v>
      </c>
      <c r="D1126" s="216">
        <v>2</v>
      </c>
      <c r="E1126" s="250"/>
      <c r="F1126" s="168">
        <f>D1126*ROUND(E1126,2)</f>
        <v>0</v>
      </c>
    </row>
    <row r="1127" spans="1:6">
      <c r="A1127" s="187"/>
      <c r="B1127" s="212"/>
      <c r="C1127" s="215"/>
      <c r="D1127" s="216"/>
      <c r="E1127" s="250"/>
      <c r="F1127" s="208"/>
    </row>
    <row r="1128" spans="1:6">
      <c r="A1128" s="187"/>
      <c r="B1128" s="212" t="s">
        <v>573</v>
      </c>
      <c r="C1128" s="215"/>
      <c r="D1128" s="216"/>
      <c r="E1128" s="250"/>
      <c r="F1128" s="208"/>
    </row>
    <row r="1129" spans="1:6">
      <c r="A1129" s="187"/>
      <c r="B1129" s="212"/>
      <c r="C1129" s="215"/>
      <c r="D1129" s="216"/>
      <c r="E1129" s="250"/>
      <c r="F1129" s="208"/>
    </row>
    <row r="1130" spans="1:6" ht="26.4">
      <c r="A1130" s="187">
        <f>A1119+1</f>
        <v>17</v>
      </c>
      <c r="B1130" s="227" t="s">
        <v>2855</v>
      </c>
      <c r="C1130" s="215"/>
      <c r="D1130" s="216"/>
      <c r="E1130" s="250"/>
      <c r="F1130" s="216"/>
    </row>
    <row r="1131" spans="1:6" ht="34.200000000000003">
      <c r="A1131" s="182"/>
      <c r="B1131" s="217" t="s">
        <v>1545</v>
      </c>
      <c r="C1131" s="215"/>
      <c r="D1131" s="216"/>
      <c r="E1131" s="250"/>
      <c r="F1131" s="216"/>
    </row>
    <row r="1132" spans="1:6" ht="22.8">
      <c r="A1132" s="182"/>
      <c r="B1132" s="217" t="s">
        <v>1546</v>
      </c>
      <c r="C1132" s="215"/>
      <c r="D1132" s="216"/>
      <c r="E1132" s="250"/>
      <c r="F1132" s="216"/>
    </row>
    <row r="1133" spans="1:6" ht="22.8">
      <c r="A1133" s="182"/>
      <c r="B1133" s="217" t="s">
        <v>1547</v>
      </c>
      <c r="C1133" s="215"/>
      <c r="D1133" s="216"/>
      <c r="E1133" s="250"/>
      <c r="F1133" s="216"/>
    </row>
    <row r="1134" spans="1:6">
      <c r="A1134" s="182"/>
      <c r="B1134" s="217" t="s">
        <v>1548</v>
      </c>
      <c r="C1134" s="215"/>
      <c r="D1134" s="216"/>
      <c r="E1134" s="250"/>
      <c r="F1134" s="216"/>
    </row>
    <row r="1135" spans="1:6" ht="34.200000000000003">
      <c r="A1135" s="182"/>
      <c r="B1135" s="212" t="s">
        <v>1549</v>
      </c>
      <c r="C1135" s="215"/>
      <c r="D1135" s="216"/>
      <c r="E1135" s="250"/>
      <c r="F1135" s="216"/>
    </row>
    <row r="1136" spans="1:6" ht="45.6">
      <c r="A1136" s="182"/>
      <c r="B1136" s="205" t="s">
        <v>1550</v>
      </c>
      <c r="C1136" s="215"/>
      <c r="D1136" s="216"/>
      <c r="E1136" s="250"/>
      <c r="F1136" s="216"/>
    </row>
    <row r="1137" spans="1:6" ht="22.8">
      <c r="A1137" s="182"/>
      <c r="B1137" s="212" t="s">
        <v>1551</v>
      </c>
      <c r="C1137" s="215"/>
      <c r="D1137" s="216"/>
      <c r="E1137" s="250"/>
      <c r="F1137" s="216"/>
    </row>
    <row r="1138" spans="1:6" ht="45.6">
      <c r="A1138" s="182"/>
      <c r="B1138" s="217" t="s">
        <v>421</v>
      </c>
      <c r="C1138" s="215"/>
      <c r="D1138" s="216"/>
      <c r="E1138" s="250"/>
      <c r="F1138" s="216"/>
    </row>
    <row r="1139" spans="1:6" ht="57">
      <c r="A1139" s="182"/>
      <c r="B1139" s="217" t="s">
        <v>419</v>
      </c>
      <c r="C1139" s="215"/>
      <c r="D1139" s="216"/>
      <c r="E1139" s="250"/>
      <c r="F1139" s="216"/>
    </row>
    <row r="1140" spans="1:6">
      <c r="A1140" s="182"/>
      <c r="B1140" s="217"/>
      <c r="C1140" s="215" t="s">
        <v>262</v>
      </c>
      <c r="D1140" s="216">
        <v>1</v>
      </c>
      <c r="E1140" s="250"/>
      <c r="F1140" s="168">
        <f>D1140*ROUND(E1140,2)</f>
        <v>0</v>
      </c>
    </row>
    <row r="1141" spans="1:6">
      <c r="A1141" s="182"/>
      <c r="B1141" s="217"/>
      <c r="C1141" s="215"/>
      <c r="D1141" s="216"/>
      <c r="E1141" s="250"/>
      <c r="F1141" s="168"/>
    </row>
    <row r="1142" spans="1:6" ht="26.4">
      <c r="A1142" s="187">
        <f>A1130+1</f>
        <v>18</v>
      </c>
      <c r="B1142" s="227" t="s">
        <v>2856</v>
      </c>
      <c r="C1142" s="215"/>
      <c r="D1142" s="216"/>
      <c r="E1142" s="250"/>
      <c r="F1142" s="216"/>
    </row>
    <row r="1143" spans="1:6" ht="22.8">
      <c r="A1143" s="182"/>
      <c r="B1143" s="217" t="s">
        <v>1552</v>
      </c>
      <c r="C1143" s="215"/>
      <c r="D1143" s="216"/>
      <c r="E1143" s="250"/>
      <c r="F1143" s="216"/>
    </row>
    <row r="1144" spans="1:6" ht="22.8">
      <c r="A1144" s="182"/>
      <c r="B1144" s="217" t="s">
        <v>1546</v>
      </c>
      <c r="C1144" s="215"/>
      <c r="D1144" s="216"/>
      <c r="E1144" s="250"/>
      <c r="F1144" s="216"/>
    </row>
    <row r="1145" spans="1:6" ht="22.8">
      <c r="A1145" s="182"/>
      <c r="B1145" s="217" t="s">
        <v>3180</v>
      </c>
      <c r="C1145" s="215"/>
      <c r="D1145" s="216"/>
      <c r="E1145" s="250"/>
      <c r="F1145" s="216"/>
    </row>
    <row r="1146" spans="1:6">
      <c r="A1146" s="182"/>
      <c r="B1146" s="217" t="s">
        <v>1548</v>
      </c>
      <c r="C1146" s="215"/>
      <c r="D1146" s="216"/>
      <c r="E1146" s="250"/>
      <c r="F1146" s="216"/>
    </row>
    <row r="1147" spans="1:6" ht="34.200000000000003">
      <c r="A1147" s="182"/>
      <c r="B1147" s="212" t="s">
        <v>1549</v>
      </c>
      <c r="C1147" s="215"/>
      <c r="D1147" s="216"/>
      <c r="E1147" s="250"/>
      <c r="F1147" s="216"/>
    </row>
    <row r="1148" spans="1:6" ht="45.6">
      <c r="A1148" s="182"/>
      <c r="B1148" s="205" t="s">
        <v>1550</v>
      </c>
      <c r="C1148" s="215"/>
      <c r="D1148" s="216"/>
      <c r="E1148" s="250"/>
      <c r="F1148" s="216"/>
    </row>
    <row r="1149" spans="1:6" ht="22.8">
      <c r="A1149" s="182"/>
      <c r="B1149" s="212" t="s">
        <v>1551</v>
      </c>
      <c r="C1149" s="215"/>
      <c r="D1149" s="216"/>
      <c r="E1149" s="250"/>
      <c r="F1149" s="216"/>
    </row>
    <row r="1150" spans="1:6" ht="45.6">
      <c r="A1150" s="182"/>
      <c r="B1150" s="217" t="s">
        <v>421</v>
      </c>
      <c r="C1150" s="215"/>
      <c r="D1150" s="216"/>
      <c r="E1150" s="250"/>
      <c r="F1150" s="216"/>
    </row>
    <row r="1151" spans="1:6" ht="57">
      <c r="A1151" s="182"/>
      <c r="B1151" s="217" t="s">
        <v>419</v>
      </c>
      <c r="D1151" s="216"/>
      <c r="E1151" s="250"/>
      <c r="F1151" s="168"/>
    </row>
    <row r="1152" spans="1:6">
      <c r="A1152" s="182"/>
      <c r="B1152" s="217" t="s">
        <v>1502</v>
      </c>
      <c r="C1152" s="215" t="s">
        <v>262</v>
      </c>
      <c r="D1152" s="216">
        <v>2</v>
      </c>
      <c r="E1152" s="250"/>
      <c r="F1152" s="168">
        <f>D1152*ROUND(E1152,2)</f>
        <v>0</v>
      </c>
    </row>
    <row r="1153" spans="1:6">
      <c r="A1153" s="187"/>
      <c r="F1153" s="168"/>
    </row>
    <row r="1154" spans="1:6">
      <c r="A1154" s="187" t="s">
        <v>333</v>
      </c>
      <c r="B1154" s="154" t="s">
        <v>2520</v>
      </c>
      <c r="F1154" s="168">
        <f>SUM(F941:F1153)</f>
        <v>0</v>
      </c>
    </row>
    <row r="1155" spans="1:6">
      <c r="F1155" s="168"/>
    </row>
    <row r="1156" spans="1:6">
      <c r="A1156" s="228" t="s">
        <v>1560</v>
      </c>
      <c r="B1156" s="158" t="s">
        <v>233</v>
      </c>
      <c r="F1156" s="168"/>
    </row>
    <row r="1157" spans="1:6">
      <c r="A1157" s="229"/>
      <c r="F1157" s="168"/>
    </row>
    <row r="1158" spans="1:6" ht="22.8">
      <c r="A1158" s="230"/>
      <c r="B1158" s="158" t="s">
        <v>423</v>
      </c>
      <c r="F1158" s="168"/>
    </row>
    <row r="1159" spans="1:6" ht="57">
      <c r="A1159" s="230"/>
      <c r="B1159" s="158" t="s">
        <v>424</v>
      </c>
      <c r="F1159" s="168"/>
    </row>
    <row r="1160" spans="1:6">
      <c r="A1160" s="230"/>
      <c r="B1160" s="158" t="s">
        <v>545</v>
      </c>
      <c r="F1160" s="168"/>
    </row>
    <row r="1161" spans="1:6">
      <c r="A1161" s="230"/>
      <c r="F1161" s="168"/>
    </row>
    <row r="1162" spans="1:6">
      <c r="A1162" s="230">
        <v>1</v>
      </c>
      <c r="B1162" s="158" t="s">
        <v>425</v>
      </c>
      <c r="F1162" s="168"/>
    </row>
    <row r="1163" spans="1:6" ht="22.8">
      <c r="A1163" s="230"/>
      <c r="B1163" s="158" t="s">
        <v>426</v>
      </c>
      <c r="F1163" s="168"/>
    </row>
    <row r="1164" spans="1:6" ht="34.200000000000003">
      <c r="A1164" s="230"/>
      <c r="B1164" s="158" t="s">
        <v>427</v>
      </c>
      <c r="F1164" s="168"/>
    </row>
    <row r="1165" spans="1:6" ht="34.200000000000003">
      <c r="A1165" s="230"/>
      <c r="B1165" s="158" t="s">
        <v>428</v>
      </c>
      <c r="F1165" s="168"/>
    </row>
    <row r="1166" spans="1:6" ht="45.6">
      <c r="A1166" s="230"/>
      <c r="B1166" s="158" t="s">
        <v>792</v>
      </c>
      <c r="F1166" s="168"/>
    </row>
    <row r="1167" spans="1:6" ht="57">
      <c r="A1167" s="230"/>
      <c r="B1167" s="158" t="s">
        <v>2844</v>
      </c>
      <c r="F1167" s="168"/>
    </row>
    <row r="1168" spans="1:6" ht="34.200000000000003">
      <c r="A1168" s="230"/>
      <c r="B1168" s="158" t="s">
        <v>2843</v>
      </c>
      <c r="F1168" s="168"/>
    </row>
    <row r="1169" spans="1:6">
      <c r="A1169" s="230"/>
      <c r="B1169" s="158" t="s">
        <v>429</v>
      </c>
      <c r="C1169" s="155" t="s">
        <v>282</v>
      </c>
      <c r="D1169" s="156">
        <v>720</v>
      </c>
      <c r="F1169" s="168">
        <f>D1169*ROUND(E1169,2)</f>
        <v>0</v>
      </c>
    </row>
    <row r="1170" spans="1:6">
      <c r="A1170" s="230"/>
      <c r="F1170" s="168"/>
    </row>
    <row r="1171" spans="1:6" ht="22.8">
      <c r="A1171" s="230">
        <f>A1162+1</f>
        <v>2</v>
      </c>
      <c r="B1171" s="178" t="s">
        <v>3267</v>
      </c>
      <c r="C1171" s="231"/>
      <c r="D1171" s="232"/>
      <c r="E1171" s="251"/>
      <c r="F1171" s="232"/>
    </row>
    <row r="1172" spans="1:6" ht="22.8">
      <c r="A1172" s="233"/>
      <c r="B1172" s="158" t="s">
        <v>2502</v>
      </c>
      <c r="F1172" s="168"/>
    </row>
    <row r="1173" spans="1:6" ht="22.8">
      <c r="A1173" s="233"/>
      <c r="B1173" s="178" t="s">
        <v>3266</v>
      </c>
      <c r="F1173" s="168"/>
    </row>
    <row r="1174" spans="1:6" ht="22.8">
      <c r="A1174" s="233"/>
      <c r="B1174" s="178" t="s">
        <v>3268</v>
      </c>
      <c r="F1174" s="168"/>
    </row>
    <row r="1175" spans="1:6" ht="22.8">
      <c r="A1175" s="233"/>
      <c r="B1175" s="178" t="s">
        <v>3265</v>
      </c>
      <c r="F1175" s="168"/>
    </row>
    <row r="1176" spans="1:6" ht="14.4">
      <c r="A1176" s="233"/>
      <c r="B1176" s="158" t="s">
        <v>429</v>
      </c>
      <c r="F1176" s="168"/>
    </row>
    <row r="1177" spans="1:6">
      <c r="A1177" s="230"/>
      <c r="C1177" s="155" t="s">
        <v>754</v>
      </c>
      <c r="D1177" s="156">
        <v>1</v>
      </c>
      <c r="F1177" s="168">
        <f>D1177*ROUND(E1177,2)</f>
        <v>0</v>
      </c>
    </row>
    <row r="1178" spans="1:6">
      <c r="A1178" s="230"/>
      <c r="F1178" s="168"/>
    </row>
    <row r="1179" spans="1:6" ht="22.8">
      <c r="A1179" s="230">
        <f>A1171+1</f>
        <v>3</v>
      </c>
      <c r="B1179" s="178" t="s">
        <v>3273</v>
      </c>
      <c r="C1179" s="231"/>
      <c r="D1179" s="232"/>
      <c r="E1179" s="251"/>
      <c r="F1179" s="232"/>
    </row>
    <row r="1180" spans="1:6" ht="34.200000000000003">
      <c r="A1180" s="233"/>
      <c r="B1180" s="158" t="s">
        <v>2501</v>
      </c>
      <c r="C1180" s="231"/>
      <c r="D1180" s="232"/>
      <c r="E1180" s="251"/>
      <c r="F1180" s="232"/>
    </row>
    <row r="1181" spans="1:6" ht="14.4">
      <c r="A1181" s="233"/>
      <c r="B1181" s="158" t="s">
        <v>3181</v>
      </c>
      <c r="C1181" s="231"/>
      <c r="D1181" s="232"/>
      <c r="E1181" s="251"/>
      <c r="F1181" s="232"/>
    </row>
    <row r="1182" spans="1:6" ht="14.4">
      <c r="A1182" s="233"/>
      <c r="B1182" s="178" t="s">
        <v>3272</v>
      </c>
      <c r="C1182" s="231"/>
      <c r="D1182" s="232"/>
      <c r="E1182" s="251"/>
      <c r="F1182" s="232"/>
    </row>
    <row r="1183" spans="1:6" ht="22.8">
      <c r="A1183" s="233"/>
      <c r="B1183" s="180" t="s">
        <v>3268</v>
      </c>
      <c r="C1183" s="231"/>
      <c r="D1183" s="232"/>
      <c r="E1183" s="251"/>
      <c r="F1183" s="232"/>
    </row>
    <row r="1184" spans="1:6" ht="22.8">
      <c r="A1184" s="233"/>
      <c r="B1184" s="158" t="s">
        <v>546</v>
      </c>
      <c r="C1184" s="155" t="s">
        <v>476</v>
      </c>
      <c r="D1184" s="156">
        <v>10</v>
      </c>
      <c r="F1184" s="168">
        <f>D1184*ROUND(E1184,2)</f>
        <v>0</v>
      </c>
    </row>
    <row r="1185" spans="1:6" ht="14.4">
      <c r="A1185" s="233"/>
      <c r="F1185" s="168"/>
    </row>
    <row r="1186" spans="1:6" ht="22.8">
      <c r="A1186" s="230">
        <f>A1179+1</f>
        <v>4</v>
      </c>
      <c r="B1186" s="178" t="s">
        <v>3269</v>
      </c>
      <c r="F1186" s="168"/>
    </row>
    <row r="1187" spans="1:6" ht="22.8">
      <c r="A1187" s="233"/>
      <c r="B1187" s="158" t="s">
        <v>787</v>
      </c>
      <c r="F1187" s="168"/>
    </row>
    <row r="1188" spans="1:6" ht="22.8">
      <c r="A1188" s="233"/>
      <c r="B1188" s="178" t="s">
        <v>3268</v>
      </c>
      <c r="F1188" s="168"/>
    </row>
    <row r="1189" spans="1:6" ht="22.8">
      <c r="A1189" s="233"/>
      <c r="B1189" s="158" t="s">
        <v>547</v>
      </c>
      <c r="C1189" s="234" t="s">
        <v>754</v>
      </c>
      <c r="D1189" s="156">
        <v>2</v>
      </c>
      <c r="F1189" s="168">
        <f>D1189*ROUND(E1189,2)</f>
        <v>0</v>
      </c>
    </row>
    <row r="1190" spans="1:6" ht="14.4">
      <c r="A1190" s="233"/>
      <c r="C1190" s="234"/>
      <c r="F1190" s="168"/>
    </row>
    <row r="1191" spans="1:6" ht="22.8">
      <c r="A1191" s="230">
        <f>A1186+1</f>
        <v>5</v>
      </c>
      <c r="B1191" s="178" t="s">
        <v>3270</v>
      </c>
      <c r="F1191" s="168"/>
    </row>
    <row r="1192" spans="1:6" ht="22.8">
      <c r="A1192" s="233"/>
      <c r="B1192" s="158" t="s">
        <v>787</v>
      </c>
      <c r="F1192" s="168"/>
    </row>
    <row r="1193" spans="1:6" ht="22.8">
      <c r="A1193" s="233"/>
      <c r="B1193" s="178" t="s">
        <v>3268</v>
      </c>
      <c r="F1193" s="168"/>
    </row>
    <row r="1194" spans="1:6" ht="22.8">
      <c r="A1194" s="233"/>
      <c r="B1194" s="158" t="s">
        <v>547</v>
      </c>
      <c r="C1194" s="234" t="s">
        <v>754</v>
      </c>
      <c r="D1194" s="156">
        <v>1</v>
      </c>
      <c r="F1194" s="168">
        <f>D1194*ROUND(E1194,2)</f>
        <v>0</v>
      </c>
    </row>
    <row r="1195" spans="1:6" ht="14.4">
      <c r="A1195" s="233"/>
      <c r="B1195" s="235"/>
    </row>
    <row r="1196" spans="1:6" ht="22.8">
      <c r="A1196" s="230">
        <f>A1191+1</f>
        <v>6</v>
      </c>
      <c r="B1196" s="178" t="s">
        <v>3274</v>
      </c>
      <c r="C1196" s="231"/>
      <c r="D1196" s="232"/>
      <c r="E1196" s="251"/>
      <c r="F1196" s="232"/>
    </row>
    <row r="1197" spans="1:6" ht="34.200000000000003">
      <c r="A1197" s="233"/>
      <c r="B1197" s="158" t="s">
        <v>2780</v>
      </c>
      <c r="C1197" s="231"/>
      <c r="D1197" s="232"/>
      <c r="E1197" s="251"/>
      <c r="F1197" s="232"/>
    </row>
    <row r="1198" spans="1:6" ht="14.4">
      <c r="A1198" s="233"/>
      <c r="B1198" s="178" t="s">
        <v>3271</v>
      </c>
      <c r="C1198" s="231"/>
      <c r="D1198" s="232"/>
      <c r="E1198" s="251"/>
      <c r="F1198" s="232"/>
    </row>
    <row r="1199" spans="1:6" ht="14.4">
      <c r="A1199" s="233"/>
      <c r="B1199" s="158" t="s">
        <v>3182</v>
      </c>
      <c r="C1199" s="231"/>
      <c r="D1199" s="232"/>
      <c r="E1199" s="251"/>
      <c r="F1199" s="232"/>
    </row>
    <row r="1200" spans="1:6" ht="22.8">
      <c r="A1200" s="233"/>
      <c r="B1200" s="178" t="s">
        <v>3268</v>
      </c>
      <c r="C1200" s="231"/>
      <c r="D1200" s="232"/>
      <c r="E1200" s="251"/>
      <c r="F1200" s="232"/>
    </row>
    <row r="1201" spans="1:6" ht="22.8">
      <c r="A1201" s="233"/>
      <c r="B1201" s="158" t="s">
        <v>546</v>
      </c>
      <c r="C1201" s="234" t="s">
        <v>754</v>
      </c>
      <c r="D1201" s="156">
        <v>1</v>
      </c>
      <c r="F1201" s="168">
        <f>D1201*ROUND(E1201,2)</f>
        <v>0</v>
      </c>
    </row>
    <row r="1202" spans="1:6" ht="14.4">
      <c r="A1202" s="233"/>
      <c r="B1202" s="235"/>
    </row>
    <row r="1203" spans="1:6" ht="22.8">
      <c r="A1203" s="230">
        <f>A1196+1</f>
        <v>7</v>
      </c>
      <c r="B1203" s="178" t="s">
        <v>3275</v>
      </c>
      <c r="C1203" s="231"/>
      <c r="D1203" s="232"/>
      <c r="E1203" s="251"/>
      <c r="F1203" s="232"/>
    </row>
    <row r="1204" spans="1:6" ht="34.200000000000003">
      <c r="A1204" s="233"/>
      <c r="B1204" s="158" t="s">
        <v>2780</v>
      </c>
      <c r="C1204" s="231"/>
      <c r="D1204" s="232"/>
      <c r="E1204" s="251"/>
      <c r="F1204" s="232"/>
    </row>
    <row r="1205" spans="1:6" ht="14.4">
      <c r="A1205" s="233"/>
      <c r="B1205" s="178" t="s">
        <v>3271</v>
      </c>
      <c r="C1205" s="231"/>
      <c r="D1205" s="232"/>
      <c r="E1205" s="251"/>
      <c r="F1205" s="232"/>
    </row>
    <row r="1206" spans="1:6" ht="14.4">
      <c r="A1206" s="233"/>
      <c r="B1206" s="158" t="s">
        <v>3182</v>
      </c>
      <c r="C1206" s="231"/>
      <c r="D1206" s="232"/>
      <c r="E1206" s="251"/>
      <c r="F1206" s="232"/>
    </row>
    <row r="1207" spans="1:6" ht="22.8">
      <c r="A1207" s="233"/>
      <c r="B1207" s="178" t="s">
        <v>3268</v>
      </c>
      <c r="C1207" s="231"/>
      <c r="D1207" s="232"/>
      <c r="E1207" s="251"/>
      <c r="F1207" s="232"/>
    </row>
    <row r="1208" spans="1:6" ht="22.8">
      <c r="A1208" s="233"/>
      <c r="B1208" s="158" t="s">
        <v>546</v>
      </c>
      <c r="C1208" s="155" t="s">
        <v>476</v>
      </c>
      <c r="D1208" s="156">
        <v>1</v>
      </c>
      <c r="F1208" s="168">
        <f>D1208*ROUND(E1208,2)</f>
        <v>0</v>
      </c>
    </row>
    <row r="1209" spans="1:6" ht="14.4">
      <c r="A1209" s="233"/>
      <c r="C1209" s="234"/>
      <c r="F1209" s="168"/>
    </row>
    <row r="1210" spans="1:6">
      <c r="A1210" s="230">
        <f>A1203+1</f>
        <v>8</v>
      </c>
      <c r="B1210" s="178" t="s">
        <v>3276</v>
      </c>
      <c r="F1210" s="168"/>
    </row>
    <row r="1211" spans="1:6" ht="45.6">
      <c r="A1211" s="230"/>
      <c r="B1211" s="178" t="s">
        <v>3277</v>
      </c>
      <c r="C1211" s="155" t="s">
        <v>476</v>
      </c>
      <c r="D1211" s="156">
        <v>12</v>
      </c>
      <c r="F1211" s="168">
        <f>D1211*ROUND(E1211,2)</f>
        <v>0</v>
      </c>
    </row>
    <row r="1212" spans="1:6">
      <c r="A1212" s="230"/>
    </row>
    <row r="1213" spans="1:6">
      <c r="A1213" s="230">
        <f>A1210+1</f>
        <v>9</v>
      </c>
      <c r="B1213" s="158" t="s">
        <v>430</v>
      </c>
      <c r="F1213" s="168"/>
    </row>
    <row r="1214" spans="1:6" ht="22.8">
      <c r="A1214" s="230"/>
      <c r="B1214" s="158" t="s">
        <v>893</v>
      </c>
      <c r="F1214" s="168"/>
    </row>
    <row r="1215" spans="1:6">
      <c r="A1215" s="230"/>
      <c r="B1215" s="158" t="s">
        <v>892</v>
      </c>
      <c r="F1215" s="168"/>
    </row>
    <row r="1216" spans="1:6" ht="45.6">
      <c r="A1216" s="230"/>
      <c r="B1216" s="158" t="s">
        <v>894</v>
      </c>
      <c r="F1216" s="168"/>
    </row>
    <row r="1217" spans="1:7" ht="34.200000000000003">
      <c r="A1217" s="230"/>
      <c r="B1217" s="158" t="s">
        <v>895</v>
      </c>
      <c r="F1217" s="168"/>
    </row>
    <row r="1218" spans="1:7" ht="22.8">
      <c r="A1218" s="230"/>
      <c r="B1218" s="158" t="s">
        <v>431</v>
      </c>
      <c r="F1218" s="168"/>
    </row>
    <row r="1219" spans="1:7" ht="45.6">
      <c r="A1219" s="230"/>
      <c r="B1219" s="158" t="s">
        <v>2845</v>
      </c>
      <c r="F1219" s="168"/>
    </row>
    <row r="1220" spans="1:7">
      <c r="A1220" s="230"/>
      <c r="B1220" s="158" t="s">
        <v>432</v>
      </c>
      <c r="C1220" s="155" t="s">
        <v>754</v>
      </c>
      <c r="D1220" s="156">
        <v>1</v>
      </c>
      <c r="F1220" s="168">
        <f>D1220*ROUND(E1220,2)</f>
        <v>0</v>
      </c>
    </row>
    <row r="1221" spans="1:7">
      <c r="A1221" s="230"/>
      <c r="F1221" s="168"/>
    </row>
    <row r="1222" spans="1:7">
      <c r="A1222" s="230"/>
      <c r="F1222" s="168"/>
    </row>
    <row r="1223" spans="1:7">
      <c r="A1223" s="230" t="s">
        <v>334</v>
      </c>
      <c r="B1223" s="158" t="s">
        <v>433</v>
      </c>
      <c r="F1223" s="168">
        <f>SUM(F1160:F1221)</f>
        <v>0</v>
      </c>
    </row>
    <row r="1224" spans="1:7">
      <c r="A1224" s="236"/>
      <c r="F1224" s="168"/>
    </row>
    <row r="1225" spans="1:7">
      <c r="A1225" s="236" t="s">
        <v>422</v>
      </c>
      <c r="B1225" s="158" t="s">
        <v>471</v>
      </c>
      <c r="F1225" s="168"/>
    </row>
    <row r="1226" spans="1:7">
      <c r="A1226" s="236"/>
      <c r="F1226" s="168"/>
    </row>
    <row r="1227" spans="1:7" ht="22.8">
      <c r="A1227" s="236"/>
      <c r="B1227" s="178" t="s">
        <v>3278</v>
      </c>
      <c r="F1227" s="168"/>
      <c r="G1227" s="237"/>
    </row>
    <row r="1228" spans="1:7">
      <c r="A1228" s="236"/>
      <c r="F1228" s="168"/>
    </row>
    <row r="1229" spans="1:7">
      <c r="A1229" s="228">
        <v>1</v>
      </c>
      <c r="B1229" s="158" t="s">
        <v>473</v>
      </c>
      <c r="F1229" s="168"/>
    </row>
    <row r="1230" spans="1:7" ht="79.8">
      <c r="A1230" s="228"/>
      <c r="B1230" s="158" t="s">
        <v>548</v>
      </c>
      <c r="C1230" s="155" t="s">
        <v>262</v>
      </c>
      <c r="D1230" s="156">
        <v>7</v>
      </c>
      <c r="F1230" s="168">
        <f>D1230*ROUND(E1230,2)</f>
        <v>0</v>
      </c>
    </row>
    <row r="1231" spans="1:7">
      <c r="A1231" s="228"/>
      <c r="F1231" s="168"/>
    </row>
    <row r="1232" spans="1:7">
      <c r="A1232" s="228">
        <f>A1229+1</f>
        <v>2</v>
      </c>
      <c r="B1232" s="158" t="s">
        <v>474</v>
      </c>
      <c r="F1232" s="168"/>
    </row>
    <row r="1233" spans="1:7" ht="79.8">
      <c r="A1233" s="228"/>
      <c r="B1233" s="178" t="s">
        <v>2846</v>
      </c>
      <c r="F1233" s="168"/>
    </row>
    <row r="1234" spans="1:7">
      <c r="A1234" s="228"/>
      <c r="B1234" s="158" t="s">
        <v>472</v>
      </c>
      <c r="F1234" s="168"/>
    </row>
    <row r="1235" spans="1:7">
      <c r="A1235" s="228" t="s">
        <v>3221</v>
      </c>
      <c r="B1235" s="158" t="s">
        <v>897</v>
      </c>
      <c r="C1235" s="155" t="s">
        <v>476</v>
      </c>
      <c r="D1235" s="156">
        <v>10</v>
      </c>
      <c r="F1235" s="168">
        <f>D1235*ROUND(E1235,2)</f>
        <v>0</v>
      </c>
    </row>
    <row r="1236" spans="1:7">
      <c r="A1236" s="228" t="s">
        <v>3222</v>
      </c>
      <c r="B1236" s="220" t="s">
        <v>896</v>
      </c>
      <c r="C1236" s="238" t="s">
        <v>262</v>
      </c>
      <c r="D1236" s="239">
        <v>2</v>
      </c>
      <c r="E1236" s="252"/>
      <c r="F1236" s="240">
        <f>D1236*E1236</f>
        <v>0</v>
      </c>
    </row>
    <row r="1237" spans="1:7">
      <c r="A1237" s="228"/>
      <c r="B1237" s="220"/>
      <c r="C1237" s="238"/>
      <c r="D1237" s="239"/>
      <c r="E1237" s="252"/>
      <c r="F1237" s="240"/>
    </row>
    <row r="1238" spans="1:7">
      <c r="A1238" s="228">
        <f>A1232+1</f>
        <v>3</v>
      </c>
      <c r="B1238" s="158" t="s">
        <v>1565</v>
      </c>
      <c r="F1238" s="168"/>
    </row>
    <row r="1239" spans="1:7" ht="45.6">
      <c r="A1239" s="228"/>
      <c r="B1239" s="178" t="s">
        <v>3183</v>
      </c>
      <c r="C1239" s="155" t="s">
        <v>476</v>
      </c>
      <c r="D1239" s="156">
        <v>12</v>
      </c>
      <c r="F1239" s="168">
        <f>D1239*ROUND(E1239,2)</f>
        <v>0</v>
      </c>
      <c r="G1239" s="237"/>
    </row>
    <row r="1240" spans="1:7">
      <c r="A1240" s="228"/>
      <c r="F1240" s="168"/>
    </row>
    <row r="1241" spans="1:7">
      <c r="A1241" s="228">
        <f>A1238+1</f>
        <v>4</v>
      </c>
      <c r="B1241" s="158" t="s">
        <v>475</v>
      </c>
      <c r="F1241" s="168"/>
    </row>
    <row r="1242" spans="1:7" ht="34.200000000000003">
      <c r="A1242" s="228"/>
      <c r="B1242" s="178" t="s">
        <v>3279</v>
      </c>
      <c r="G1242" s="237"/>
    </row>
    <row r="1243" spans="1:7" ht="22.8">
      <c r="A1243" s="228"/>
      <c r="B1243" s="158" t="s">
        <v>1561</v>
      </c>
      <c r="C1243" s="155" t="s">
        <v>476</v>
      </c>
      <c r="D1243" s="156">
        <f>290*1.1</f>
        <v>319</v>
      </c>
      <c r="F1243" s="168">
        <f>D1243*ROUND(E1243,2)</f>
        <v>0</v>
      </c>
    </row>
    <row r="1244" spans="1:7">
      <c r="A1244" s="228"/>
      <c r="F1244" s="168"/>
    </row>
    <row r="1245" spans="1:7">
      <c r="A1245" s="228">
        <f>A1241+1</f>
        <v>5</v>
      </c>
      <c r="B1245" s="158" t="s">
        <v>1563</v>
      </c>
      <c r="F1245" s="168"/>
    </row>
    <row r="1246" spans="1:7" ht="34.200000000000003">
      <c r="A1246" s="228"/>
      <c r="B1246" s="178" t="s">
        <v>3280</v>
      </c>
    </row>
    <row r="1247" spans="1:7" ht="34.200000000000003">
      <c r="A1247" s="228"/>
      <c r="B1247" s="158" t="s">
        <v>1564</v>
      </c>
      <c r="C1247" s="155" t="s">
        <v>476</v>
      </c>
      <c r="D1247" s="156">
        <v>15</v>
      </c>
      <c r="F1247" s="168">
        <f>D1247*ROUND(E1247,2)</f>
        <v>0</v>
      </c>
    </row>
    <row r="1248" spans="1:7">
      <c r="A1248" s="228"/>
      <c r="F1248" s="168"/>
    </row>
    <row r="1249" spans="1:6">
      <c r="A1249" s="228"/>
      <c r="B1249" s="171"/>
      <c r="F1249" s="168"/>
    </row>
    <row r="1250" spans="1:6">
      <c r="A1250" s="228" t="s">
        <v>422</v>
      </c>
      <c r="B1250" s="158" t="s">
        <v>477</v>
      </c>
      <c r="F1250" s="168">
        <f>SUM(F1229:F1248)</f>
        <v>0</v>
      </c>
    </row>
    <row r="1251" spans="1:6">
      <c r="A1251" s="241" t="s">
        <v>434</v>
      </c>
      <c r="B1251" s="158" t="s">
        <v>214</v>
      </c>
      <c r="F1251" s="168"/>
    </row>
    <row r="1252" spans="1:6">
      <c r="A1252" s="241"/>
      <c r="F1252" s="168"/>
    </row>
    <row r="1253" spans="1:6">
      <c r="A1253" s="229">
        <v>1</v>
      </c>
      <c r="B1253" s="158" t="s">
        <v>435</v>
      </c>
      <c r="F1253" s="168"/>
    </row>
    <row r="1254" spans="1:6" ht="22.8">
      <c r="A1254" s="229"/>
      <c r="B1254" s="158" t="s">
        <v>2847</v>
      </c>
      <c r="F1254" s="168"/>
    </row>
    <row r="1255" spans="1:6" ht="34.200000000000003">
      <c r="A1255" s="229"/>
      <c r="B1255" s="203" t="s">
        <v>3291</v>
      </c>
      <c r="F1255" s="168"/>
    </row>
    <row r="1256" spans="1:6" ht="34.200000000000003">
      <c r="A1256" s="229"/>
      <c r="B1256" s="158" t="s">
        <v>437</v>
      </c>
      <c r="F1256" s="168"/>
    </row>
    <row r="1257" spans="1:6" ht="45.6">
      <c r="A1257" s="229"/>
      <c r="B1257" s="158" t="s">
        <v>3098</v>
      </c>
      <c r="F1257" s="168"/>
    </row>
    <row r="1258" spans="1:6" ht="22.8">
      <c r="A1258" s="229"/>
      <c r="B1258" s="158" t="s">
        <v>438</v>
      </c>
      <c r="F1258" s="168"/>
    </row>
    <row r="1259" spans="1:6" ht="45.6">
      <c r="A1259" s="229"/>
      <c r="B1259" s="158" t="s">
        <v>2848</v>
      </c>
      <c r="F1259" s="168"/>
    </row>
    <row r="1260" spans="1:6">
      <c r="A1260" s="229"/>
      <c r="B1260" s="158" t="s">
        <v>492</v>
      </c>
      <c r="F1260" s="168"/>
    </row>
    <row r="1261" spans="1:6">
      <c r="A1261" s="229" t="s">
        <v>2981</v>
      </c>
      <c r="B1261" s="178" t="s">
        <v>3249</v>
      </c>
      <c r="C1261" s="155" t="s">
        <v>297</v>
      </c>
      <c r="D1261" s="156">
        <v>684</v>
      </c>
      <c r="F1261" s="168">
        <f>D1261*ROUND(E1261,2)</f>
        <v>0</v>
      </c>
    </row>
    <row r="1262" spans="1:6">
      <c r="A1262" s="242" t="s">
        <v>2982</v>
      </c>
      <c r="B1262" s="158" t="s">
        <v>880</v>
      </c>
      <c r="C1262" s="155" t="s">
        <v>261</v>
      </c>
      <c r="D1262" s="156">
        <v>502</v>
      </c>
      <c r="F1262" s="168">
        <f>D1262*ROUND(E1262,2)</f>
        <v>0</v>
      </c>
    </row>
    <row r="1263" spans="1:6">
      <c r="A1263" s="229"/>
    </row>
    <row r="1264" spans="1:6">
      <c r="A1264" s="229">
        <f>A1253+1</f>
        <v>2</v>
      </c>
      <c r="B1264" s="158" t="s">
        <v>440</v>
      </c>
      <c r="F1264" s="168"/>
    </row>
    <row r="1265" spans="1:6" ht="22.8">
      <c r="A1265" s="229"/>
      <c r="B1265" s="158" t="s">
        <v>881</v>
      </c>
      <c r="F1265" s="168"/>
    </row>
    <row r="1266" spans="1:6" ht="45.6">
      <c r="A1266" s="229"/>
      <c r="B1266" s="158" t="s">
        <v>3187</v>
      </c>
      <c r="F1266" s="168"/>
    </row>
    <row r="1267" spans="1:6">
      <c r="A1267" s="229"/>
      <c r="B1267" s="158" t="s">
        <v>549</v>
      </c>
      <c r="F1267" s="168"/>
    </row>
    <row r="1268" spans="1:6" ht="34.200000000000003">
      <c r="A1268" s="229"/>
      <c r="B1268" s="158" t="s">
        <v>437</v>
      </c>
      <c r="F1268" s="168"/>
    </row>
    <row r="1269" spans="1:6">
      <c r="A1269" s="229"/>
      <c r="B1269" s="158" t="s">
        <v>3097</v>
      </c>
      <c r="F1269" s="168"/>
    </row>
    <row r="1270" spans="1:6" ht="22.8">
      <c r="A1270" s="229"/>
      <c r="B1270" s="158" t="s">
        <v>438</v>
      </c>
      <c r="F1270" s="168"/>
    </row>
    <row r="1271" spans="1:6" ht="68.400000000000006">
      <c r="A1271" s="229"/>
      <c r="B1271" s="158" t="s">
        <v>3188</v>
      </c>
      <c r="F1271" s="168"/>
    </row>
    <row r="1272" spans="1:6">
      <c r="A1272" s="229"/>
      <c r="B1272" s="158" t="s">
        <v>492</v>
      </c>
      <c r="F1272" s="168"/>
    </row>
    <row r="1273" spans="1:6">
      <c r="A1273" s="229"/>
      <c r="C1273" s="155" t="s">
        <v>297</v>
      </c>
      <c r="D1273" s="156">
        <v>680</v>
      </c>
      <c r="F1273" s="168">
        <f>D1273*ROUND(E1273,2)</f>
        <v>0</v>
      </c>
    </row>
    <row r="1274" spans="1:6">
      <c r="A1274" s="229"/>
      <c r="F1274" s="168"/>
    </row>
    <row r="1275" spans="1:6">
      <c r="A1275" s="229">
        <f>A1264+1</f>
        <v>3</v>
      </c>
      <c r="B1275" s="158" t="s">
        <v>441</v>
      </c>
      <c r="F1275" s="168"/>
    </row>
    <row r="1276" spans="1:6" ht="34.200000000000003">
      <c r="A1276" s="229"/>
      <c r="B1276" s="158" t="s">
        <v>550</v>
      </c>
      <c r="F1276" s="168"/>
    </row>
    <row r="1277" spans="1:6" ht="22.8">
      <c r="A1277" s="229"/>
      <c r="B1277" s="158" t="s">
        <v>436</v>
      </c>
      <c r="F1277" s="168"/>
    </row>
    <row r="1278" spans="1:6" ht="34.200000000000003">
      <c r="A1278" s="229"/>
      <c r="B1278" s="158" t="s">
        <v>437</v>
      </c>
      <c r="F1278" s="168"/>
    </row>
    <row r="1279" spans="1:6" ht="22.8">
      <c r="A1279" s="229"/>
      <c r="B1279" s="158" t="s">
        <v>442</v>
      </c>
      <c r="F1279" s="168"/>
    </row>
    <row r="1280" spans="1:6" ht="34.200000000000003">
      <c r="A1280" s="229"/>
      <c r="B1280" s="158" t="s">
        <v>443</v>
      </c>
      <c r="F1280" s="168"/>
    </row>
    <row r="1281" spans="1:6" ht="22.8">
      <c r="A1281" s="229"/>
      <c r="B1281" s="158" t="s">
        <v>438</v>
      </c>
      <c r="F1281" s="168"/>
    </row>
    <row r="1282" spans="1:6" ht="45.6">
      <c r="A1282" s="229"/>
      <c r="B1282" s="158" t="s">
        <v>439</v>
      </c>
      <c r="F1282" s="168"/>
    </row>
    <row r="1283" spans="1:6">
      <c r="A1283" s="229"/>
      <c r="B1283" s="158" t="s">
        <v>859</v>
      </c>
      <c r="F1283" s="168"/>
    </row>
    <row r="1284" spans="1:6">
      <c r="A1284" s="229"/>
      <c r="B1284" s="158" t="s">
        <v>445</v>
      </c>
      <c r="F1284" s="168"/>
    </row>
    <row r="1285" spans="1:6">
      <c r="A1285" s="229"/>
      <c r="B1285" s="158" t="s">
        <v>446</v>
      </c>
      <c r="F1285" s="168"/>
    </row>
    <row r="1286" spans="1:6">
      <c r="A1286" s="229"/>
      <c r="B1286" s="158" t="s">
        <v>444</v>
      </c>
      <c r="F1286" s="168"/>
    </row>
    <row r="1287" spans="1:6">
      <c r="A1287" s="229"/>
      <c r="B1287" s="158" t="s">
        <v>492</v>
      </c>
      <c r="F1287" s="168"/>
    </row>
    <row r="1288" spans="1:6">
      <c r="A1288" s="229"/>
      <c r="B1288" s="158" t="s">
        <v>3027</v>
      </c>
      <c r="F1288" s="168"/>
    </row>
    <row r="1289" spans="1:6">
      <c r="A1289" s="229" t="s">
        <v>2983</v>
      </c>
      <c r="B1289" s="178" t="s">
        <v>3250</v>
      </c>
      <c r="C1289" s="155" t="s">
        <v>297</v>
      </c>
      <c r="D1289" s="156">
        <v>16</v>
      </c>
      <c r="F1289" s="168">
        <f>D1289*ROUND(E1289,2)</f>
        <v>0</v>
      </c>
    </row>
    <row r="1290" spans="1:6">
      <c r="A1290" s="242" t="s">
        <v>2984</v>
      </c>
      <c r="B1290" s="158" t="s">
        <v>3189</v>
      </c>
      <c r="C1290" s="155" t="s">
        <v>261</v>
      </c>
      <c r="D1290" s="156">
        <v>16</v>
      </c>
      <c r="F1290" s="168">
        <f>D1290*ROUND(E1290,2)</f>
        <v>0</v>
      </c>
    </row>
    <row r="1291" spans="1:6">
      <c r="A1291" s="242" t="s">
        <v>2985</v>
      </c>
      <c r="B1291" s="158" t="s">
        <v>860</v>
      </c>
      <c r="C1291" s="155" t="s">
        <v>297</v>
      </c>
      <c r="D1291" s="156">
        <v>5</v>
      </c>
      <c r="F1291" s="168">
        <f>D1291*ROUND(E1291,2)</f>
        <v>0</v>
      </c>
    </row>
    <row r="1292" spans="1:6">
      <c r="A1292" s="229"/>
      <c r="F1292" s="168"/>
    </row>
    <row r="1293" spans="1:6" ht="34.200000000000003">
      <c r="A1293" s="229">
        <f>A1275+1</f>
        <v>4</v>
      </c>
      <c r="B1293" s="158" t="s">
        <v>2510</v>
      </c>
      <c r="F1293" s="168"/>
    </row>
    <row r="1294" spans="1:6" ht="34.200000000000003">
      <c r="A1294" s="229"/>
      <c r="B1294" s="158" t="s">
        <v>437</v>
      </c>
      <c r="F1294" s="168"/>
    </row>
    <row r="1295" spans="1:6" ht="34.200000000000003">
      <c r="A1295" s="229"/>
      <c r="B1295" s="158" t="s">
        <v>447</v>
      </c>
      <c r="F1295" s="168"/>
    </row>
    <row r="1296" spans="1:6" ht="22.8">
      <c r="A1296" s="229"/>
      <c r="B1296" s="158" t="s">
        <v>448</v>
      </c>
      <c r="F1296" s="168"/>
    </row>
    <row r="1297" spans="1:6" ht="34.200000000000003">
      <c r="A1297" s="229"/>
      <c r="B1297" s="158" t="s">
        <v>3190</v>
      </c>
      <c r="F1297" s="168"/>
    </row>
    <row r="1298" spans="1:6" ht="45.6">
      <c r="A1298" s="229"/>
      <c r="B1298" s="158" t="s">
        <v>2848</v>
      </c>
      <c r="F1298" s="168"/>
    </row>
    <row r="1299" spans="1:6">
      <c r="A1299" s="229"/>
      <c r="B1299" s="158" t="s">
        <v>492</v>
      </c>
      <c r="F1299" s="168"/>
    </row>
    <row r="1300" spans="1:6">
      <c r="A1300" s="229" t="s">
        <v>2986</v>
      </c>
      <c r="B1300" s="178" t="s">
        <v>3249</v>
      </c>
      <c r="C1300" s="155" t="s">
        <v>297</v>
      </c>
      <c r="D1300" s="156">
        <v>24</v>
      </c>
      <c r="F1300" s="168">
        <f>D1300*ROUND(E1300,2)</f>
        <v>0</v>
      </c>
    </row>
    <row r="1301" spans="1:6">
      <c r="A1301" s="242" t="s">
        <v>2987</v>
      </c>
      <c r="B1301" s="158" t="s">
        <v>2511</v>
      </c>
      <c r="C1301" s="155" t="s">
        <v>297</v>
      </c>
      <c r="D1301" s="156">
        <v>3</v>
      </c>
      <c r="F1301" s="168">
        <f>D1301*ROUND(E1301,2)</f>
        <v>0</v>
      </c>
    </row>
    <row r="1302" spans="1:6">
      <c r="A1302" s="242" t="s">
        <v>2988</v>
      </c>
      <c r="B1302" s="158" t="s">
        <v>861</v>
      </c>
      <c r="C1302" s="155" t="s">
        <v>261</v>
      </c>
      <c r="D1302" s="156">
        <v>17</v>
      </c>
      <c r="F1302" s="168">
        <f>D1302*ROUND(E1302,2)</f>
        <v>0</v>
      </c>
    </row>
    <row r="1303" spans="1:6">
      <c r="A1303" s="229"/>
      <c r="F1303" s="168"/>
    </row>
    <row r="1304" spans="1:6">
      <c r="A1304" s="229" t="s">
        <v>434</v>
      </c>
      <c r="B1304" s="158" t="s">
        <v>449</v>
      </c>
      <c r="F1304" s="168">
        <f>SUM(F1254:F1303)</f>
        <v>0</v>
      </c>
    </row>
    <row r="1305" spans="1:6">
      <c r="A1305" s="243"/>
      <c r="F1305" s="168"/>
    </row>
    <row r="1306" spans="1:6">
      <c r="A1306" s="243" t="s">
        <v>450</v>
      </c>
      <c r="B1306" s="158" t="s">
        <v>222</v>
      </c>
      <c r="F1306" s="168"/>
    </row>
    <row r="1307" spans="1:6">
      <c r="A1307" s="243"/>
      <c r="F1307" s="168"/>
    </row>
    <row r="1308" spans="1:6">
      <c r="A1308" s="236">
        <v>1</v>
      </c>
      <c r="B1308" s="158" t="s">
        <v>451</v>
      </c>
      <c r="F1308" s="168"/>
    </row>
    <row r="1309" spans="1:6" ht="34.200000000000003">
      <c r="A1309" s="243"/>
      <c r="B1309" s="158" t="s">
        <v>3191</v>
      </c>
      <c r="F1309" s="168"/>
    </row>
    <row r="1310" spans="1:6" ht="57">
      <c r="A1310" s="243"/>
      <c r="B1310" s="158" t="s">
        <v>452</v>
      </c>
      <c r="F1310" s="168"/>
    </row>
    <row r="1311" spans="1:6" ht="22.8">
      <c r="A1311" s="243"/>
      <c r="B1311" s="158" t="s">
        <v>453</v>
      </c>
      <c r="F1311" s="168"/>
    </row>
    <row r="1312" spans="1:6">
      <c r="A1312" s="243"/>
      <c r="F1312" s="168"/>
    </row>
    <row r="1313" spans="1:6" ht="22.8">
      <c r="A1313" s="243"/>
      <c r="B1313" s="158" t="s">
        <v>454</v>
      </c>
      <c r="F1313" s="168"/>
    </row>
    <row r="1314" spans="1:6" ht="34.200000000000003">
      <c r="A1314" s="243"/>
      <c r="B1314" s="158" t="s">
        <v>3122</v>
      </c>
      <c r="F1314" s="168"/>
    </row>
    <row r="1315" spans="1:6">
      <c r="A1315" s="243"/>
      <c r="B1315" s="158" t="s">
        <v>882</v>
      </c>
      <c r="F1315" s="168"/>
    </row>
    <row r="1316" spans="1:6">
      <c r="A1316" s="243"/>
      <c r="B1316" s="158" t="s">
        <v>883</v>
      </c>
      <c r="F1316" s="168"/>
    </row>
    <row r="1317" spans="1:6">
      <c r="A1317" s="243"/>
      <c r="B1317" s="158" t="s">
        <v>884</v>
      </c>
      <c r="F1317" s="168"/>
    </row>
    <row r="1318" spans="1:6">
      <c r="A1318" s="243"/>
      <c r="B1318" s="158" t="s">
        <v>885</v>
      </c>
      <c r="F1318" s="168"/>
    </row>
    <row r="1319" spans="1:6">
      <c r="A1319" s="243"/>
      <c r="B1319" s="158" t="s">
        <v>455</v>
      </c>
      <c r="F1319" s="168"/>
    </row>
    <row r="1320" spans="1:6">
      <c r="A1320" s="243"/>
      <c r="B1320" s="158" t="s">
        <v>456</v>
      </c>
      <c r="F1320" s="168"/>
    </row>
    <row r="1321" spans="1:6">
      <c r="A1321" s="243"/>
      <c r="B1321" s="158" t="s">
        <v>886</v>
      </c>
      <c r="F1321" s="168"/>
    </row>
    <row r="1322" spans="1:6">
      <c r="A1322" s="243"/>
      <c r="B1322" s="158" t="s">
        <v>887</v>
      </c>
      <c r="F1322" s="168"/>
    </row>
    <row r="1323" spans="1:6">
      <c r="A1323" s="243"/>
      <c r="B1323" s="158" t="s">
        <v>888</v>
      </c>
      <c r="F1323" s="168"/>
    </row>
    <row r="1324" spans="1:6" ht="22.8">
      <c r="A1324" s="243"/>
      <c r="B1324" s="158" t="s">
        <v>457</v>
      </c>
      <c r="F1324" s="168"/>
    </row>
    <row r="1325" spans="1:6" ht="34.200000000000003">
      <c r="A1325" s="243"/>
      <c r="B1325" s="158" t="s">
        <v>3192</v>
      </c>
      <c r="F1325" s="168"/>
    </row>
    <row r="1326" spans="1:6">
      <c r="A1326" s="236" t="s">
        <v>2989</v>
      </c>
      <c r="B1326" s="158" t="s">
        <v>862</v>
      </c>
      <c r="C1326" s="155" t="s">
        <v>297</v>
      </c>
      <c r="D1326" s="156">
        <v>915</v>
      </c>
      <c r="F1326" s="168">
        <f>D1326*ROUND(E1326,2)</f>
        <v>0</v>
      </c>
    </row>
    <row r="1327" spans="1:6">
      <c r="A1327" s="236" t="s">
        <v>2990</v>
      </c>
      <c r="B1327" s="158" t="s">
        <v>858</v>
      </c>
      <c r="C1327" s="155" t="s">
        <v>297</v>
      </c>
      <c r="D1327" s="156">
        <v>915</v>
      </c>
      <c r="F1327" s="168">
        <f>D1327*ROUND(E1327,2)</f>
        <v>0</v>
      </c>
    </row>
    <row r="1328" spans="1:6">
      <c r="A1328" s="236" t="s">
        <v>2991</v>
      </c>
      <c r="B1328" s="158" t="s">
        <v>458</v>
      </c>
      <c r="C1328" s="155" t="s">
        <v>261</v>
      </c>
      <c r="D1328" s="156">
        <v>660</v>
      </c>
      <c r="F1328" s="168">
        <f>D1328*ROUND(E1328,2)</f>
        <v>0</v>
      </c>
    </row>
    <row r="1329" spans="1:6">
      <c r="B1329" s="158" t="s">
        <v>816</v>
      </c>
      <c r="F1329" s="168"/>
    </row>
    <row r="1330" spans="1:6">
      <c r="A1330" s="244"/>
      <c r="B1330" s="200"/>
    </row>
    <row r="1331" spans="1:6">
      <c r="A1331" s="244" t="s">
        <v>450</v>
      </c>
      <c r="B1331" s="158" t="s">
        <v>222</v>
      </c>
      <c r="F1331" s="168">
        <f>SUM(F1309:F1330)</f>
        <v>0</v>
      </c>
    </row>
    <row r="1332" spans="1:6">
      <c r="A1332" s="244"/>
      <c r="F1332" s="168"/>
    </row>
    <row r="1333" spans="1:6">
      <c r="A1333" s="244" t="s">
        <v>460</v>
      </c>
      <c r="B1333" s="158" t="s">
        <v>461</v>
      </c>
      <c r="F1333" s="168"/>
    </row>
    <row r="1334" spans="1:6">
      <c r="A1334" s="244"/>
      <c r="F1334" s="168"/>
    </row>
    <row r="1335" spans="1:6">
      <c r="A1335" s="241">
        <v>1</v>
      </c>
      <c r="B1335" s="158" t="s">
        <v>3194</v>
      </c>
      <c r="F1335" s="168"/>
    </row>
    <row r="1336" spans="1:6" ht="57">
      <c r="A1336" s="241"/>
      <c r="B1336" s="158" t="s">
        <v>3193</v>
      </c>
      <c r="F1336" s="168"/>
    </row>
    <row r="1337" spans="1:6" ht="22.8">
      <c r="A1337" s="241"/>
      <c r="B1337" s="158" t="s">
        <v>2992</v>
      </c>
      <c r="F1337" s="168"/>
    </row>
    <row r="1338" spans="1:6" ht="22.8">
      <c r="A1338" s="241"/>
      <c r="B1338" s="158" t="s">
        <v>459</v>
      </c>
      <c r="F1338" s="168"/>
    </row>
    <row r="1339" spans="1:6">
      <c r="A1339" s="241"/>
      <c r="B1339" s="158" t="s">
        <v>493</v>
      </c>
      <c r="C1339" s="155" t="s">
        <v>297</v>
      </c>
      <c r="D1339" s="156">
        <f>D349-D1376</f>
        <v>3400</v>
      </c>
      <c r="F1339" s="168">
        <f>D1339*ROUND(E1339,2)</f>
        <v>0</v>
      </c>
    </row>
    <row r="1340" spans="1:6">
      <c r="A1340" s="241"/>
    </row>
    <row r="1341" spans="1:6">
      <c r="A1341" s="241">
        <f>A1335+1</f>
        <v>2</v>
      </c>
      <c r="B1341" s="158" t="s">
        <v>3195</v>
      </c>
      <c r="F1341" s="168"/>
    </row>
    <row r="1342" spans="1:6" ht="45.6">
      <c r="A1342" s="241"/>
      <c r="B1342" s="158" t="s">
        <v>3165</v>
      </c>
      <c r="F1342" s="168"/>
    </row>
    <row r="1343" spans="1:6">
      <c r="A1343" s="241"/>
      <c r="B1343" s="158" t="s">
        <v>788</v>
      </c>
      <c r="F1343" s="168"/>
    </row>
    <row r="1344" spans="1:6">
      <c r="A1344" s="241"/>
      <c r="B1344" s="158" t="s">
        <v>462</v>
      </c>
      <c r="F1344" s="168"/>
    </row>
    <row r="1345" spans="1:6">
      <c r="A1345" s="241"/>
      <c r="B1345" s="158" t="s">
        <v>463</v>
      </c>
      <c r="F1345" s="168"/>
    </row>
    <row r="1346" spans="1:6" ht="22.8">
      <c r="A1346" s="241"/>
      <c r="B1346" s="158" t="s">
        <v>2992</v>
      </c>
      <c r="F1346" s="168"/>
    </row>
    <row r="1347" spans="1:6" ht="22.8">
      <c r="A1347" s="241"/>
      <c r="B1347" s="158" t="s">
        <v>459</v>
      </c>
      <c r="F1347" s="168"/>
    </row>
    <row r="1348" spans="1:6">
      <c r="A1348" s="241"/>
      <c r="B1348" s="158" t="s">
        <v>493</v>
      </c>
      <c r="F1348" s="168"/>
    </row>
    <row r="1349" spans="1:6">
      <c r="A1349" s="241" t="s">
        <v>2849</v>
      </c>
      <c r="B1349" s="158" t="s">
        <v>863</v>
      </c>
      <c r="C1349" s="155" t="s">
        <v>297</v>
      </c>
      <c r="D1349" s="156">
        <v>185</v>
      </c>
      <c r="F1349" s="168">
        <f>D1349*ROUND(E1349,2)</f>
        <v>0</v>
      </c>
    </row>
    <row r="1350" spans="1:6">
      <c r="A1350" s="241" t="s">
        <v>2850</v>
      </c>
      <c r="B1350" s="158" t="s">
        <v>890</v>
      </c>
      <c r="C1350" s="155" t="s">
        <v>297</v>
      </c>
      <c r="D1350" s="156">
        <v>561</v>
      </c>
      <c r="F1350" s="168">
        <f>D1350*ROUND(E1350,2)</f>
        <v>0</v>
      </c>
    </row>
    <row r="1351" spans="1:6">
      <c r="A1351" s="241"/>
      <c r="F1351" s="168"/>
    </row>
    <row r="1352" spans="1:6">
      <c r="A1352" s="241">
        <f>A1341+1</f>
        <v>3</v>
      </c>
      <c r="B1352" s="154" t="s">
        <v>789</v>
      </c>
      <c r="F1352" s="168"/>
    </row>
    <row r="1353" spans="1:6" ht="22.8">
      <c r="A1353" s="241"/>
      <c r="B1353" s="158" t="s">
        <v>3197</v>
      </c>
      <c r="F1353" s="168"/>
    </row>
    <row r="1354" spans="1:6">
      <c r="A1354" s="241"/>
      <c r="B1354" s="190" t="s">
        <v>3196</v>
      </c>
      <c r="F1354" s="168"/>
    </row>
    <row r="1355" spans="1:6" ht="22.8">
      <c r="A1355" s="241"/>
      <c r="B1355" s="158" t="s">
        <v>464</v>
      </c>
      <c r="F1355" s="168"/>
    </row>
    <row r="1356" spans="1:6" ht="34.200000000000003">
      <c r="A1356" s="241"/>
      <c r="B1356" s="158" t="s">
        <v>465</v>
      </c>
      <c r="F1356" s="168"/>
    </row>
    <row r="1357" spans="1:6" ht="34.200000000000003">
      <c r="A1357" s="241"/>
      <c r="B1357" s="158" t="s">
        <v>3166</v>
      </c>
      <c r="F1357" s="168"/>
    </row>
    <row r="1358" spans="1:6" ht="22.8">
      <c r="A1358" s="241"/>
      <c r="B1358" s="158" t="s">
        <v>466</v>
      </c>
      <c r="F1358" s="168"/>
    </row>
    <row r="1359" spans="1:6" ht="22.8">
      <c r="A1359" s="241"/>
      <c r="B1359" s="158" t="s">
        <v>2993</v>
      </c>
      <c r="F1359" s="168"/>
    </row>
    <row r="1360" spans="1:6">
      <c r="A1360" s="241"/>
      <c r="B1360" s="158" t="s">
        <v>494</v>
      </c>
      <c r="F1360" s="168"/>
    </row>
    <row r="1361" spans="1:6">
      <c r="A1361" s="241" t="s">
        <v>2851</v>
      </c>
      <c r="B1361" s="158" t="s">
        <v>863</v>
      </c>
      <c r="C1361" s="155" t="s">
        <v>297</v>
      </c>
      <c r="D1361" s="156">
        <v>80</v>
      </c>
      <c r="F1361" s="168">
        <f>D1361*ROUND(E1361,2)</f>
        <v>0</v>
      </c>
    </row>
    <row r="1362" spans="1:6">
      <c r="A1362" s="241" t="s">
        <v>2852</v>
      </c>
      <c r="B1362" s="158" t="s">
        <v>864</v>
      </c>
      <c r="C1362" s="155" t="s">
        <v>297</v>
      </c>
      <c r="D1362" s="156">
        <f>D591+D592+D600+D601</f>
        <v>1095</v>
      </c>
      <c r="F1362" s="168">
        <f>D1362*ROUND(E1362,2)</f>
        <v>0</v>
      </c>
    </row>
    <row r="1363" spans="1:6">
      <c r="A1363" s="241"/>
      <c r="F1363" s="168"/>
    </row>
    <row r="1364" spans="1:6">
      <c r="A1364" s="241">
        <f>A1352+1</f>
        <v>4</v>
      </c>
      <c r="B1364" s="158" t="s">
        <v>467</v>
      </c>
      <c r="F1364" s="168"/>
    </row>
    <row r="1365" spans="1:6" ht="22.8">
      <c r="A1365" s="241"/>
      <c r="B1365" s="158" t="s">
        <v>468</v>
      </c>
      <c r="C1365" s="155" t="s">
        <v>476</v>
      </c>
      <c r="D1365" s="156">
        <v>295</v>
      </c>
      <c r="F1365" s="168">
        <f>D1365*ROUND(E1365,2)</f>
        <v>0</v>
      </c>
    </row>
    <row r="1366" spans="1:6">
      <c r="A1366" s="241"/>
      <c r="F1366" s="168"/>
    </row>
    <row r="1367" spans="1:6" ht="22.8">
      <c r="A1367" s="241">
        <f>A1364+1</f>
        <v>5</v>
      </c>
      <c r="B1367" s="158" t="s">
        <v>3167</v>
      </c>
      <c r="F1367" s="168"/>
    </row>
    <row r="1368" spans="1:6" ht="34.200000000000003">
      <c r="A1368" s="241"/>
      <c r="B1368" s="158" t="s">
        <v>1566</v>
      </c>
      <c r="F1368" s="168"/>
    </row>
    <row r="1369" spans="1:6">
      <c r="A1369" s="241"/>
      <c r="B1369" s="190" t="s">
        <v>3196</v>
      </c>
      <c r="F1369" s="168"/>
    </row>
    <row r="1370" spans="1:6">
      <c r="A1370" s="241"/>
      <c r="B1370" s="154" t="s">
        <v>788</v>
      </c>
      <c r="F1370" s="168"/>
    </row>
    <row r="1371" spans="1:6">
      <c r="A1371" s="241"/>
      <c r="B1371" s="158" t="s">
        <v>462</v>
      </c>
      <c r="F1371" s="168"/>
    </row>
    <row r="1372" spans="1:6">
      <c r="A1372" s="241"/>
      <c r="B1372" s="158" t="s">
        <v>463</v>
      </c>
      <c r="F1372" s="168"/>
    </row>
    <row r="1373" spans="1:6" ht="22.8">
      <c r="A1373" s="241"/>
      <c r="B1373" s="158" t="s">
        <v>2857</v>
      </c>
      <c r="F1373" s="168"/>
    </row>
    <row r="1374" spans="1:6" ht="22.8">
      <c r="A1374" s="241"/>
      <c r="B1374" s="158" t="s">
        <v>459</v>
      </c>
      <c r="F1374" s="168"/>
    </row>
    <row r="1375" spans="1:6">
      <c r="A1375" s="241"/>
      <c r="B1375" s="158" t="s">
        <v>493</v>
      </c>
      <c r="F1375" s="168"/>
    </row>
    <row r="1376" spans="1:6">
      <c r="A1376" s="241"/>
      <c r="B1376" s="158" t="s">
        <v>2458</v>
      </c>
      <c r="C1376" s="155" t="s">
        <v>297</v>
      </c>
      <c r="D1376" s="156">
        <v>800</v>
      </c>
      <c r="F1376" s="168">
        <f>D1376*ROUND(E1376,2)</f>
        <v>0</v>
      </c>
    </row>
    <row r="1377" spans="1:6">
      <c r="A1377" s="241"/>
      <c r="F1377" s="168"/>
    </row>
    <row r="1378" spans="1:6">
      <c r="A1378" s="241"/>
      <c r="F1378" s="168"/>
    </row>
    <row r="1379" spans="1:6">
      <c r="A1379" s="241" t="s">
        <v>460</v>
      </c>
      <c r="B1379" s="154" t="s">
        <v>469</v>
      </c>
      <c r="F1379" s="168">
        <f>SUM(F1336:F1378)</f>
        <v>0</v>
      </c>
    </row>
    <row r="1380" spans="1:6">
      <c r="A1380" s="198"/>
      <c r="F1380" s="168"/>
    </row>
    <row r="1381" spans="1:6">
      <c r="F1381" s="168"/>
    </row>
    <row r="1382" spans="1:6">
      <c r="A1382" s="198" t="s">
        <v>470</v>
      </c>
      <c r="B1382" s="158" t="s">
        <v>3086</v>
      </c>
      <c r="F1382" s="168"/>
    </row>
    <row r="1383" spans="1:6">
      <c r="A1383" s="198"/>
      <c r="F1383" s="168"/>
    </row>
    <row r="1384" spans="1:6">
      <c r="A1384" s="243">
        <v>1</v>
      </c>
      <c r="B1384" s="158" t="s">
        <v>479</v>
      </c>
      <c r="F1384" s="168"/>
    </row>
    <row r="1385" spans="1:6" ht="57">
      <c r="A1385" s="243"/>
      <c r="B1385" s="650" t="s">
        <v>3460</v>
      </c>
    </row>
    <row r="1386" spans="1:6">
      <c r="A1386" s="658" t="s">
        <v>3458</v>
      </c>
      <c r="B1386" s="657" t="s">
        <v>3456</v>
      </c>
      <c r="C1386" s="659" t="s">
        <v>476</v>
      </c>
      <c r="D1386" s="660">
        <v>26</v>
      </c>
      <c r="E1386" s="72"/>
      <c r="F1386" s="661">
        <f>D1386*ROUND(E1386,2)</f>
        <v>0</v>
      </c>
    </row>
    <row r="1387" spans="1:6">
      <c r="A1387" s="658" t="s">
        <v>3459</v>
      </c>
      <c r="B1387" s="657" t="s">
        <v>3457</v>
      </c>
      <c r="C1387" s="659" t="s">
        <v>476</v>
      </c>
      <c r="D1387" s="660">
        <v>9</v>
      </c>
      <c r="E1387" s="72"/>
      <c r="F1387" s="661">
        <f>D1387*ROUND(E1387,2)</f>
        <v>0</v>
      </c>
    </row>
    <row r="1388" spans="1:6">
      <c r="A1388" s="658"/>
      <c r="B1388" s="657"/>
      <c r="C1388" s="659"/>
      <c r="D1388" s="660"/>
      <c r="E1388" s="72"/>
      <c r="F1388" s="661"/>
    </row>
    <row r="1389" spans="1:6">
      <c r="A1389" s="243">
        <f>A1384+1</f>
        <v>2</v>
      </c>
      <c r="B1389" s="158" t="s">
        <v>480</v>
      </c>
    </row>
    <row r="1390" spans="1:6" ht="91.2">
      <c r="A1390" s="243"/>
      <c r="B1390" s="158" t="s">
        <v>790</v>
      </c>
      <c r="C1390" s="155" t="s">
        <v>262</v>
      </c>
      <c r="D1390" s="181">
        <v>3</v>
      </c>
      <c r="F1390" s="168">
        <f>D1390*ROUND(E1390,2)</f>
        <v>0</v>
      </c>
    </row>
    <row r="1391" spans="1:6">
      <c r="A1391" s="243"/>
      <c r="D1391" s="181"/>
      <c r="F1391" s="168"/>
    </row>
    <row r="1392" spans="1:6" ht="91.2">
      <c r="A1392" s="243">
        <f>A1389+1</f>
        <v>3</v>
      </c>
      <c r="B1392" s="178" t="s">
        <v>3288</v>
      </c>
      <c r="C1392" s="155" t="s">
        <v>262</v>
      </c>
      <c r="D1392" s="181">
        <v>3</v>
      </c>
      <c r="F1392" s="168">
        <f>D1392*ROUND(E1392,2)</f>
        <v>0</v>
      </c>
    </row>
    <row r="1393" spans="1:7">
      <c r="A1393" s="243"/>
      <c r="D1393" s="181"/>
    </row>
    <row r="1394" spans="1:7">
      <c r="A1394" s="243">
        <f>A1392+1</f>
        <v>4</v>
      </c>
      <c r="B1394" s="158" t="s">
        <v>481</v>
      </c>
      <c r="D1394" s="181"/>
    </row>
    <row r="1395" spans="1:7" ht="57">
      <c r="A1395" s="243"/>
      <c r="B1395" s="158" t="s">
        <v>3168</v>
      </c>
      <c r="D1395" s="181"/>
    </row>
    <row r="1396" spans="1:7" ht="57">
      <c r="A1396" s="243"/>
      <c r="B1396" s="178" t="s">
        <v>3281</v>
      </c>
      <c r="D1396" s="181"/>
    </row>
    <row r="1397" spans="1:7" ht="34.200000000000003">
      <c r="A1397" s="243"/>
      <c r="B1397" s="178" t="s">
        <v>3282</v>
      </c>
      <c r="D1397" s="181"/>
    </row>
    <row r="1398" spans="1:7">
      <c r="A1398" s="243"/>
      <c r="B1398" s="158" t="s">
        <v>3283</v>
      </c>
      <c r="D1398" s="181"/>
    </row>
    <row r="1399" spans="1:7" ht="22.8">
      <c r="A1399" s="243" t="s">
        <v>3096</v>
      </c>
      <c r="B1399" s="245" t="s">
        <v>3284</v>
      </c>
      <c r="C1399" s="155" t="s">
        <v>262</v>
      </c>
      <c r="D1399" s="181">
        <v>1</v>
      </c>
      <c r="F1399" s="168">
        <f>D1399*ROUND(E1399,2)</f>
        <v>0</v>
      </c>
      <c r="G1399" s="158"/>
    </row>
    <row r="1400" spans="1:7">
      <c r="A1400" s="243" t="s">
        <v>3088</v>
      </c>
      <c r="B1400" s="246" t="s">
        <v>3004</v>
      </c>
      <c r="C1400" s="155" t="s">
        <v>262</v>
      </c>
      <c r="D1400" s="181">
        <v>2</v>
      </c>
      <c r="F1400" s="168">
        <f t="shared" ref="F1400:F1408" si="4">D1400*ROUND(E1400,2)</f>
        <v>0</v>
      </c>
      <c r="G1400" s="158"/>
    </row>
    <row r="1401" spans="1:7">
      <c r="A1401" s="243" t="s">
        <v>3089</v>
      </c>
      <c r="B1401" s="246" t="s">
        <v>3005</v>
      </c>
      <c r="C1401" s="155" t="s">
        <v>262</v>
      </c>
      <c r="D1401" s="181">
        <v>3</v>
      </c>
      <c r="F1401" s="168">
        <f t="shared" si="4"/>
        <v>0</v>
      </c>
      <c r="G1401" s="158"/>
    </row>
    <row r="1402" spans="1:7" ht="22.8">
      <c r="A1402" s="243" t="s">
        <v>3090</v>
      </c>
      <c r="B1402" s="245" t="s">
        <v>3285</v>
      </c>
      <c r="C1402" s="155" t="s">
        <v>262</v>
      </c>
      <c r="D1402" s="181">
        <v>3</v>
      </c>
      <c r="F1402" s="168">
        <f t="shared" si="4"/>
        <v>0</v>
      </c>
      <c r="G1402" s="158"/>
    </row>
    <row r="1403" spans="1:7">
      <c r="A1403" s="243" t="s">
        <v>3123</v>
      </c>
      <c r="B1403" s="246" t="s">
        <v>3006</v>
      </c>
      <c r="C1403" s="155" t="s">
        <v>262</v>
      </c>
      <c r="D1403" s="181">
        <v>1</v>
      </c>
      <c r="F1403" s="168">
        <f t="shared" si="4"/>
        <v>0</v>
      </c>
      <c r="G1403" s="158"/>
    </row>
    <row r="1404" spans="1:7">
      <c r="A1404" s="243" t="s">
        <v>3091</v>
      </c>
      <c r="B1404" s="246" t="s">
        <v>3007</v>
      </c>
      <c r="C1404" s="155" t="s">
        <v>262</v>
      </c>
      <c r="D1404" s="181">
        <v>1</v>
      </c>
      <c r="F1404" s="168">
        <f t="shared" si="4"/>
        <v>0</v>
      </c>
      <c r="G1404" s="158"/>
    </row>
    <row r="1405" spans="1:7">
      <c r="A1405" s="243" t="s">
        <v>3092</v>
      </c>
      <c r="B1405" s="246" t="s">
        <v>3008</v>
      </c>
      <c r="C1405" s="155" t="s">
        <v>262</v>
      </c>
      <c r="D1405" s="181">
        <v>1</v>
      </c>
      <c r="F1405" s="168">
        <f t="shared" si="4"/>
        <v>0</v>
      </c>
      <c r="G1405" s="158"/>
    </row>
    <row r="1406" spans="1:7" ht="22.8">
      <c r="A1406" s="243" t="s">
        <v>3093</v>
      </c>
      <c r="B1406" s="245" t="s">
        <v>3286</v>
      </c>
      <c r="C1406" s="155" t="s">
        <v>262</v>
      </c>
      <c r="D1406" s="181">
        <v>1</v>
      </c>
      <c r="F1406" s="168">
        <f t="shared" si="4"/>
        <v>0</v>
      </c>
      <c r="G1406" s="158"/>
    </row>
    <row r="1407" spans="1:7">
      <c r="A1407" s="243" t="s">
        <v>3094</v>
      </c>
      <c r="B1407" s="246" t="s">
        <v>3009</v>
      </c>
      <c r="C1407" s="155" t="s">
        <v>262</v>
      </c>
      <c r="D1407" s="181">
        <v>2</v>
      </c>
      <c r="F1407" s="168">
        <f t="shared" si="4"/>
        <v>0</v>
      </c>
      <c r="G1407" s="158"/>
    </row>
    <row r="1408" spans="1:7" ht="22.8">
      <c r="A1408" s="243" t="s">
        <v>3095</v>
      </c>
      <c r="B1408" s="245" t="s">
        <v>3287</v>
      </c>
      <c r="C1408" s="155" t="s">
        <v>262</v>
      </c>
      <c r="D1408" s="181">
        <v>1</v>
      </c>
      <c r="F1408" s="168">
        <f t="shared" si="4"/>
        <v>0</v>
      </c>
      <c r="G1408" s="158"/>
    </row>
    <row r="1409" spans="1:6">
      <c r="A1409" s="243"/>
      <c r="D1409" s="181"/>
    </row>
    <row r="1410" spans="1:6" ht="34.200000000000003">
      <c r="A1410" s="243">
        <f>A1394+1</f>
        <v>5</v>
      </c>
      <c r="B1410" s="158" t="s">
        <v>845</v>
      </c>
      <c r="C1410" s="173"/>
      <c r="D1410" s="162"/>
      <c r="E1410" s="54"/>
      <c r="F1410" s="163"/>
    </row>
    <row r="1411" spans="1:6" ht="102.6">
      <c r="A1411" s="243"/>
      <c r="B1411" s="158" t="s">
        <v>846</v>
      </c>
    </row>
    <row r="1412" spans="1:6">
      <c r="A1412" s="243"/>
      <c r="B1412" s="158" t="s">
        <v>2459</v>
      </c>
      <c r="C1412" s="247" t="s">
        <v>754</v>
      </c>
      <c r="D1412" s="174">
        <v>1</v>
      </c>
      <c r="F1412" s="168">
        <f>D1412*ROUND(E1412,2)</f>
        <v>0</v>
      </c>
    </row>
    <row r="1413" spans="1:6">
      <c r="A1413" s="243"/>
      <c r="C1413" s="173"/>
      <c r="D1413" s="162"/>
      <c r="E1413" s="54"/>
      <c r="F1413" s="163"/>
    </row>
    <row r="1414" spans="1:6" ht="34.200000000000003">
      <c r="A1414" s="243">
        <f>A1410+1</f>
        <v>6</v>
      </c>
      <c r="B1414" s="158" t="s">
        <v>847</v>
      </c>
      <c r="C1414" s="173"/>
      <c r="F1414" s="168"/>
    </row>
    <row r="1415" spans="1:6" ht="102.6">
      <c r="A1415" s="243"/>
      <c r="B1415" s="158" t="s">
        <v>848</v>
      </c>
    </row>
    <row r="1416" spans="1:6">
      <c r="A1416" s="243"/>
      <c r="B1416" s="158" t="s">
        <v>2459</v>
      </c>
      <c r="C1416" s="247" t="s">
        <v>754</v>
      </c>
      <c r="D1416" s="174">
        <v>1</v>
      </c>
      <c r="F1416" s="168">
        <f>D1416*ROUND(E1416,2)</f>
        <v>0</v>
      </c>
    </row>
    <row r="1417" spans="1:6">
      <c r="A1417" s="243"/>
      <c r="C1417" s="247"/>
      <c r="D1417" s="174"/>
      <c r="F1417" s="168"/>
    </row>
    <row r="1418" spans="1:6">
      <c r="A1418" s="243">
        <f>A1414+1</f>
        <v>7</v>
      </c>
      <c r="B1418" s="158" t="s">
        <v>2509</v>
      </c>
      <c r="C1418" s="247"/>
      <c r="D1418" s="174"/>
      <c r="F1418" s="168"/>
    </row>
    <row r="1419" spans="1:6" ht="57">
      <c r="A1419" s="243"/>
      <c r="B1419" s="657" t="s">
        <v>3454</v>
      </c>
      <c r="D1419" s="174"/>
      <c r="F1419" s="168"/>
    </row>
    <row r="1420" spans="1:6">
      <c r="A1420" s="243"/>
      <c r="B1420" s="158" t="s">
        <v>3455</v>
      </c>
      <c r="D1420" s="174"/>
      <c r="F1420" s="168"/>
    </row>
    <row r="1421" spans="1:6" ht="22.8">
      <c r="A1421" s="243"/>
      <c r="B1421" s="158" t="s">
        <v>903</v>
      </c>
      <c r="C1421" s="155" t="s">
        <v>476</v>
      </c>
      <c r="D1421" s="156">
        <v>30</v>
      </c>
      <c r="F1421" s="168">
        <f>D1421*ROUND(E1421,2)</f>
        <v>0</v>
      </c>
    </row>
    <row r="1422" spans="1:6">
      <c r="A1422" s="243"/>
      <c r="C1422" s="247"/>
      <c r="D1422" s="174"/>
      <c r="F1422" s="168"/>
    </row>
    <row r="1423" spans="1:6">
      <c r="A1423" s="243">
        <f>A1418+1</f>
        <v>8</v>
      </c>
      <c r="B1423" s="158" t="s">
        <v>2503</v>
      </c>
      <c r="F1423" s="168"/>
    </row>
    <row r="1424" spans="1:6">
      <c r="A1424" s="243"/>
      <c r="B1424" s="158" t="s">
        <v>2504</v>
      </c>
      <c r="F1424" s="168"/>
    </row>
    <row r="1425" spans="1:6" ht="45.6">
      <c r="A1425" s="243"/>
      <c r="B1425" s="158" t="s">
        <v>2777</v>
      </c>
      <c r="F1425" s="168"/>
    </row>
    <row r="1426" spans="1:6" ht="22.8">
      <c r="A1426" s="243"/>
      <c r="B1426" s="158" t="s">
        <v>2505</v>
      </c>
      <c r="F1426" s="168"/>
    </row>
    <row r="1427" spans="1:6" ht="22.8">
      <c r="A1427" s="243"/>
      <c r="B1427" s="158" t="s">
        <v>2506</v>
      </c>
    </row>
    <row r="1428" spans="1:6" ht="22.8">
      <c r="A1428" s="243"/>
      <c r="B1428" s="158" t="s">
        <v>2507</v>
      </c>
    </row>
    <row r="1429" spans="1:6" ht="22.8">
      <c r="A1429" s="243"/>
      <c r="B1429" s="158" t="s">
        <v>2508</v>
      </c>
    </row>
    <row r="1430" spans="1:6" ht="22.8">
      <c r="A1430" s="243"/>
      <c r="B1430" s="180" t="s">
        <v>3410</v>
      </c>
      <c r="C1430" s="155" t="s">
        <v>297</v>
      </c>
      <c r="D1430" s="156">
        <v>55</v>
      </c>
      <c r="F1430" s="168">
        <f>D1430*ROUND(E1430,2)</f>
        <v>0</v>
      </c>
    </row>
    <row r="1431" spans="1:6">
      <c r="A1431" s="243"/>
      <c r="F1431" s="168"/>
    </row>
    <row r="1432" spans="1:6">
      <c r="A1432" s="243"/>
      <c r="F1432" s="168"/>
    </row>
    <row r="1433" spans="1:6">
      <c r="A1433" s="243"/>
    </row>
    <row r="1434" spans="1:6">
      <c r="A1434" s="243" t="s">
        <v>470</v>
      </c>
      <c r="B1434" s="158" t="s">
        <v>3087</v>
      </c>
      <c r="F1434" s="156">
        <f>SUM(F1386:F1433)</f>
        <v>0</v>
      </c>
    </row>
    <row r="1435" spans="1:6">
      <c r="A1435" s="243"/>
    </row>
  </sheetData>
  <sheetProtection algorithmName="SHA-512" hashValue="kOaRqteuksDKE4oJmP9q81mqr3r/dGHchJ/Ye5g7vxGuANg8rHh0fYRzS1crj2neDH3WNMTsEfhoHhJAJ/0rCg==" saltValue="JYyK7yd89qOsSKbKu3WQAQ==" spinCount="100000" sheet="1" formatColumns="0" formatRows="0" insertColumns="0" insertRows="0" insertHyperlinks="0"/>
  <mergeCells count="3">
    <mergeCell ref="G269:H269"/>
    <mergeCell ref="G322:H322"/>
    <mergeCell ref="G460:H460"/>
  </mergeCells>
  <phoneticPr fontId="34" type="noConversion"/>
  <pageMargins left="0.98425196850393704" right="0.39370078740157483" top="1.0236220472440944" bottom="0.59055118110236227" header="0.19685039370078741" footer="0.19685039370078741"/>
  <pageSetup paperSize="9" orientation="portrait" r:id="rId1"/>
  <headerFooter>
    <oddHeader>&amp;L&amp;"Arial,Uobičajeno"&amp;8GRAĐEVINA ZA SOCIJALNE USLUGE (CENTAR ZA RANU INTERVENCIJU – MURID)
INVESTITOR: MEĐIMURSKA UDRUGA ZA RANU INTERVENCIJU
U DJETINSTVU (MURID) Josipa Kozarca 1, 40000 ČAKOVEC&amp;R&amp;"Arial,Uobičajeno"&amp;8datum: 05.2021.
ZOP: NI-57/2021</oddHeader>
    <oddFooter>&amp;L&amp;"Arial,Uobičajeno"&amp;8PROJEKTNI URED: NORD- ING d.o.o. ČAKOVEC
GLAVNI PROJEKTANT: ELEONORA BEDEKOVIĆ, dipl.ing.arh.&amp;R&amp;8&amp;P</oddFooter>
  </headerFooter>
  <rowBreaks count="22" manualBreakCount="22">
    <brk id="35" max="16383" man="1"/>
    <brk id="71" max="16383" man="1"/>
    <brk id="101" max="16383" man="1"/>
    <brk id="166" max="16383" man="1"/>
    <brk id="196" max="16383" man="1"/>
    <brk id="222" max="16383" man="1"/>
    <brk id="248" max="16383" man="1"/>
    <brk id="278" max="5" man="1"/>
    <brk id="341" max="5" man="1"/>
    <brk id="391" max="16383" man="1"/>
    <brk id="424" max="16383" man="1"/>
    <brk id="511" max="16383" man="1"/>
    <brk id="718" max="16383" man="1"/>
    <brk id="844" max="5" man="1"/>
    <brk id="900" max="16383" man="1"/>
    <brk id="1044" max="5" man="1"/>
    <brk id="1127" max="16383" man="1"/>
    <brk id="1237" max="5" man="1"/>
    <brk id="1250" max="16383" man="1"/>
    <brk id="1274" max="5" man="1"/>
    <brk id="1305" max="5" man="1"/>
    <brk id="1332"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33223-D225-4CB7-88B4-0EAB95C528AA}">
  <sheetPr>
    <tabColor theme="5" tint="-0.249977111117893"/>
  </sheetPr>
  <dimension ref="A1:L1095"/>
  <sheetViews>
    <sheetView view="pageBreakPreview" topLeftCell="A44" zoomScaleNormal="115" zoomScaleSheetLayoutView="100" workbookViewId="0">
      <selection activeCell="G54" sqref="G54"/>
    </sheetView>
  </sheetViews>
  <sheetFormatPr defaultColWidth="8.5546875" defaultRowHeight="11.4"/>
  <cols>
    <col min="1" max="1" width="8" style="254" customWidth="1"/>
    <col min="2" max="2" width="40.33203125" style="255" customWidth="1"/>
    <col min="3" max="3" width="7.5546875" style="256" customWidth="1"/>
    <col min="4" max="4" width="7.44140625" style="257" customWidth="1"/>
    <col min="5" max="5" width="8.88671875" style="112" customWidth="1"/>
    <col min="6" max="6" width="12.6640625" style="285" customWidth="1"/>
    <col min="7" max="7" width="39.6640625" style="254" customWidth="1"/>
    <col min="8" max="8" width="51.44140625" style="254" customWidth="1"/>
    <col min="9" max="256" width="8.5546875" style="254"/>
    <col min="257" max="257" width="8" style="254" customWidth="1"/>
    <col min="258" max="258" width="40.33203125" style="254" customWidth="1"/>
    <col min="259" max="259" width="7.5546875" style="254" customWidth="1"/>
    <col min="260" max="260" width="7.44140625" style="254" customWidth="1"/>
    <col min="261" max="261" width="8.88671875" style="254" customWidth="1"/>
    <col min="262" max="262" width="12.6640625" style="254" customWidth="1"/>
    <col min="263" max="263" width="39.6640625" style="254" customWidth="1"/>
    <col min="264" max="264" width="51.44140625" style="254" customWidth="1"/>
    <col min="265" max="512" width="8.5546875" style="254"/>
    <col min="513" max="513" width="8" style="254" customWidth="1"/>
    <col min="514" max="514" width="40.33203125" style="254" customWidth="1"/>
    <col min="515" max="515" width="7.5546875" style="254" customWidth="1"/>
    <col min="516" max="516" width="7.44140625" style="254" customWidth="1"/>
    <col min="517" max="517" width="8.88671875" style="254" customWidth="1"/>
    <col min="518" max="518" width="12.6640625" style="254" customWidth="1"/>
    <col min="519" max="519" width="39.6640625" style="254" customWidth="1"/>
    <col min="520" max="520" width="51.44140625" style="254" customWidth="1"/>
    <col min="521" max="768" width="8.5546875" style="254"/>
    <col min="769" max="769" width="8" style="254" customWidth="1"/>
    <col min="770" max="770" width="40.33203125" style="254" customWidth="1"/>
    <col min="771" max="771" width="7.5546875" style="254" customWidth="1"/>
    <col min="772" max="772" width="7.44140625" style="254" customWidth="1"/>
    <col min="773" max="773" width="8.88671875" style="254" customWidth="1"/>
    <col min="774" max="774" width="12.6640625" style="254" customWidth="1"/>
    <col min="775" max="775" width="39.6640625" style="254" customWidth="1"/>
    <col min="776" max="776" width="51.44140625" style="254" customWidth="1"/>
    <col min="777" max="1024" width="8.5546875" style="254"/>
    <col min="1025" max="1025" width="8" style="254" customWidth="1"/>
    <col min="1026" max="1026" width="40.33203125" style="254" customWidth="1"/>
    <col min="1027" max="1027" width="7.5546875" style="254" customWidth="1"/>
    <col min="1028" max="1028" width="7.44140625" style="254" customWidth="1"/>
    <col min="1029" max="1029" width="8.88671875" style="254" customWidth="1"/>
    <col min="1030" max="1030" width="12.6640625" style="254" customWidth="1"/>
    <col min="1031" max="1031" width="39.6640625" style="254" customWidth="1"/>
    <col min="1032" max="1032" width="51.44140625" style="254" customWidth="1"/>
    <col min="1033" max="1280" width="8.5546875" style="254"/>
    <col min="1281" max="1281" width="8" style="254" customWidth="1"/>
    <col min="1282" max="1282" width="40.33203125" style="254" customWidth="1"/>
    <col min="1283" max="1283" width="7.5546875" style="254" customWidth="1"/>
    <col min="1284" max="1284" width="7.44140625" style="254" customWidth="1"/>
    <col min="1285" max="1285" width="8.88671875" style="254" customWidth="1"/>
    <col min="1286" max="1286" width="12.6640625" style="254" customWidth="1"/>
    <col min="1287" max="1287" width="39.6640625" style="254" customWidth="1"/>
    <col min="1288" max="1288" width="51.44140625" style="254" customWidth="1"/>
    <col min="1289" max="1536" width="8.5546875" style="254"/>
    <col min="1537" max="1537" width="8" style="254" customWidth="1"/>
    <col min="1538" max="1538" width="40.33203125" style="254" customWidth="1"/>
    <col min="1539" max="1539" width="7.5546875" style="254" customWidth="1"/>
    <col min="1540" max="1540" width="7.44140625" style="254" customWidth="1"/>
    <col min="1541" max="1541" width="8.88671875" style="254" customWidth="1"/>
    <col min="1542" max="1542" width="12.6640625" style="254" customWidth="1"/>
    <col min="1543" max="1543" width="39.6640625" style="254" customWidth="1"/>
    <col min="1544" max="1544" width="51.44140625" style="254" customWidth="1"/>
    <col min="1545" max="1792" width="8.5546875" style="254"/>
    <col min="1793" max="1793" width="8" style="254" customWidth="1"/>
    <col min="1794" max="1794" width="40.33203125" style="254" customWidth="1"/>
    <col min="1795" max="1795" width="7.5546875" style="254" customWidth="1"/>
    <col min="1796" max="1796" width="7.44140625" style="254" customWidth="1"/>
    <col min="1797" max="1797" width="8.88671875" style="254" customWidth="1"/>
    <col min="1798" max="1798" width="12.6640625" style="254" customWidth="1"/>
    <col min="1799" max="1799" width="39.6640625" style="254" customWidth="1"/>
    <col min="1800" max="1800" width="51.44140625" style="254" customWidth="1"/>
    <col min="1801" max="2048" width="8.5546875" style="254"/>
    <col min="2049" max="2049" width="8" style="254" customWidth="1"/>
    <col min="2050" max="2050" width="40.33203125" style="254" customWidth="1"/>
    <col min="2051" max="2051" width="7.5546875" style="254" customWidth="1"/>
    <col min="2052" max="2052" width="7.44140625" style="254" customWidth="1"/>
    <col min="2053" max="2053" width="8.88671875" style="254" customWidth="1"/>
    <col min="2054" max="2054" width="12.6640625" style="254" customWidth="1"/>
    <col min="2055" max="2055" width="39.6640625" style="254" customWidth="1"/>
    <col min="2056" max="2056" width="51.44140625" style="254" customWidth="1"/>
    <col min="2057" max="2304" width="8.5546875" style="254"/>
    <col min="2305" max="2305" width="8" style="254" customWidth="1"/>
    <col min="2306" max="2306" width="40.33203125" style="254" customWidth="1"/>
    <col min="2307" max="2307" width="7.5546875" style="254" customWidth="1"/>
    <col min="2308" max="2308" width="7.44140625" style="254" customWidth="1"/>
    <col min="2309" max="2309" width="8.88671875" style="254" customWidth="1"/>
    <col min="2310" max="2310" width="12.6640625" style="254" customWidth="1"/>
    <col min="2311" max="2311" width="39.6640625" style="254" customWidth="1"/>
    <col min="2312" max="2312" width="51.44140625" style="254" customWidth="1"/>
    <col min="2313" max="2560" width="8.5546875" style="254"/>
    <col min="2561" max="2561" width="8" style="254" customWidth="1"/>
    <col min="2562" max="2562" width="40.33203125" style="254" customWidth="1"/>
    <col min="2563" max="2563" width="7.5546875" style="254" customWidth="1"/>
    <col min="2564" max="2564" width="7.44140625" style="254" customWidth="1"/>
    <col min="2565" max="2565" width="8.88671875" style="254" customWidth="1"/>
    <col min="2566" max="2566" width="12.6640625" style="254" customWidth="1"/>
    <col min="2567" max="2567" width="39.6640625" style="254" customWidth="1"/>
    <col min="2568" max="2568" width="51.44140625" style="254" customWidth="1"/>
    <col min="2569" max="2816" width="8.5546875" style="254"/>
    <col min="2817" max="2817" width="8" style="254" customWidth="1"/>
    <col min="2818" max="2818" width="40.33203125" style="254" customWidth="1"/>
    <col min="2819" max="2819" width="7.5546875" style="254" customWidth="1"/>
    <col min="2820" max="2820" width="7.44140625" style="254" customWidth="1"/>
    <col min="2821" max="2821" width="8.88671875" style="254" customWidth="1"/>
    <col min="2822" max="2822" width="12.6640625" style="254" customWidth="1"/>
    <col min="2823" max="2823" width="39.6640625" style="254" customWidth="1"/>
    <col min="2824" max="2824" width="51.44140625" style="254" customWidth="1"/>
    <col min="2825" max="3072" width="8.5546875" style="254"/>
    <col min="3073" max="3073" width="8" style="254" customWidth="1"/>
    <col min="3074" max="3074" width="40.33203125" style="254" customWidth="1"/>
    <col min="3075" max="3075" width="7.5546875" style="254" customWidth="1"/>
    <col min="3076" max="3076" width="7.44140625" style="254" customWidth="1"/>
    <col min="3077" max="3077" width="8.88671875" style="254" customWidth="1"/>
    <col min="3078" max="3078" width="12.6640625" style="254" customWidth="1"/>
    <col min="3079" max="3079" width="39.6640625" style="254" customWidth="1"/>
    <col min="3080" max="3080" width="51.44140625" style="254" customWidth="1"/>
    <col min="3081" max="3328" width="8.5546875" style="254"/>
    <col min="3329" max="3329" width="8" style="254" customWidth="1"/>
    <col min="3330" max="3330" width="40.33203125" style="254" customWidth="1"/>
    <col min="3331" max="3331" width="7.5546875" style="254" customWidth="1"/>
    <col min="3332" max="3332" width="7.44140625" style="254" customWidth="1"/>
    <col min="3333" max="3333" width="8.88671875" style="254" customWidth="1"/>
    <col min="3334" max="3334" width="12.6640625" style="254" customWidth="1"/>
    <col min="3335" max="3335" width="39.6640625" style="254" customWidth="1"/>
    <col min="3336" max="3336" width="51.44140625" style="254" customWidth="1"/>
    <col min="3337" max="3584" width="8.5546875" style="254"/>
    <col min="3585" max="3585" width="8" style="254" customWidth="1"/>
    <col min="3586" max="3586" width="40.33203125" style="254" customWidth="1"/>
    <col min="3587" max="3587" width="7.5546875" style="254" customWidth="1"/>
    <col min="3588" max="3588" width="7.44140625" style="254" customWidth="1"/>
    <col min="3589" max="3589" width="8.88671875" style="254" customWidth="1"/>
    <col min="3590" max="3590" width="12.6640625" style="254" customWidth="1"/>
    <col min="3591" max="3591" width="39.6640625" style="254" customWidth="1"/>
    <col min="3592" max="3592" width="51.44140625" style="254" customWidth="1"/>
    <col min="3593" max="3840" width="8.5546875" style="254"/>
    <col min="3841" max="3841" width="8" style="254" customWidth="1"/>
    <col min="3842" max="3842" width="40.33203125" style="254" customWidth="1"/>
    <col min="3843" max="3843" width="7.5546875" style="254" customWidth="1"/>
    <col min="3844" max="3844" width="7.44140625" style="254" customWidth="1"/>
    <col min="3845" max="3845" width="8.88671875" style="254" customWidth="1"/>
    <col min="3846" max="3846" width="12.6640625" style="254" customWidth="1"/>
    <col min="3847" max="3847" width="39.6640625" style="254" customWidth="1"/>
    <col min="3848" max="3848" width="51.44140625" style="254" customWidth="1"/>
    <col min="3849" max="4096" width="8.5546875" style="254"/>
    <col min="4097" max="4097" width="8" style="254" customWidth="1"/>
    <col min="4098" max="4098" width="40.33203125" style="254" customWidth="1"/>
    <col min="4099" max="4099" width="7.5546875" style="254" customWidth="1"/>
    <col min="4100" max="4100" width="7.44140625" style="254" customWidth="1"/>
    <col min="4101" max="4101" width="8.88671875" style="254" customWidth="1"/>
    <col min="4102" max="4102" width="12.6640625" style="254" customWidth="1"/>
    <col min="4103" max="4103" width="39.6640625" style="254" customWidth="1"/>
    <col min="4104" max="4104" width="51.44140625" style="254" customWidth="1"/>
    <col min="4105" max="4352" width="8.5546875" style="254"/>
    <col min="4353" max="4353" width="8" style="254" customWidth="1"/>
    <col min="4354" max="4354" width="40.33203125" style="254" customWidth="1"/>
    <col min="4355" max="4355" width="7.5546875" style="254" customWidth="1"/>
    <col min="4356" max="4356" width="7.44140625" style="254" customWidth="1"/>
    <col min="4357" max="4357" width="8.88671875" style="254" customWidth="1"/>
    <col min="4358" max="4358" width="12.6640625" style="254" customWidth="1"/>
    <col min="4359" max="4359" width="39.6640625" style="254" customWidth="1"/>
    <col min="4360" max="4360" width="51.44140625" style="254" customWidth="1"/>
    <col min="4361" max="4608" width="8.5546875" style="254"/>
    <col min="4609" max="4609" width="8" style="254" customWidth="1"/>
    <col min="4610" max="4610" width="40.33203125" style="254" customWidth="1"/>
    <col min="4611" max="4611" width="7.5546875" style="254" customWidth="1"/>
    <col min="4612" max="4612" width="7.44140625" style="254" customWidth="1"/>
    <col min="4613" max="4613" width="8.88671875" style="254" customWidth="1"/>
    <col min="4614" max="4614" width="12.6640625" style="254" customWidth="1"/>
    <col min="4615" max="4615" width="39.6640625" style="254" customWidth="1"/>
    <col min="4616" max="4616" width="51.44140625" style="254" customWidth="1"/>
    <col min="4617" max="4864" width="8.5546875" style="254"/>
    <col min="4865" max="4865" width="8" style="254" customWidth="1"/>
    <col min="4866" max="4866" width="40.33203125" style="254" customWidth="1"/>
    <col min="4867" max="4867" width="7.5546875" style="254" customWidth="1"/>
    <col min="4868" max="4868" width="7.44140625" style="254" customWidth="1"/>
    <col min="4869" max="4869" width="8.88671875" style="254" customWidth="1"/>
    <col min="4870" max="4870" width="12.6640625" style="254" customWidth="1"/>
    <col min="4871" max="4871" width="39.6640625" style="254" customWidth="1"/>
    <col min="4872" max="4872" width="51.44140625" style="254" customWidth="1"/>
    <col min="4873" max="5120" width="8.5546875" style="254"/>
    <col min="5121" max="5121" width="8" style="254" customWidth="1"/>
    <col min="5122" max="5122" width="40.33203125" style="254" customWidth="1"/>
    <col min="5123" max="5123" width="7.5546875" style="254" customWidth="1"/>
    <col min="5124" max="5124" width="7.44140625" style="254" customWidth="1"/>
    <col min="5125" max="5125" width="8.88671875" style="254" customWidth="1"/>
    <col min="5126" max="5126" width="12.6640625" style="254" customWidth="1"/>
    <col min="5127" max="5127" width="39.6640625" style="254" customWidth="1"/>
    <col min="5128" max="5128" width="51.44140625" style="254" customWidth="1"/>
    <col min="5129" max="5376" width="8.5546875" style="254"/>
    <col min="5377" max="5377" width="8" style="254" customWidth="1"/>
    <col min="5378" max="5378" width="40.33203125" style="254" customWidth="1"/>
    <col min="5379" max="5379" width="7.5546875" style="254" customWidth="1"/>
    <col min="5380" max="5380" width="7.44140625" style="254" customWidth="1"/>
    <col min="5381" max="5381" width="8.88671875" style="254" customWidth="1"/>
    <col min="5382" max="5382" width="12.6640625" style="254" customWidth="1"/>
    <col min="5383" max="5383" width="39.6640625" style="254" customWidth="1"/>
    <col min="5384" max="5384" width="51.44140625" style="254" customWidth="1"/>
    <col min="5385" max="5632" width="8.5546875" style="254"/>
    <col min="5633" max="5633" width="8" style="254" customWidth="1"/>
    <col min="5634" max="5634" width="40.33203125" style="254" customWidth="1"/>
    <col min="5635" max="5635" width="7.5546875" style="254" customWidth="1"/>
    <col min="5636" max="5636" width="7.44140625" style="254" customWidth="1"/>
    <col min="5637" max="5637" width="8.88671875" style="254" customWidth="1"/>
    <col min="5638" max="5638" width="12.6640625" style="254" customWidth="1"/>
    <col min="5639" max="5639" width="39.6640625" style="254" customWidth="1"/>
    <col min="5640" max="5640" width="51.44140625" style="254" customWidth="1"/>
    <col min="5641" max="5888" width="8.5546875" style="254"/>
    <col min="5889" max="5889" width="8" style="254" customWidth="1"/>
    <col min="5890" max="5890" width="40.33203125" style="254" customWidth="1"/>
    <col min="5891" max="5891" width="7.5546875" style="254" customWidth="1"/>
    <col min="5892" max="5892" width="7.44140625" style="254" customWidth="1"/>
    <col min="5893" max="5893" width="8.88671875" style="254" customWidth="1"/>
    <col min="5894" max="5894" width="12.6640625" style="254" customWidth="1"/>
    <col min="5895" max="5895" width="39.6640625" style="254" customWidth="1"/>
    <col min="5896" max="5896" width="51.44140625" style="254" customWidth="1"/>
    <col min="5897" max="6144" width="8.5546875" style="254"/>
    <col min="6145" max="6145" width="8" style="254" customWidth="1"/>
    <col min="6146" max="6146" width="40.33203125" style="254" customWidth="1"/>
    <col min="6147" max="6147" width="7.5546875" style="254" customWidth="1"/>
    <col min="6148" max="6148" width="7.44140625" style="254" customWidth="1"/>
    <col min="6149" max="6149" width="8.88671875" style="254" customWidth="1"/>
    <col min="6150" max="6150" width="12.6640625" style="254" customWidth="1"/>
    <col min="6151" max="6151" width="39.6640625" style="254" customWidth="1"/>
    <col min="6152" max="6152" width="51.44140625" style="254" customWidth="1"/>
    <col min="6153" max="6400" width="8.5546875" style="254"/>
    <col min="6401" max="6401" width="8" style="254" customWidth="1"/>
    <col min="6402" max="6402" width="40.33203125" style="254" customWidth="1"/>
    <col min="6403" max="6403" width="7.5546875" style="254" customWidth="1"/>
    <col min="6404" max="6404" width="7.44140625" style="254" customWidth="1"/>
    <col min="6405" max="6405" width="8.88671875" style="254" customWidth="1"/>
    <col min="6406" max="6406" width="12.6640625" style="254" customWidth="1"/>
    <col min="6407" max="6407" width="39.6640625" style="254" customWidth="1"/>
    <col min="6408" max="6408" width="51.44140625" style="254" customWidth="1"/>
    <col min="6409" max="6656" width="8.5546875" style="254"/>
    <col min="6657" max="6657" width="8" style="254" customWidth="1"/>
    <col min="6658" max="6658" width="40.33203125" style="254" customWidth="1"/>
    <col min="6659" max="6659" width="7.5546875" style="254" customWidth="1"/>
    <col min="6660" max="6660" width="7.44140625" style="254" customWidth="1"/>
    <col min="6661" max="6661" width="8.88671875" style="254" customWidth="1"/>
    <col min="6662" max="6662" width="12.6640625" style="254" customWidth="1"/>
    <col min="6663" max="6663" width="39.6640625" style="254" customWidth="1"/>
    <col min="6664" max="6664" width="51.44140625" style="254" customWidth="1"/>
    <col min="6665" max="6912" width="8.5546875" style="254"/>
    <col min="6913" max="6913" width="8" style="254" customWidth="1"/>
    <col min="6914" max="6914" width="40.33203125" style="254" customWidth="1"/>
    <col min="6915" max="6915" width="7.5546875" style="254" customWidth="1"/>
    <col min="6916" max="6916" width="7.44140625" style="254" customWidth="1"/>
    <col min="6917" max="6917" width="8.88671875" style="254" customWidth="1"/>
    <col min="6918" max="6918" width="12.6640625" style="254" customWidth="1"/>
    <col min="6919" max="6919" width="39.6640625" style="254" customWidth="1"/>
    <col min="6920" max="6920" width="51.44140625" style="254" customWidth="1"/>
    <col min="6921" max="7168" width="8.5546875" style="254"/>
    <col min="7169" max="7169" width="8" style="254" customWidth="1"/>
    <col min="7170" max="7170" width="40.33203125" style="254" customWidth="1"/>
    <col min="7171" max="7171" width="7.5546875" style="254" customWidth="1"/>
    <col min="7172" max="7172" width="7.44140625" style="254" customWidth="1"/>
    <col min="7173" max="7173" width="8.88671875" style="254" customWidth="1"/>
    <col min="7174" max="7174" width="12.6640625" style="254" customWidth="1"/>
    <col min="7175" max="7175" width="39.6640625" style="254" customWidth="1"/>
    <col min="7176" max="7176" width="51.44140625" style="254" customWidth="1"/>
    <col min="7177" max="7424" width="8.5546875" style="254"/>
    <col min="7425" max="7425" width="8" style="254" customWidth="1"/>
    <col min="7426" max="7426" width="40.33203125" style="254" customWidth="1"/>
    <col min="7427" max="7427" width="7.5546875" style="254" customWidth="1"/>
    <col min="7428" max="7428" width="7.44140625" style="254" customWidth="1"/>
    <col min="7429" max="7429" width="8.88671875" style="254" customWidth="1"/>
    <col min="7430" max="7430" width="12.6640625" style="254" customWidth="1"/>
    <col min="7431" max="7431" width="39.6640625" style="254" customWidth="1"/>
    <col min="7432" max="7432" width="51.44140625" style="254" customWidth="1"/>
    <col min="7433" max="7680" width="8.5546875" style="254"/>
    <col min="7681" max="7681" width="8" style="254" customWidth="1"/>
    <col min="7682" max="7682" width="40.33203125" style="254" customWidth="1"/>
    <col min="7683" max="7683" width="7.5546875" style="254" customWidth="1"/>
    <col min="7684" max="7684" width="7.44140625" style="254" customWidth="1"/>
    <col min="7685" max="7685" width="8.88671875" style="254" customWidth="1"/>
    <col min="7686" max="7686" width="12.6640625" style="254" customWidth="1"/>
    <col min="7687" max="7687" width="39.6640625" style="254" customWidth="1"/>
    <col min="7688" max="7688" width="51.44140625" style="254" customWidth="1"/>
    <col min="7689" max="7936" width="8.5546875" style="254"/>
    <col min="7937" max="7937" width="8" style="254" customWidth="1"/>
    <col min="7938" max="7938" width="40.33203125" style="254" customWidth="1"/>
    <col min="7939" max="7939" width="7.5546875" style="254" customWidth="1"/>
    <col min="7940" max="7940" width="7.44140625" style="254" customWidth="1"/>
    <col min="7941" max="7941" width="8.88671875" style="254" customWidth="1"/>
    <col min="7942" max="7942" width="12.6640625" style="254" customWidth="1"/>
    <col min="7943" max="7943" width="39.6640625" style="254" customWidth="1"/>
    <col min="7944" max="7944" width="51.44140625" style="254" customWidth="1"/>
    <col min="7945" max="8192" width="8.5546875" style="254"/>
    <col min="8193" max="8193" width="8" style="254" customWidth="1"/>
    <col min="8194" max="8194" width="40.33203125" style="254" customWidth="1"/>
    <col min="8195" max="8195" width="7.5546875" style="254" customWidth="1"/>
    <col min="8196" max="8196" width="7.44140625" style="254" customWidth="1"/>
    <col min="8197" max="8197" width="8.88671875" style="254" customWidth="1"/>
    <col min="8198" max="8198" width="12.6640625" style="254" customWidth="1"/>
    <col min="8199" max="8199" width="39.6640625" style="254" customWidth="1"/>
    <col min="8200" max="8200" width="51.44140625" style="254" customWidth="1"/>
    <col min="8201" max="8448" width="8.5546875" style="254"/>
    <col min="8449" max="8449" width="8" style="254" customWidth="1"/>
    <col min="8450" max="8450" width="40.33203125" style="254" customWidth="1"/>
    <col min="8451" max="8451" width="7.5546875" style="254" customWidth="1"/>
    <col min="8452" max="8452" width="7.44140625" style="254" customWidth="1"/>
    <col min="8453" max="8453" width="8.88671875" style="254" customWidth="1"/>
    <col min="8454" max="8454" width="12.6640625" style="254" customWidth="1"/>
    <col min="8455" max="8455" width="39.6640625" style="254" customWidth="1"/>
    <col min="8456" max="8456" width="51.44140625" style="254" customWidth="1"/>
    <col min="8457" max="8704" width="8.5546875" style="254"/>
    <col min="8705" max="8705" width="8" style="254" customWidth="1"/>
    <col min="8706" max="8706" width="40.33203125" style="254" customWidth="1"/>
    <col min="8707" max="8707" width="7.5546875" style="254" customWidth="1"/>
    <col min="8708" max="8708" width="7.44140625" style="254" customWidth="1"/>
    <col min="8709" max="8709" width="8.88671875" style="254" customWidth="1"/>
    <col min="8710" max="8710" width="12.6640625" style="254" customWidth="1"/>
    <col min="8711" max="8711" width="39.6640625" style="254" customWidth="1"/>
    <col min="8712" max="8712" width="51.44140625" style="254" customWidth="1"/>
    <col min="8713" max="8960" width="8.5546875" style="254"/>
    <col min="8961" max="8961" width="8" style="254" customWidth="1"/>
    <col min="8962" max="8962" width="40.33203125" style="254" customWidth="1"/>
    <col min="8963" max="8963" width="7.5546875" style="254" customWidth="1"/>
    <col min="8964" max="8964" width="7.44140625" style="254" customWidth="1"/>
    <col min="8965" max="8965" width="8.88671875" style="254" customWidth="1"/>
    <col min="8966" max="8966" width="12.6640625" style="254" customWidth="1"/>
    <col min="8967" max="8967" width="39.6640625" style="254" customWidth="1"/>
    <col min="8968" max="8968" width="51.44140625" style="254" customWidth="1"/>
    <col min="8969" max="9216" width="8.5546875" style="254"/>
    <col min="9217" max="9217" width="8" style="254" customWidth="1"/>
    <col min="9218" max="9218" width="40.33203125" style="254" customWidth="1"/>
    <col min="9219" max="9219" width="7.5546875" style="254" customWidth="1"/>
    <col min="9220" max="9220" width="7.44140625" style="254" customWidth="1"/>
    <col min="9221" max="9221" width="8.88671875" style="254" customWidth="1"/>
    <col min="9222" max="9222" width="12.6640625" style="254" customWidth="1"/>
    <col min="9223" max="9223" width="39.6640625" style="254" customWidth="1"/>
    <col min="9224" max="9224" width="51.44140625" style="254" customWidth="1"/>
    <col min="9225" max="9472" width="8.5546875" style="254"/>
    <col min="9473" max="9473" width="8" style="254" customWidth="1"/>
    <col min="9474" max="9474" width="40.33203125" style="254" customWidth="1"/>
    <col min="9475" max="9475" width="7.5546875" style="254" customWidth="1"/>
    <col min="9476" max="9476" width="7.44140625" style="254" customWidth="1"/>
    <col min="9477" max="9477" width="8.88671875" style="254" customWidth="1"/>
    <col min="9478" max="9478" width="12.6640625" style="254" customWidth="1"/>
    <col min="9479" max="9479" width="39.6640625" style="254" customWidth="1"/>
    <col min="9480" max="9480" width="51.44140625" style="254" customWidth="1"/>
    <col min="9481" max="9728" width="8.5546875" style="254"/>
    <col min="9729" max="9729" width="8" style="254" customWidth="1"/>
    <col min="9730" max="9730" width="40.33203125" style="254" customWidth="1"/>
    <col min="9731" max="9731" width="7.5546875" style="254" customWidth="1"/>
    <col min="9732" max="9732" width="7.44140625" style="254" customWidth="1"/>
    <col min="9733" max="9733" width="8.88671875" style="254" customWidth="1"/>
    <col min="9734" max="9734" width="12.6640625" style="254" customWidth="1"/>
    <col min="9735" max="9735" width="39.6640625" style="254" customWidth="1"/>
    <col min="9736" max="9736" width="51.44140625" style="254" customWidth="1"/>
    <col min="9737" max="9984" width="8.5546875" style="254"/>
    <col min="9985" max="9985" width="8" style="254" customWidth="1"/>
    <col min="9986" max="9986" width="40.33203125" style="254" customWidth="1"/>
    <col min="9987" max="9987" width="7.5546875" style="254" customWidth="1"/>
    <col min="9988" max="9988" width="7.44140625" style="254" customWidth="1"/>
    <col min="9989" max="9989" width="8.88671875" style="254" customWidth="1"/>
    <col min="9990" max="9990" width="12.6640625" style="254" customWidth="1"/>
    <col min="9991" max="9991" width="39.6640625" style="254" customWidth="1"/>
    <col min="9992" max="9992" width="51.44140625" style="254" customWidth="1"/>
    <col min="9993" max="10240" width="8.5546875" style="254"/>
    <col min="10241" max="10241" width="8" style="254" customWidth="1"/>
    <col min="10242" max="10242" width="40.33203125" style="254" customWidth="1"/>
    <col min="10243" max="10243" width="7.5546875" style="254" customWidth="1"/>
    <col min="10244" max="10244" width="7.44140625" style="254" customWidth="1"/>
    <col min="10245" max="10245" width="8.88671875" style="254" customWidth="1"/>
    <col min="10246" max="10246" width="12.6640625" style="254" customWidth="1"/>
    <col min="10247" max="10247" width="39.6640625" style="254" customWidth="1"/>
    <col min="10248" max="10248" width="51.44140625" style="254" customWidth="1"/>
    <col min="10249" max="10496" width="8.5546875" style="254"/>
    <col min="10497" max="10497" width="8" style="254" customWidth="1"/>
    <col min="10498" max="10498" width="40.33203125" style="254" customWidth="1"/>
    <col min="10499" max="10499" width="7.5546875" style="254" customWidth="1"/>
    <col min="10500" max="10500" width="7.44140625" style="254" customWidth="1"/>
    <col min="10501" max="10501" width="8.88671875" style="254" customWidth="1"/>
    <col min="10502" max="10502" width="12.6640625" style="254" customWidth="1"/>
    <col min="10503" max="10503" width="39.6640625" style="254" customWidth="1"/>
    <col min="10504" max="10504" width="51.44140625" style="254" customWidth="1"/>
    <col min="10505" max="10752" width="8.5546875" style="254"/>
    <col min="10753" max="10753" width="8" style="254" customWidth="1"/>
    <col min="10754" max="10754" width="40.33203125" style="254" customWidth="1"/>
    <col min="10755" max="10755" width="7.5546875" style="254" customWidth="1"/>
    <col min="10756" max="10756" width="7.44140625" style="254" customWidth="1"/>
    <col min="10757" max="10757" width="8.88671875" style="254" customWidth="1"/>
    <col min="10758" max="10758" width="12.6640625" style="254" customWidth="1"/>
    <col min="10759" max="10759" width="39.6640625" style="254" customWidth="1"/>
    <col min="10760" max="10760" width="51.44140625" style="254" customWidth="1"/>
    <col min="10761" max="11008" width="8.5546875" style="254"/>
    <col min="11009" max="11009" width="8" style="254" customWidth="1"/>
    <col min="11010" max="11010" width="40.33203125" style="254" customWidth="1"/>
    <col min="11011" max="11011" width="7.5546875" style="254" customWidth="1"/>
    <col min="11012" max="11012" width="7.44140625" style="254" customWidth="1"/>
    <col min="11013" max="11013" width="8.88671875" style="254" customWidth="1"/>
    <col min="11014" max="11014" width="12.6640625" style="254" customWidth="1"/>
    <col min="11015" max="11015" width="39.6640625" style="254" customWidth="1"/>
    <col min="11016" max="11016" width="51.44140625" style="254" customWidth="1"/>
    <col min="11017" max="11264" width="8.5546875" style="254"/>
    <col min="11265" max="11265" width="8" style="254" customWidth="1"/>
    <col min="11266" max="11266" width="40.33203125" style="254" customWidth="1"/>
    <col min="11267" max="11267" width="7.5546875" style="254" customWidth="1"/>
    <col min="11268" max="11268" width="7.44140625" style="254" customWidth="1"/>
    <col min="11269" max="11269" width="8.88671875" style="254" customWidth="1"/>
    <col min="11270" max="11270" width="12.6640625" style="254" customWidth="1"/>
    <col min="11271" max="11271" width="39.6640625" style="254" customWidth="1"/>
    <col min="11272" max="11272" width="51.44140625" style="254" customWidth="1"/>
    <col min="11273" max="11520" width="8.5546875" style="254"/>
    <col min="11521" max="11521" width="8" style="254" customWidth="1"/>
    <col min="11522" max="11522" width="40.33203125" style="254" customWidth="1"/>
    <col min="11523" max="11523" width="7.5546875" style="254" customWidth="1"/>
    <col min="11524" max="11524" width="7.44140625" style="254" customWidth="1"/>
    <col min="11525" max="11525" width="8.88671875" style="254" customWidth="1"/>
    <col min="11526" max="11526" width="12.6640625" style="254" customWidth="1"/>
    <col min="11527" max="11527" width="39.6640625" style="254" customWidth="1"/>
    <col min="11528" max="11528" width="51.44140625" style="254" customWidth="1"/>
    <col min="11529" max="11776" width="8.5546875" style="254"/>
    <col min="11777" max="11777" width="8" style="254" customWidth="1"/>
    <col min="11778" max="11778" width="40.33203125" style="254" customWidth="1"/>
    <col min="11779" max="11779" width="7.5546875" style="254" customWidth="1"/>
    <col min="11780" max="11780" width="7.44140625" style="254" customWidth="1"/>
    <col min="11781" max="11781" width="8.88671875" style="254" customWidth="1"/>
    <col min="11782" max="11782" width="12.6640625" style="254" customWidth="1"/>
    <col min="11783" max="11783" width="39.6640625" style="254" customWidth="1"/>
    <col min="11784" max="11784" width="51.44140625" style="254" customWidth="1"/>
    <col min="11785" max="12032" width="8.5546875" style="254"/>
    <col min="12033" max="12033" width="8" style="254" customWidth="1"/>
    <col min="12034" max="12034" width="40.33203125" style="254" customWidth="1"/>
    <col min="12035" max="12035" width="7.5546875" style="254" customWidth="1"/>
    <col min="12036" max="12036" width="7.44140625" style="254" customWidth="1"/>
    <col min="12037" max="12037" width="8.88671875" style="254" customWidth="1"/>
    <col min="12038" max="12038" width="12.6640625" style="254" customWidth="1"/>
    <col min="12039" max="12039" width="39.6640625" style="254" customWidth="1"/>
    <col min="12040" max="12040" width="51.44140625" style="254" customWidth="1"/>
    <col min="12041" max="12288" width="8.5546875" style="254"/>
    <col min="12289" max="12289" width="8" style="254" customWidth="1"/>
    <col min="12290" max="12290" width="40.33203125" style="254" customWidth="1"/>
    <col min="12291" max="12291" width="7.5546875" style="254" customWidth="1"/>
    <col min="12292" max="12292" width="7.44140625" style="254" customWidth="1"/>
    <col min="12293" max="12293" width="8.88671875" style="254" customWidth="1"/>
    <col min="12294" max="12294" width="12.6640625" style="254" customWidth="1"/>
    <col min="12295" max="12295" width="39.6640625" style="254" customWidth="1"/>
    <col min="12296" max="12296" width="51.44140625" style="254" customWidth="1"/>
    <col min="12297" max="12544" width="8.5546875" style="254"/>
    <col min="12545" max="12545" width="8" style="254" customWidth="1"/>
    <col min="12546" max="12546" width="40.33203125" style="254" customWidth="1"/>
    <col min="12547" max="12547" width="7.5546875" style="254" customWidth="1"/>
    <col min="12548" max="12548" width="7.44140625" style="254" customWidth="1"/>
    <col min="12549" max="12549" width="8.88671875" style="254" customWidth="1"/>
    <col min="12550" max="12550" width="12.6640625" style="254" customWidth="1"/>
    <col min="12551" max="12551" width="39.6640625" style="254" customWidth="1"/>
    <col min="12552" max="12552" width="51.44140625" style="254" customWidth="1"/>
    <col min="12553" max="12800" width="8.5546875" style="254"/>
    <col min="12801" max="12801" width="8" style="254" customWidth="1"/>
    <col min="12802" max="12802" width="40.33203125" style="254" customWidth="1"/>
    <col min="12803" max="12803" width="7.5546875" style="254" customWidth="1"/>
    <col min="12804" max="12804" width="7.44140625" style="254" customWidth="1"/>
    <col min="12805" max="12805" width="8.88671875" style="254" customWidth="1"/>
    <col min="12806" max="12806" width="12.6640625" style="254" customWidth="1"/>
    <col min="12807" max="12807" width="39.6640625" style="254" customWidth="1"/>
    <col min="12808" max="12808" width="51.44140625" style="254" customWidth="1"/>
    <col min="12809" max="13056" width="8.5546875" style="254"/>
    <col min="13057" max="13057" width="8" style="254" customWidth="1"/>
    <col min="13058" max="13058" width="40.33203125" style="254" customWidth="1"/>
    <col min="13059" max="13059" width="7.5546875" style="254" customWidth="1"/>
    <col min="13060" max="13060" width="7.44140625" style="254" customWidth="1"/>
    <col min="13061" max="13061" width="8.88671875" style="254" customWidth="1"/>
    <col min="13062" max="13062" width="12.6640625" style="254" customWidth="1"/>
    <col min="13063" max="13063" width="39.6640625" style="254" customWidth="1"/>
    <col min="13064" max="13064" width="51.44140625" style="254" customWidth="1"/>
    <col min="13065" max="13312" width="8.5546875" style="254"/>
    <col min="13313" max="13313" width="8" style="254" customWidth="1"/>
    <col min="13314" max="13314" width="40.33203125" style="254" customWidth="1"/>
    <col min="13315" max="13315" width="7.5546875" style="254" customWidth="1"/>
    <col min="13316" max="13316" width="7.44140625" style="254" customWidth="1"/>
    <col min="13317" max="13317" width="8.88671875" style="254" customWidth="1"/>
    <col min="13318" max="13318" width="12.6640625" style="254" customWidth="1"/>
    <col min="13319" max="13319" width="39.6640625" style="254" customWidth="1"/>
    <col min="13320" max="13320" width="51.44140625" style="254" customWidth="1"/>
    <col min="13321" max="13568" width="8.5546875" style="254"/>
    <col min="13569" max="13569" width="8" style="254" customWidth="1"/>
    <col min="13570" max="13570" width="40.33203125" style="254" customWidth="1"/>
    <col min="13571" max="13571" width="7.5546875" style="254" customWidth="1"/>
    <col min="13572" max="13572" width="7.44140625" style="254" customWidth="1"/>
    <col min="13573" max="13573" width="8.88671875" style="254" customWidth="1"/>
    <col min="13574" max="13574" width="12.6640625" style="254" customWidth="1"/>
    <col min="13575" max="13575" width="39.6640625" style="254" customWidth="1"/>
    <col min="13576" max="13576" width="51.44140625" style="254" customWidth="1"/>
    <col min="13577" max="13824" width="8.5546875" style="254"/>
    <col min="13825" max="13825" width="8" style="254" customWidth="1"/>
    <col min="13826" max="13826" width="40.33203125" style="254" customWidth="1"/>
    <col min="13827" max="13827" width="7.5546875" style="254" customWidth="1"/>
    <col min="13828" max="13828" width="7.44140625" style="254" customWidth="1"/>
    <col min="13829" max="13829" width="8.88671875" style="254" customWidth="1"/>
    <col min="13830" max="13830" width="12.6640625" style="254" customWidth="1"/>
    <col min="13831" max="13831" width="39.6640625" style="254" customWidth="1"/>
    <col min="13832" max="13832" width="51.44140625" style="254" customWidth="1"/>
    <col min="13833" max="14080" width="8.5546875" style="254"/>
    <col min="14081" max="14081" width="8" style="254" customWidth="1"/>
    <col min="14082" max="14082" width="40.33203125" style="254" customWidth="1"/>
    <col min="14083" max="14083" width="7.5546875" style="254" customWidth="1"/>
    <col min="14084" max="14084" width="7.44140625" style="254" customWidth="1"/>
    <col min="14085" max="14085" width="8.88671875" style="254" customWidth="1"/>
    <col min="14086" max="14086" width="12.6640625" style="254" customWidth="1"/>
    <col min="14087" max="14087" width="39.6640625" style="254" customWidth="1"/>
    <col min="14088" max="14088" width="51.44140625" style="254" customWidth="1"/>
    <col min="14089" max="14336" width="8.5546875" style="254"/>
    <col min="14337" max="14337" width="8" style="254" customWidth="1"/>
    <col min="14338" max="14338" width="40.33203125" style="254" customWidth="1"/>
    <col min="14339" max="14339" width="7.5546875" style="254" customWidth="1"/>
    <col min="14340" max="14340" width="7.44140625" style="254" customWidth="1"/>
    <col min="14341" max="14341" width="8.88671875" style="254" customWidth="1"/>
    <col min="14342" max="14342" width="12.6640625" style="254" customWidth="1"/>
    <col min="14343" max="14343" width="39.6640625" style="254" customWidth="1"/>
    <col min="14344" max="14344" width="51.44140625" style="254" customWidth="1"/>
    <col min="14345" max="14592" width="8.5546875" style="254"/>
    <col min="14593" max="14593" width="8" style="254" customWidth="1"/>
    <col min="14594" max="14594" width="40.33203125" style="254" customWidth="1"/>
    <col min="14595" max="14595" width="7.5546875" style="254" customWidth="1"/>
    <col min="14596" max="14596" width="7.44140625" style="254" customWidth="1"/>
    <col min="14597" max="14597" width="8.88671875" style="254" customWidth="1"/>
    <col min="14598" max="14598" width="12.6640625" style="254" customWidth="1"/>
    <col min="14599" max="14599" width="39.6640625" style="254" customWidth="1"/>
    <col min="14600" max="14600" width="51.44140625" style="254" customWidth="1"/>
    <col min="14601" max="14848" width="8.5546875" style="254"/>
    <col min="14849" max="14849" width="8" style="254" customWidth="1"/>
    <col min="14850" max="14850" width="40.33203125" style="254" customWidth="1"/>
    <col min="14851" max="14851" width="7.5546875" style="254" customWidth="1"/>
    <col min="14852" max="14852" width="7.44140625" style="254" customWidth="1"/>
    <col min="14853" max="14853" width="8.88671875" style="254" customWidth="1"/>
    <col min="14854" max="14854" width="12.6640625" style="254" customWidth="1"/>
    <col min="14855" max="14855" width="39.6640625" style="254" customWidth="1"/>
    <col min="14856" max="14856" width="51.44140625" style="254" customWidth="1"/>
    <col min="14857" max="15104" width="8.5546875" style="254"/>
    <col min="15105" max="15105" width="8" style="254" customWidth="1"/>
    <col min="15106" max="15106" width="40.33203125" style="254" customWidth="1"/>
    <col min="15107" max="15107" width="7.5546875" style="254" customWidth="1"/>
    <col min="15108" max="15108" width="7.44140625" style="254" customWidth="1"/>
    <col min="15109" max="15109" width="8.88671875" style="254" customWidth="1"/>
    <col min="15110" max="15110" width="12.6640625" style="254" customWidth="1"/>
    <col min="15111" max="15111" width="39.6640625" style="254" customWidth="1"/>
    <col min="15112" max="15112" width="51.44140625" style="254" customWidth="1"/>
    <col min="15113" max="15360" width="8.5546875" style="254"/>
    <col min="15361" max="15361" width="8" style="254" customWidth="1"/>
    <col min="15362" max="15362" width="40.33203125" style="254" customWidth="1"/>
    <col min="15363" max="15363" width="7.5546875" style="254" customWidth="1"/>
    <col min="15364" max="15364" width="7.44140625" style="254" customWidth="1"/>
    <col min="15365" max="15365" width="8.88671875" style="254" customWidth="1"/>
    <col min="15366" max="15366" width="12.6640625" style="254" customWidth="1"/>
    <col min="15367" max="15367" width="39.6640625" style="254" customWidth="1"/>
    <col min="15368" max="15368" width="51.44140625" style="254" customWidth="1"/>
    <col min="15369" max="15616" width="8.5546875" style="254"/>
    <col min="15617" max="15617" width="8" style="254" customWidth="1"/>
    <col min="15618" max="15618" width="40.33203125" style="254" customWidth="1"/>
    <col min="15619" max="15619" width="7.5546875" style="254" customWidth="1"/>
    <col min="15620" max="15620" width="7.44140625" style="254" customWidth="1"/>
    <col min="15621" max="15621" width="8.88671875" style="254" customWidth="1"/>
    <col min="15622" max="15622" width="12.6640625" style="254" customWidth="1"/>
    <col min="15623" max="15623" width="39.6640625" style="254" customWidth="1"/>
    <col min="15624" max="15624" width="51.44140625" style="254" customWidth="1"/>
    <col min="15625" max="15872" width="8.5546875" style="254"/>
    <col min="15873" max="15873" width="8" style="254" customWidth="1"/>
    <col min="15874" max="15874" width="40.33203125" style="254" customWidth="1"/>
    <col min="15875" max="15875" width="7.5546875" style="254" customWidth="1"/>
    <col min="15876" max="15876" width="7.44140625" style="254" customWidth="1"/>
    <col min="15877" max="15877" width="8.88671875" style="254" customWidth="1"/>
    <col min="15878" max="15878" width="12.6640625" style="254" customWidth="1"/>
    <col min="15879" max="15879" width="39.6640625" style="254" customWidth="1"/>
    <col min="15880" max="15880" width="51.44140625" style="254" customWidth="1"/>
    <col min="15881" max="16128" width="8.5546875" style="254"/>
    <col min="16129" max="16129" width="8" style="254" customWidth="1"/>
    <col min="16130" max="16130" width="40.33203125" style="254" customWidth="1"/>
    <col min="16131" max="16131" width="7.5546875" style="254" customWidth="1"/>
    <col min="16132" max="16132" width="7.44140625" style="254" customWidth="1"/>
    <col min="16133" max="16133" width="8.88671875" style="254" customWidth="1"/>
    <col min="16134" max="16134" width="12.6640625" style="254" customWidth="1"/>
    <col min="16135" max="16135" width="39.6640625" style="254" customWidth="1"/>
    <col min="16136" max="16136" width="51.44140625" style="254" customWidth="1"/>
    <col min="16137" max="16384" width="8.5546875" style="254"/>
  </cols>
  <sheetData>
    <row r="1" spans="1:6">
      <c r="D1" s="256"/>
      <c r="F1" s="256"/>
    </row>
    <row r="2" spans="1:6">
      <c r="A2" s="648"/>
      <c r="B2" s="287" t="s">
        <v>1567</v>
      </c>
      <c r="C2" s="284"/>
      <c r="D2" s="284"/>
      <c r="F2" s="284"/>
    </row>
    <row r="3" spans="1:6">
      <c r="A3" s="258"/>
      <c r="B3" s="259"/>
      <c r="C3" s="260"/>
      <c r="D3" s="261"/>
      <c r="F3" s="257"/>
    </row>
    <row r="4" spans="1:6">
      <c r="A4" s="258"/>
      <c r="B4" s="259"/>
      <c r="C4" s="260"/>
      <c r="D4" s="261"/>
      <c r="F4" s="257"/>
    </row>
    <row r="5" spans="1:6">
      <c r="A5" s="258" t="s">
        <v>558</v>
      </c>
      <c r="B5" s="259" t="s">
        <v>1568</v>
      </c>
      <c r="C5" s="260"/>
      <c r="D5" s="256"/>
      <c r="E5" s="114"/>
      <c r="F5" s="261"/>
    </row>
    <row r="6" spans="1:6">
      <c r="A6" s="258"/>
      <c r="B6" s="259"/>
      <c r="C6" s="260"/>
      <c r="D6" s="256"/>
      <c r="E6" s="114"/>
      <c r="F6" s="261"/>
    </row>
    <row r="7" spans="1:6">
      <c r="A7" s="258" t="s">
        <v>574</v>
      </c>
      <c r="B7" s="259" t="s">
        <v>575</v>
      </c>
      <c r="C7" s="260"/>
      <c r="D7" s="256"/>
      <c r="F7" s="261">
        <f>F60</f>
        <v>0</v>
      </c>
    </row>
    <row r="8" spans="1:6">
      <c r="A8" s="258" t="s">
        <v>576</v>
      </c>
      <c r="B8" s="259" t="s">
        <v>29</v>
      </c>
      <c r="C8" s="260"/>
      <c r="D8" s="256"/>
      <c r="F8" s="261">
        <f>F111</f>
        <v>0</v>
      </c>
    </row>
    <row r="9" spans="1:6">
      <c r="A9" s="258" t="s">
        <v>577</v>
      </c>
      <c r="B9" s="259" t="s">
        <v>578</v>
      </c>
      <c r="C9" s="260"/>
      <c r="D9" s="256"/>
      <c r="F9" s="261">
        <f>F154</f>
        <v>0</v>
      </c>
    </row>
    <row r="10" spans="1:6">
      <c r="A10" s="258"/>
      <c r="B10" s="259"/>
      <c r="C10" s="260"/>
      <c r="D10" s="256"/>
      <c r="F10" s="261"/>
    </row>
    <row r="11" spans="1:6">
      <c r="A11" s="258"/>
      <c r="B11" s="259"/>
      <c r="C11" s="260"/>
      <c r="D11" s="256"/>
      <c r="F11" s="261"/>
    </row>
    <row r="12" spans="1:6">
      <c r="A12" s="258" t="s">
        <v>559</v>
      </c>
      <c r="B12" s="259" t="s">
        <v>1569</v>
      </c>
      <c r="C12" s="260"/>
      <c r="D12" s="256"/>
      <c r="E12" s="114"/>
      <c r="F12" s="261"/>
    </row>
    <row r="13" spans="1:6">
      <c r="A13" s="258"/>
      <c r="B13" s="259"/>
      <c r="C13" s="260"/>
      <c r="D13" s="256"/>
      <c r="E13" s="114"/>
      <c r="F13" s="261"/>
    </row>
    <row r="14" spans="1:6">
      <c r="A14" s="258" t="s">
        <v>579</v>
      </c>
      <c r="B14" s="259" t="s">
        <v>575</v>
      </c>
      <c r="C14" s="260"/>
      <c r="D14" s="256"/>
      <c r="E14" s="114"/>
      <c r="F14" s="261">
        <f>F165</f>
        <v>0</v>
      </c>
    </row>
    <row r="15" spans="1:6">
      <c r="A15" s="258" t="s">
        <v>580</v>
      </c>
      <c r="B15" s="259" t="s">
        <v>29</v>
      </c>
      <c r="C15" s="260"/>
      <c r="D15" s="256"/>
      <c r="F15" s="261">
        <f>F246</f>
        <v>0</v>
      </c>
    </row>
    <row r="16" spans="1:6">
      <c r="A16" s="258" t="s">
        <v>581</v>
      </c>
      <c r="B16" s="259" t="s">
        <v>578</v>
      </c>
      <c r="C16" s="260"/>
      <c r="D16" s="256"/>
      <c r="F16" s="261">
        <f>F373</f>
        <v>0</v>
      </c>
    </row>
    <row r="17" spans="1:6">
      <c r="A17" s="258" t="s">
        <v>816</v>
      </c>
      <c r="B17" s="259"/>
      <c r="C17" s="260"/>
      <c r="D17" s="256"/>
      <c r="E17" s="114"/>
      <c r="F17" s="261"/>
    </row>
    <row r="18" spans="1:6">
      <c r="A18" s="258"/>
      <c r="B18" s="259"/>
      <c r="C18" s="260"/>
      <c r="D18" s="256"/>
      <c r="E18" s="114"/>
      <c r="F18" s="261"/>
    </row>
    <row r="19" spans="1:6">
      <c r="A19" s="258" t="s">
        <v>560</v>
      </c>
      <c r="B19" s="259" t="s">
        <v>1570</v>
      </c>
      <c r="C19" s="260"/>
      <c r="D19" s="256"/>
      <c r="E19" s="114"/>
      <c r="F19" s="261"/>
    </row>
    <row r="20" spans="1:6">
      <c r="A20" s="258"/>
      <c r="B20" s="259"/>
      <c r="C20" s="260"/>
      <c r="D20" s="256"/>
      <c r="E20" s="114"/>
      <c r="F20" s="261"/>
    </row>
    <row r="21" spans="1:6">
      <c r="A21" s="258" t="s">
        <v>582</v>
      </c>
      <c r="B21" s="259" t="s">
        <v>575</v>
      </c>
      <c r="C21" s="260"/>
      <c r="D21" s="256"/>
      <c r="F21" s="261">
        <f>F383</f>
        <v>0</v>
      </c>
    </row>
    <row r="22" spans="1:6">
      <c r="A22" s="258" t="s">
        <v>583</v>
      </c>
      <c r="B22" s="259" t="s">
        <v>35</v>
      </c>
      <c r="C22" s="260"/>
      <c r="D22" s="256"/>
      <c r="F22" s="261">
        <f>F423</f>
        <v>0</v>
      </c>
    </row>
    <row r="23" spans="1:6">
      <c r="A23" s="258" t="s">
        <v>584</v>
      </c>
      <c r="B23" s="259" t="s">
        <v>556</v>
      </c>
      <c r="C23" s="260"/>
      <c r="D23" s="256"/>
      <c r="F23" s="261">
        <f>F466</f>
        <v>0</v>
      </c>
    </row>
    <row r="24" spans="1:6">
      <c r="A24" s="258" t="s">
        <v>585</v>
      </c>
      <c r="B24" s="259" t="s">
        <v>586</v>
      </c>
      <c r="C24" s="260"/>
      <c r="D24" s="256"/>
      <c r="F24" s="261">
        <f>F481</f>
        <v>0</v>
      </c>
    </row>
    <row r="25" spans="1:6">
      <c r="A25" s="258"/>
      <c r="B25" s="259"/>
      <c r="C25" s="260"/>
      <c r="D25" s="256"/>
      <c r="E25" s="114"/>
      <c r="F25" s="261"/>
    </row>
    <row r="26" spans="1:6">
      <c r="A26" s="258"/>
      <c r="B26" s="259"/>
      <c r="C26" s="260"/>
      <c r="D26" s="256"/>
      <c r="E26" s="114"/>
      <c r="F26" s="261"/>
    </row>
    <row r="27" spans="1:6" ht="22.8">
      <c r="A27" s="258" t="s">
        <v>561</v>
      </c>
      <c r="B27" s="262" t="s">
        <v>1571</v>
      </c>
      <c r="C27" s="260"/>
      <c r="D27" s="260"/>
      <c r="E27" s="114"/>
      <c r="F27" s="260"/>
    </row>
    <row r="28" spans="1:6">
      <c r="A28" s="258"/>
      <c r="B28" s="259"/>
      <c r="C28" s="260"/>
      <c r="D28" s="256"/>
      <c r="E28" s="114"/>
      <c r="F28" s="261"/>
    </row>
    <row r="29" spans="1:6">
      <c r="A29" s="258" t="s">
        <v>587</v>
      </c>
      <c r="B29" s="259" t="s">
        <v>29</v>
      </c>
      <c r="C29" s="260"/>
      <c r="D29" s="256"/>
      <c r="F29" s="261">
        <f>F528</f>
        <v>0</v>
      </c>
    </row>
    <row r="30" spans="1:6">
      <c r="A30" s="258" t="s">
        <v>588</v>
      </c>
      <c r="B30" s="259" t="s">
        <v>1572</v>
      </c>
      <c r="C30" s="260"/>
      <c r="D30" s="256"/>
      <c r="F30" s="261">
        <f>F650</f>
        <v>0</v>
      </c>
    </row>
    <row r="31" spans="1:6">
      <c r="A31" s="258" t="s">
        <v>589</v>
      </c>
      <c r="B31" s="259" t="s">
        <v>1573</v>
      </c>
      <c r="C31" s="260"/>
      <c r="D31" s="256"/>
      <c r="F31" s="261">
        <f>F832</f>
        <v>0</v>
      </c>
    </row>
    <row r="32" spans="1:6">
      <c r="A32" s="258" t="s">
        <v>590</v>
      </c>
      <c r="B32" s="259" t="s">
        <v>1574</v>
      </c>
      <c r="C32" s="260"/>
      <c r="D32" s="256"/>
      <c r="F32" s="261">
        <f>F1086</f>
        <v>0</v>
      </c>
    </row>
    <row r="33" spans="1:8">
      <c r="A33" s="263"/>
      <c r="D33" s="256"/>
      <c r="F33" s="257"/>
    </row>
    <row r="34" spans="1:8">
      <c r="A34" s="263" t="s">
        <v>565</v>
      </c>
      <c r="B34" s="255" t="s">
        <v>266</v>
      </c>
      <c r="D34" s="256"/>
      <c r="F34" s="257">
        <f>F1095</f>
        <v>0</v>
      </c>
    </row>
    <row r="35" spans="1:8">
      <c r="A35" s="263"/>
      <c r="D35" s="256"/>
      <c r="F35" s="257"/>
    </row>
    <row r="36" spans="1:8">
      <c r="A36" s="263"/>
      <c r="D36" s="256"/>
      <c r="F36" s="257"/>
    </row>
    <row r="37" spans="1:8">
      <c r="A37" s="263"/>
      <c r="B37" s="288" t="s">
        <v>1576</v>
      </c>
      <c r="C37" s="284"/>
      <c r="F37" s="257">
        <f>SUM(F7:F34)</f>
        <v>0</v>
      </c>
      <c r="G37" s="264"/>
      <c r="H37" s="264"/>
    </row>
    <row r="38" spans="1:8">
      <c r="A38" s="263"/>
      <c r="B38" s="288"/>
      <c r="C38" s="284"/>
      <c r="D38" s="284"/>
      <c r="F38" s="257"/>
    </row>
    <row r="39" spans="1:8">
      <c r="A39" s="263"/>
      <c r="B39" s="288" t="s">
        <v>1577</v>
      </c>
      <c r="C39" s="284"/>
      <c r="F39" s="257">
        <f>F37*0.25</f>
        <v>0</v>
      </c>
    </row>
    <row r="40" spans="1:8">
      <c r="A40" s="263"/>
      <c r="B40" s="288"/>
      <c r="C40" s="284"/>
      <c r="F40" s="257"/>
    </row>
    <row r="41" spans="1:8">
      <c r="A41" s="263"/>
      <c r="B41" s="288" t="s">
        <v>1578</v>
      </c>
      <c r="C41" s="284"/>
      <c r="F41" s="257">
        <f>SUM(F37:F40)</f>
        <v>0</v>
      </c>
    </row>
    <row r="42" spans="1:8">
      <c r="D42" s="256"/>
      <c r="F42" s="256"/>
    </row>
    <row r="43" spans="1:8">
      <c r="B43" s="265"/>
      <c r="C43" s="266"/>
      <c r="D43" s="266"/>
      <c r="E43" s="114"/>
      <c r="F43" s="266"/>
    </row>
    <row r="44" spans="1:8">
      <c r="B44" s="267"/>
      <c r="C44" s="268"/>
      <c r="D44" s="268"/>
      <c r="E44" s="114"/>
      <c r="F44" s="268"/>
    </row>
    <row r="45" spans="1:8">
      <c r="A45" s="269"/>
      <c r="B45" s="263" t="s">
        <v>1579</v>
      </c>
      <c r="D45" s="256"/>
      <c r="F45" s="256"/>
    </row>
    <row r="46" spans="1:8">
      <c r="A46" s="269"/>
      <c r="B46" s="263"/>
      <c r="D46" s="256"/>
      <c r="F46" s="256"/>
    </row>
    <row r="47" spans="1:8" ht="22.8">
      <c r="A47" s="270" t="s">
        <v>255</v>
      </c>
      <c r="B47" s="271" t="s">
        <v>256</v>
      </c>
      <c r="C47" s="272" t="s">
        <v>552</v>
      </c>
      <c r="D47" s="273" t="s">
        <v>900</v>
      </c>
      <c r="E47" s="111" t="s">
        <v>257</v>
      </c>
      <c r="F47" s="273" t="s">
        <v>258</v>
      </c>
    </row>
    <row r="48" spans="1:8">
      <c r="A48" s="274"/>
      <c r="B48" s="267"/>
      <c r="C48" s="268"/>
      <c r="D48" s="268"/>
      <c r="F48" s="256"/>
    </row>
    <row r="49" spans="1:6">
      <c r="A49" s="274" t="s">
        <v>558</v>
      </c>
      <c r="B49" s="267" t="s">
        <v>1568</v>
      </c>
      <c r="D49" s="268"/>
      <c r="F49" s="257"/>
    </row>
    <row r="50" spans="1:6">
      <c r="A50" s="274"/>
      <c r="B50" s="267"/>
      <c r="D50" s="268"/>
      <c r="F50" s="257"/>
    </row>
    <row r="51" spans="1:6">
      <c r="A51" s="275" t="s">
        <v>574</v>
      </c>
      <c r="B51" s="267" t="s">
        <v>575</v>
      </c>
      <c r="C51" s="268"/>
      <c r="D51" s="268"/>
      <c r="E51" s="114"/>
      <c r="F51" s="268"/>
    </row>
    <row r="52" spans="1:6">
      <c r="A52" s="276"/>
      <c r="B52" s="267"/>
      <c r="C52" s="268"/>
      <c r="D52" s="268"/>
      <c r="E52" s="114"/>
      <c r="F52" s="268"/>
    </row>
    <row r="53" spans="1:6" ht="58.8">
      <c r="A53" s="276" t="s">
        <v>1580</v>
      </c>
      <c r="B53" s="267" t="s">
        <v>3393</v>
      </c>
      <c r="C53" s="268"/>
      <c r="D53" s="268"/>
      <c r="E53" s="114"/>
      <c r="F53" s="268"/>
    </row>
    <row r="54" spans="1:6" ht="13.2">
      <c r="A54" s="277"/>
      <c r="B54" s="267"/>
      <c r="C54" s="268" t="s">
        <v>3394</v>
      </c>
      <c r="D54" s="260">
        <v>64</v>
      </c>
      <c r="E54" s="114"/>
      <c r="F54" s="261">
        <f>D54*ROUND(E54,2)</f>
        <v>0</v>
      </c>
    </row>
    <row r="55" spans="1:6">
      <c r="A55" s="276"/>
      <c r="B55" s="267"/>
      <c r="C55" s="268"/>
      <c r="D55" s="268"/>
      <c r="E55" s="114"/>
      <c r="F55" s="268"/>
    </row>
    <row r="56" spans="1:6" ht="34.200000000000003">
      <c r="A56" s="276" t="s">
        <v>1581</v>
      </c>
      <c r="B56" s="267" t="s">
        <v>1582</v>
      </c>
      <c r="C56" s="268"/>
      <c r="D56" s="268"/>
      <c r="E56" s="114"/>
      <c r="F56" s="268"/>
    </row>
    <row r="57" spans="1:6">
      <c r="A57" s="277" t="s">
        <v>1583</v>
      </c>
      <c r="B57" s="267" t="s">
        <v>263</v>
      </c>
      <c r="C57" s="268" t="s">
        <v>262</v>
      </c>
      <c r="D57" s="268">
        <v>1</v>
      </c>
      <c r="E57" s="114"/>
      <c r="F57" s="261">
        <f t="shared" ref="F57:F58" si="0">D57*ROUND(E57,2)</f>
        <v>0</v>
      </c>
    </row>
    <row r="58" spans="1:6">
      <c r="A58" s="277" t="s">
        <v>1584</v>
      </c>
      <c r="B58" s="267" t="s">
        <v>264</v>
      </c>
      <c r="C58" s="268" t="s">
        <v>262</v>
      </c>
      <c r="D58" s="268">
        <v>1</v>
      </c>
      <c r="E58" s="114"/>
      <c r="F58" s="261">
        <f t="shared" si="0"/>
        <v>0</v>
      </c>
    </row>
    <row r="59" spans="1:6">
      <c r="A59" s="276"/>
      <c r="B59" s="267"/>
      <c r="C59" s="268"/>
      <c r="D59" s="268"/>
      <c r="E59" s="114"/>
      <c r="F59" s="268"/>
    </row>
    <row r="60" spans="1:6">
      <c r="A60" s="277" t="s">
        <v>574</v>
      </c>
      <c r="B60" s="267" t="s">
        <v>1585</v>
      </c>
      <c r="C60" s="268"/>
      <c r="D60" s="268"/>
      <c r="E60" s="114"/>
      <c r="F60" s="261">
        <f>SUM(F54:F58)</f>
        <v>0</v>
      </c>
    </row>
    <row r="61" spans="1:6">
      <c r="A61" s="269"/>
      <c r="B61" s="267"/>
      <c r="D61" s="268"/>
      <c r="F61" s="257"/>
    </row>
    <row r="62" spans="1:6">
      <c r="A62" s="269"/>
      <c r="B62" s="267"/>
      <c r="D62" s="268"/>
      <c r="F62" s="257"/>
    </row>
    <row r="63" spans="1:6">
      <c r="A63" s="278" t="s">
        <v>576</v>
      </c>
      <c r="B63" s="267" t="s">
        <v>29</v>
      </c>
      <c r="C63" s="268"/>
      <c r="D63" s="268"/>
      <c r="F63" s="257"/>
    </row>
    <row r="64" spans="1:6">
      <c r="A64" s="279"/>
      <c r="B64" s="280"/>
      <c r="D64" s="281"/>
      <c r="E64" s="113"/>
      <c r="F64" s="282"/>
    </row>
    <row r="65" spans="1:6" ht="136.80000000000001">
      <c r="A65" s="276" t="s">
        <v>1586</v>
      </c>
      <c r="B65" s="267" t="s">
        <v>1587</v>
      </c>
      <c r="C65" s="283"/>
      <c r="D65" s="268"/>
      <c r="E65" s="113"/>
      <c r="F65" s="282"/>
    </row>
    <row r="66" spans="1:6" ht="13.2">
      <c r="A66" s="277" t="s">
        <v>1588</v>
      </c>
      <c r="B66" s="267" t="s">
        <v>1589</v>
      </c>
      <c r="C66" s="268" t="s">
        <v>3395</v>
      </c>
      <c r="D66" s="284">
        <v>33.700000000000003</v>
      </c>
      <c r="E66" s="114"/>
      <c r="F66" s="261">
        <f t="shared" ref="F66:F67" si="1">D66*ROUND(E66,2)</f>
        <v>0</v>
      </c>
    </row>
    <row r="67" spans="1:6" ht="13.2">
      <c r="A67" s="277" t="s">
        <v>1590</v>
      </c>
      <c r="B67" s="267" t="s">
        <v>1591</v>
      </c>
      <c r="C67" s="268" t="s">
        <v>3395</v>
      </c>
      <c r="D67" s="284">
        <v>3.75</v>
      </c>
      <c r="E67" s="114"/>
      <c r="F67" s="261">
        <f t="shared" si="1"/>
        <v>0</v>
      </c>
    </row>
    <row r="68" spans="1:6">
      <c r="A68" s="276"/>
      <c r="B68" s="267"/>
      <c r="C68" s="268"/>
      <c r="D68" s="284"/>
      <c r="E68" s="113"/>
      <c r="F68" s="282"/>
    </row>
    <row r="69" spans="1:6" ht="34.200000000000003">
      <c r="A69" s="276" t="s">
        <v>1592</v>
      </c>
      <c r="B69" s="267" t="s">
        <v>1593</v>
      </c>
      <c r="C69" s="268"/>
      <c r="D69" s="284"/>
      <c r="E69" s="113"/>
      <c r="F69" s="282"/>
    </row>
    <row r="70" spans="1:6" ht="13.2">
      <c r="A70" s="276"/>
      <c r="B70" s="267"/>
      <c r="C70" s="268" t="s">
        <v>3395</v>
      </c>
      <c r="D70" s="284">
        <v>2.9</v>
      </c>
      <c r="E70" s="114"/>
      <c r="F70" s="261">
        <f>D70*ROUND(E70,2)</f>
        <v>0</v>
      </c>
    </row>
    <row r="71" spans="1:6">
      <c r="A71" s="276"/>
      <c r="B71" s="267"/>
      <c r="C71" s="268"/>
      <c r="D71" s="284"/>
      <c r="E71" s="113"/>
      <c r="F71" s="282"/>
    </row>
    <row r="72" spans="1:6" ht="34.200000000000003">
      <c r="A72" s="276" t="s">
        <v>1594</v>
      </c>
      <c r="B72" s="267" t="s">
        <v>1595</v>
      </c>
      <c r="C72" s="268"/>
      <c r="D72" s="284"/>
      <c r="E72" s="113"/>
      <c r="F72" s="282"/>
    </row>
    <row r="73" spans="1:6" ht="13.2">
      <c r="A73" s="276"/>
      <c r="B73" s="267"/>
      <c r="C73" s="268" t="s">
        <v>3395</v>
      </c>
      <c r="D73" s="284">
        <v>11.55</v>
      </c>
      <c r="E73" s="114"/>
      <c r="F73" s="261">
        <f>D73*ROUND(E73,2)</f>
        <v>0</v>
      </c>
    </row>
    <row r="74" spans="1:6">
      <c r="A74" s="276"/>
      <c r="B74" s="267"/>
      <c r="C74" s="268"/>
      <c r="D74" s="284"/>
      <c r="E74" s="113"/>
      <c r="F74" s="282"/>
    </row>
    <row r="75" spans="1:6" ht="45.6">
      <c r="A75" s="276" t="s">
        <v>1596</v>
      </c>
      <c r="B75" s="267" t="s">
        <v>1597</v>
      </c>
      <c r="C75" s="268"/>
      <c r="D75" s="284"/>
      <c r="E75" s="113"/>
      <c r="F75" s="282"/>
    </row>
    <row r="76" spans="1:6" ht="13.2">
      <c r="A76" s="276"/>
      <c r="B76" s="267"/>
      <c r="C76" s="268" t="s">
        <v>3395</v>
      </c>
      <c r="D76" s="284">
        <v>5</v>
      </c>
      <c r="E76" s="114"/>
      <c r="F76" s="261">
        <f>D76*ROUND(E76,2)</f>
        <v>0</v>
      </c>
    </row>
    <row r="77" spans="1:6">
      <c r="A77" s="276"/>
      <c r="B77" s="267"/>
      <c r="C77" s="268"/>
      <c r="D77" s="284"/>
      <c r="E77" s="113"/>
      <c r="F77" s="261"/>
    </row>
    <row r="78" spans="1:6" ht="57">
      <c r="A78" s="276" t="s">
        <v>1598</v>
      </c>
      <c r="B78" s="267" t="s">
        <v>1599</v>
      </c>
      <c r="C78" s="268" t="s">
        <v>3395</v>
      </c>
      <c r="D78" s="284">
        <v>23</v>
      </c>
      <c r="E78" s="114"/>
      <c r="F78" s="261">
        <f>D78*ROUND(E78,2)</f>
        <v>0</v>
      </c>
    </row>
    <row r="79" spans="1:6">
      <c r="A79" s="276"/>
      <c r="B79" s="267"/>
    </row>
    <row r="80" spans="1:6" ht="34.200000000000003">
      <c r="A80" s="276" t="s">
        <v>1600</v>
      </c>
      <c r="B80" s="267" t="s">
        <v>1601</v>
      </c>
      <c r="C80" s="268"/>
      <c r="D80" s="284"/>
      <c r="E80" s="113"/>
      <c r="F80" s="282"/>
    </row>
    <row r="81" spans="1:6" ht="13.2">
      <c r="A81" s="276"/>
      <c r="B81" s="267"/>
      <c r="C81" s="268" t="s">
        <v>3395</v>
      </c>
      <c r="D81" s="284">
        <v>32.450000000000003</v>
      </c>
      <c r="E81" s="114"/>
      <c r="F81" s="261">
        <f>D81*ROUND(E81,2)</f>
        <v>0</v>
      </c>
    </row>
    <row r="82" spans="1:6">
      <c r="A82" s="276"/>
      <c r="B82" s="267"/>
      <c r="C82" s="268"/>
      <c r="D82" s="284"/>
      <c r="E82" s="113"/>
      <c r="F82" s="261"/>
    </row>
    <row r="83" spans="1:6" ht="115.8">
      <c r="A83" s="286" t="s">
        <v>1602</v>
      </c>
      <c r="B83" s="267" t="s">
        <v>3396</v>
      </c>
      <c r="C83" s="268"/>
      <c r="D83" s="256"/>
      <c r="E83" s="114"/>
      <c r="F83" s="261"/>
    </row>
    <row r="84" spans="1:6" ht="13.2">
      <c r="A84" s="269"/>
      <c r="B84" s="267"/>
      <c r="C84" s="268" t="s">
        <v>3397</v>
      </c>
      <c r="D84" s="260">
        <v>32</v>
      </c>
      <c r="E84" s="114"/>
      <c r="F84" s="261">
        <f>D84*ROUND(E84,2)</f>
        <v>0</v>
      </c>
    </row>
    <row r="85" spans="1:6">
      <c r="A85" s="269"/>
      <c r="B85" s="267"/>
      <c r="C85" s="268"/>
      <c r="D85" s="260"/>
      <c r="E85" s="114"/>
      <c r="F85" s="261"/>
    </row>
    <row r="86" spans="1:6" ht="115.8">
      <c r="A86" s="286" t="s">
        <v>1603</v>
      </c>
      <c r="B86" s="267" t="s">
        <v>3398</v>
      </c>
      <c r="C86" s="268"/>
      <c r="D86" s="256"/>
      <c r="E86" s="114"/>
      <c r="F86" s="261"/>
    </row>
    <row r="87" spans="1:6" ht="13.2">
      <c r="A87" s="269"/>
      <c r="B87" s="267"/>
      <c r="C87" s="268" t="s">
        <v>3397</v>
      </c>
      <c r="D87" s="260">
        <v>32</v>
      </c>
      <c r="E87" s="114"/>
      <c r="F87" s="261">
        <f>D87*ROUND(E87,2)</f>
        <v>0</v>
      </c>
    </row>
    <row r="88" spans="1:6">
      <c r="A88" s="269"/>
      <c r="B88" s="267"/>
      <c r="C88" s="268"/>
      <c r="D88" s="260"/>
      <c r="E88" s="114"/>
      <c r="F88" s="261"/>
    </row>
    <row r="89" spans="1:6" ht="34.200000000000003">
      <c r="A89" s="286" t="s">
        <v>1606</v>
      </c>
      <c r="B89" s="267" t="s">
        <v>1604</v>
      </c>
      <c r="C89" s="268"/>
      <c r="D89" s="268"/>
      <c r="E89" s="114"/>
      <c r="F89" s="268"/>
    </row>
    <row r="90" spans="1:6">
      <c r="A90" s="277" t="s">
        <v>1607</v>
      </c>
      <c r="B90" s="267" t="s">
        <v>1605</v>
      </c>
      <c r="C90" s="268" t="s">
        <v>277</v>
      </c>
      <c r="D90" s="260">
        <v>0.4</v>
      </c>
      <c r="E90" s="114"/>
      <c r="F90" s="261">
        <f t="shared" ref="F90:F91" si="2">D90*ROUND(E90,2)</f>
        <v>0</v>
      </c>
    </row>
    <row r="91" spans="1:6" ht="13.2">
      <c r="A91" s="277" t="s">
        <v>1609</v>
      </c>
      <c r="B91" s="267" t="s">
        <v>95</v>
      </c>
      <c r="C91" s="268" t="s">
        <v>3397</v>
      </c>
      <c r="D91" s="260">
        <v>3.2</v>
      </c>
      <c r="E91" s="114"/>
      <c r="F91" s="261">
        <f t="shared" si="2"/>
        <v>0</v>
      </c>
    </row>
    <row r="92" spans="1:6">
      <c r="A92" s="277"/>
      <c r="B92" s="267"/>
      <c r="C92" s="268"/>
      <c r="D92" s="260"/>
      <c r="E92" s="114"/>
      <c r="F92" s="261"/>
    </row>
    <row r="93" spans="1:6" ht="114">
      <c r="A93" s="276" t="s">
        <v>3325</v>
      </c>
      <c r="B93" s="267" t="s">
        <v>3311</v>
      </c>
      <c r="C93" s="268"/>
      <c r="D93" s="256"/>
      <c r="E93" s="114"/>
      <c r="F93" s="261"/>
    </row>
    <row r="94" spans="1:6" ht="79.8">
      <c r="A94" s="276"/>
      <c r="B94" s="267" t="s">
        <v>3312</v>
      </c>
      <c r="C94" s="268"/>
      <c r="D94" s="256"/>
      <c r="E94" s="114"/>
      <c r="F94" s="261"/>
    </row>
    <row r="95" spans="1:6" ht="22.8">
      <c r="A95" s="276"/>
      <c r="B95" s="267" t="s">
        <v>3313</v>
      </c>
      <c r="C95" s="268"/>
      <c r="D95" s="256"/>
      <c r="E95" s="114"/>
      <c r="F95" s="261"/>
    </row>
    <row r="96" spans="1:6">
      <c r="A96" s="276" t="s">
        <v>3326</v>
      </c>
      <c r="B96" s="267" t="s">
        <v>1608</v>
      </c>
      <c r="C96" s="268" t="s">
        <v>277</v>
      </c>
      <c r="D96" s="260">
        <v>76.95</v>
      </c>
      <c r="E96" s="114"/>
      <c r="F96" s="261">
        <f t="shared" ref="F96:F109" si="3">D96*ROUND(E96,2)</f>
        <v>0</v>
      </c>
    </row>
    <row r="97" spans="1:6">
      <c r="A97" s="276" t="s">
        <v>3327</v>
      </c>
      <c r="B97" s="267" t="s">
        <v>1610</v>
      </c>
      <c r="C97" s="268" t="s">
        <v>277</v>
      </c>
      <c r="D97" s="260">
        <v>54.65</v>
      </c>
      <c r="E97" s="114"/>
      <c r="F97" s="261">
        <f t="shared" si="3"/>
        <v>0</v>
      </c>
    </row>
    <row r="98" spans="1:6">
      <c r="A98" s="276" t="s">
        <v>3328</v>
      </c>
      <c r="B98" s="267" t="s">
        <v>1611</v>
      </c>
      <c r="C98" s="268" t="s">
        <v>277</v>
      </c>
      <c r="D98" s="260">
        <v>22.3</v>
      </c>
      <c r="E98" s="114"/>
      <c r="F98" s="261">
        <f t="shared" si="3"/>
        <v>0</v>
      </c>
    </row>
    <row r="99" spans="1:6">
      <c r="A99" s="276" t="s">
        <v>3329</v>
      </c>
      <c r="B99" s="267" t="s">
        <v>3029</v>
      </c>
      <c r="C99" s="268" t="s">
        <v>277</v>
      </c>
      <c r="D99" s="260">
        <v>2.1</v>
      </c>
      <c r="E99" s="114"/>
      <c r="F99" s="261">
        <f t="shared" si="3"/>
        <v>0</v>
      </c>
    </row>
    <row r="100" spans="1:6">
      <c r="A100" s="276" t="s">
        <v>3330</v>
      </c>
      <c r="B100" s="267" t="s">
        <v>1612</v>
      </c>
      <c r="C100" s="268" t="s">
        <v>277</v>
      </c>
      <c r="D100" s="260">
        <v>1.05</v>
      </c>
      <c r="E100" s="114"/>
      <c r="F100" s="261">
        <f t="shared" si="3"/>
        <v>0</v>
      </c>
    </row>
    <row r="101" spans="1:6">
      <c r="A101" s="276" t="s">
        <v>3331</v>
      </c>
      <c r="B101" s="267" t="s">
        <v>1613</v>
      </c>
      <c r="C101" s="268" t="s">
        <v>277</v>
      </c>
      <c r="D101" s="260">
        <v>1.7000000000000002</v>
      </c>
      <c r="E101" s="114"/>
      <c r="F101" s="261">
        <f t="shared" si="3"/>
        <v>0</v>
      </c>
    </row>
    <row r="102" spans="1:6">
      <c r="A102" s="276" t="s">
        <v>3332</v>
      </c>
      <c r="B102" s="267" t="s">
        <v>1614</v>
      </c>
      <c r="C102" s="268" t="s">
        <v>277</v>
      </c>
      <c r="D102" s="260">
        <v>4.7</v>
      </c>
      <c r="E102" s="114"/>
      <c r="F102" s="261">
        <f t="shared" si="3"/>
        <v>0</v>
      </c>
    </row>
    <row r="103" spans="1:6" ht="13.2">
      <c r="A103" s="276" t="s">
        <v>3333</v>
      </c>
      <c r="B103" s="267" t="s">
        <v>95</v>
      </c>
      <c r="C103" s="268" t="s">
        <v>3397</v>
      </c>
      <c r="D103" s="260">
        <v>50.15</v>
      </c>
      <c r="E103" s="114"/>
      <c r="F103" s="261">
        <f t="shared" si="3"/>
        <v>0</v>
      </c>
    </row>
    <row r="104" spans="1:6">
      <c r="A104" s="276" t="s">
        <v>3334</v>
      </c>
      <c r="B104" s="267" t="s">
        <v>1615</v>
      </c>
      <c r="C104" s="268" t="s">
        <v>277</v>
      </c>
      <c r="D104" s="260">
        <v>1.2</v>
      </c>
      <c r="E104" s="114"/>
      <c r="F104" s="261">
        <f t="shared" si="3"/>
        <v>0</v>
      </c>
    </row>
    <row r="105" spans="1:6" ht="13.2">
      <c r="A105" s="276" t="s">
        <v>3335</v>
      </c>
      <c r="B105" s="267" t="s">
        <v>1616</v>
      </c>
      <c r="C105" s="268" t="s">
        <v>3397</v>
      </c>
      <c r="D105" s="260">
        <v>8.4</v>
      </c>
      <c r="E105" s="114"/>
      <c r="F105" s="261">
        <f t="shared" si="3"/>
        <v>0</v>
      </c>
    </row>
    <row r="106" spans="1:6" ht="13.2">
      <c r="A106" s="276" t="s">
        <v>3336</v>
      </c>
      <c r="B106" s="267" t="s">
        <v>1617</v>
      </c>
      <c r="C106" s="268" t="s">
        <v>3394</v>
      </c>
      <c r="D106" s="260">
        <v>18</v>
      </c>
      <c r="E106" s="114"/>
      <c r="F106" s="261">
        <f t="shared" si="3"/>
        <v>0</v>
      </c>
    </row>
    <row r="107" spans="1:6">
      <c r="A107" s="276" t="s">
        <v>3337</v>
      </c>
      <c r="B107" s="267" t="s">
        <v>1618</v>
      </c>
      <c r="C107" s="268" t="s">
        <v>262</v>
      </c>
      <c r="D107" s="268">
        <v>1</v>
      </c>
      <c r="E107" s="114"/>
      <c r="F107" s="261">
        <f t="shared" si="3"/>
        <v>0</v>
      </c>
    </row>
    <row r="108" spans="1:6">
      <c r="A108" s="276" t="s">
        <v>3338</v>
      </c>
      <c r="B108" s="267" t="s">
        <v>1619</v>
      </c>
      <c r="C108" s="268" t="s">
        <v>262</v>
      </c>
      <c r="D108" s="268">
        <v>6</v>
      </c>
      <c r="E108" s="114"/>
      <c r="F108" s="261">
        <f t="shared" si="3"/>
        <v>0</v>
      </c>
    </row>
    <row r="109" spans="1:6">
      <c r="A109" s="276" t="s">
        <v>3339</v>
      </c>
      <c r="B109" s="267" t="s">
        <v>87</v>
      </c>
      <c r="C109" s="268" t="s">
        <v>282</v>
      </c>
      <c r="D109" s="268">
        <v>608</v>
      </c>
      <c r="E109" s="114"/>
      <c r="F109" s="261">
        <f t="shared" si="3"/>
        <v>0</v>
      </c>
    </row>
    <row r="110" spans="1:6">
      <c r="A110" s="274"/>
      <c r="B110" s="267"/>
      <c r="C110" s="268"/>
      <c r="D110" s="268"/>
      <c r="F110" s="257"/>
    </row>
    <row r="111" spans="1:6">
      <c r="A111" s="287" t="s">
        <v>576</v>
      </c>
      <c r="B111" s="288" t="s">
        <v>1620</v>
      </c>
      <c r="C111" s="268"/>
      <c r="D111" s="268"/>
      <c r="F111" s="261">
        <f>SUM(F66:F109)</f>
        <v>0</v>
      </c>
    </row>
    <row r="112" spans="1:6">
      <c r="A112" s="274"/>
      <c r="B112" s="267"/>
      <c r="C112" s="268"/>
      <c r="D112" s="268"/>
      <c r="F112" s="256"/>
    </row>
    <row r="113" spans="1:6">
      <c r="A113" s="274"/>
      <c r="B113" s="267"/>
      <c r="C113" s="268"/>
      <c r="D113" s="268"/>
      <c r="F113" s="256"/>
    </row>
    <row r="114" spans="1:6">
      <c r="A114" s="289" t="s">
        <v>577</v>
      </c>
      <c r="B114" s="267" t="s">
        <v>578</v>
      </c>
      <c r="D114" s="281"/>
      <c r="E114" s="113"/>
      <c r="F114" s="282"/>
    </row>
    <row r="115" spans="1:6">
      <c r="A115" s="279"/>
      <c r="B115" s="280"/>
      <c r="D115" s="281"/>
      <c r="E115" s="113"/>
      <c r="F115" s="282"/>
    </row>
    <row r="116" spans="1:6" ht="57">
      <c r="A116" s="276" t="s">
        <v>1621</v>
      </c>
      <c r="B116" s="267" t="s">
        <v>1622</v>
      </c>
      <c r="D116" s="268"/>
      <c r="E116" s="113"/>
      <c r="F116" s="282"/>
    </row>
    <row r="117" spans="1:6" ht="13.2">
      <c r="A117" s="277"/>
      <c r="B117" s="267" t="s">
        <v>1623</v>
      </c>
      <c r="C117" s="268" t="s">
        <v>3394</v>
      </c>
      <c r="D117" s="284">
        <v>36</v>
      </c>
      <c r="E117" s="114"/>
      <c r="F117" s="261">
        <f>D117*ROUND(E117,2)</f>
        <v>0</v>
      </c>
    </row>
    <row r="118" spans="1:6">
      <c r="A118" s="276"/>
      <c r="B118" s="267"/>
      <c r="C118" s="268"/>
      <c r="D118" s="284"/>
      <c r="E118" s="114"/>
      <c r="F118" s="261"/>
    </row>
    <row r="119" spans="1:6" ht="45.6">
      <c r="A119" s="276" t="s">
        <v>1624</v>
      </c>
      <c r="B119" s="267" t="s">
        <v>1625</v>
      </c>
      <c r="C119" s="268"/>
      <c r="D119" s="284"/>
      <c r="E119" s="114"/>
      <c r="F119" s="261"/>
    </row>
    <row r="120" spans="1:6">
      <c r="A120" s="277" t="s">
        <v>1626</v>
      </c>
      <c r="B120" s="267" t="s">
        <v>1627</v>
      </c>
      <c r="C120" s="268" t="s">
        <v>262</v>
      </c>
      <c r="D120" s="290">
        <v>6</v>
      </c>
      <c r="E120" s="114"/>
      <c r="F120" s="261">
        <f t="shared" ref="F120:F122" si="4">D120*ROUND(E120,2)</f>
        <v>0</v>
      </c>
    </row>
    <row r="121" spans="1:6">
      <c r="A121" s="277" t="s">
        <v>1628</v>
      </c>
      <c r="B121" s="267" t="s">
        <v>1629</v>
      </c>
      <c r="C121" s="268" t="s">
        <v>262</v>
      </c>
      <c r="D121" s="290">
        <v>2</v>
      </c>
      <c r="E121" s="114"/>
      <c r="F121" s="261">
        <f t="shared" si="4"/>
        <v>0</v>
      </c>
    </row>
    <row r="122" spans="1:6">
      <c r="A122" s="277" t="s">
        <v>1630</v>
      </c>
      <c r="B122" s="267" t="s">
        <v>1631</v>
      </c>
      <c r="C122" s="268" t="s">
        <v>262</v>
      </c>
      <c r="D122" s="290">
        <v>2</v>
      </c>
      <c r="E122" s="114"/>
      <c r="F122" s="261">
        <f t="shared" si="4"/>
        <v>0</v>
      </c>
    </row>
    <row r="123" spans="1:6">
      <c r="A123" s="276"/>
      <c r="B123" s="267"/>
      <c r="C123" s="268"/>
      <c r="D123" s="290"/>
      <c r="E123" s="114"/>
      <c r="F123" s="261"/>
    </row>
    <row r="124" spans="1:6" ht="36" customHeight="1">
      <c r="A124" s="276" t="s">
        <v>1632</v>
      </c>
      <c r="B124" s="267" t="s">
        <v>1633</v>
      </c>
      <c r="C124" s="268"/>
      <c r="D124" s="290"/>
      <c r="E124" s="114"/>
      <c r="F124" s="261"/>
    </row>
    <row r="125" spans="1:6">
      <c r="A125" s="276" t="s">
        <v>1634</v>
      </c>
      <c r="B125" s="267" t="s">
        <v>1635</v>
      </c>
      <c r="C125" s="268" t="s">
        <v>262</v>
      </c>
      <c r="D125" s="290">
        <v>3</v>
      </c>
      <c r="E125" s="114"/>
      <c r="F125" s="261">
        <f t="shared" ref="F125:F131" si="5">D125*ROUND(E125,2)</f>
        <v>0</v>
      </c>
    </row>
    <row r="126" spans="1:6">
      <c r="A126" s="276" t="s">
        <v>1636</v>
      </c>
      <c r="B126" s="267" t="s">
        <v>1637</v>
      </c>
      <c r="C126" s="268" t="s">
        <v>262</v>
      </c>
      <c r="D126" s="290">
        <v>2</v>
      </c>
      <c r="E126" s="114"/>
      <c r="F126" s="261">
        <f t="shared" si="5"/>
        <v>0</v>
      </c>
    </row>
    <row r="127" spans="1:6">
      <c r="A127" s="276" t="s">
        <v>1638</v>
      </c>
      <c r="B127" s="267" t="s">
        <v>1639</v>
      </c>
      <c r="C127" s="268" t="s">
        <v>262</v>
      </c>
      <c r="D127" s="290">
        <v>1</v>
      </c>
      <c r="E127" s="114"/>
      <c r="F127" s="261">
        <f t="shared" si="5"/>
        <v>0</v>
      </c>
    </row>
    <row r="128" spans="1:6">
      <c r="A128" s="276" t="s">
        <v>1640</v>
      </c>
      <c r="B128" s="267" t="s">
        <v>1641</v>
      </c>
      <c r="C128" s="268" t="s">
        <v>262</v>
      </c>
      <c r="D128" s="290">
        <v>1</v>
      </c>
      <c r="E128" s="114"/>
      <c r="F128" s="261">
        <f t="shared" si="5"/>
        <v>0</v>
      </c>
    </row>
    <row r="129" spans="1:6">
      <c r="A129" s="276" t="s">
        <v>1642</v>
      </c>
      <c r="B129" s="267" t="s">
        <v>1643</v>
      </c>
      <c r="C129" s="268" t="s">
        <v>262</v>
      </c>
      <c r="D129" s="290">
        <v>2</v>
      </c>
      <c r="E129" s="114"/>
      <c r="F129" s="261">
        <f t="shared" si="5"/>
        <v>0</v>
      </c>
    </row>
    <row r="130" spans="1:6">
      <c r="A130" s="276" t="s">
        <v>1644</v>
      </c>
      <c r="B130" s="267" t="s">
        <v>1645</v>
      </c>
      <c r="C130" s="268" t="s">
        <v>262</v>
      </c>
      <c r="D130" s="290">
        <v>1</v>
      </c>
      <c r="E130" s="114"/>
      <c r="F130" s="261">
        <f t="shared" si="5"/>
        <v>0</v>
      </c>
    </row>
    <row r="131" spans="1:6">
      <c r="A131" s="276" t="s">
        <v>1646</v>
      </c>
      <c r="B131" s="267" t="s">
        <v>1647</v>
      </c>
      <c r="C131" s="268" t="s">
        <v>262</v>
      </c>
      <c r="D131" s="290">
        <v>1</v>
      </c>
      <c r="E131" s="114"/>
      <c r="F131" s="261">
        <f t="shared" si="5"/>
        <v>0</v>
      </c>
    </row>
    <row r="132" spans="1:6">
      <c r="A132" s="277"/>
      <c r="B132" s="267"/>
      <c r="C132" s="268"/>
      <c r="D132" s="290"/>
      <c r="E132" s="114"/>
      <c r="F132" s="261"/>
    </row>
    <row r="133" spans="1:6">
      <c r="A133" s="276" t="s">
        <v>1648</v>
      </c>
      <c r="B133" s="267" t="s">
        <v>1649</v>
      </c>
      <c r="C133" s="268"/>
      <c r="D133" s="290"/>
      <c r="E133" s="114"/>
      <c r="F133" s="261"/>
    </row>
    <row r="134" spans="1:6">
      <c r="A134" s="276"/>
      <c r="B134" s="267" t="s">
        <v>1650</v>
      </c>
      <c r="C134" s="268" t="s">
        <v>262</v>
      </c>
      <c r="D134" s="290">
        <v>1</v>
      </c>
      <c r="E134" s="114"/>
      <c r="F134" s="261">
        <f>D134*ROUND(E134,2)</f>
        <v>0</v>
      </c>
    </row>
    <row r="135" spans="1:6">
      <c r="A135" s="276"/>
      <c r="B135" s="267"/>
      <c r="C135" s="268"/>
      <c r="D135" s="290"/>
      <c r="E135" s="114"/>
      <c r="F135" s="261"/>
    </row>
    <row r="136" spans="1:6" ht="34.200000000000003">
      <c r="A136" s="276" t="s">
        <v>1651</v>
      </c>
      <c r="B136" s="267" t="s">
        <v>1652</v>
      </c>
      <c r="C136" s="268"/>
      <c r="D136" s="284"/>
      <c r="E136" s="114"/>
      <c r="F136" s="261"/>
    </row>
    <row r="137" spans="1:6">
      <c r="A137" s="277"/>
      <c r="B137" s="267" t="s">
        <v>1653</v>
      </c>
      <c r="C137" s="268" t="s">
        <v>262</v>
      </c>
      <c r="D137" s="290">
        <v>3</v>
      </c>
      <c r="E137" s="114"/>
      <c r="F137" s="261">
        <f>D137*ROUND(E137,2)</f>
        <v>0</v>
      </c>
    </row>
    <row r="138" spans="1:6">
      <c r="A138" s="276"/>
      <c r="B138" s="267"/>
      <c r="C138" s="268"/>
      <c r="D138" s="284"/>
      <c r="E138" s="114"/>
      <c r="F138" s="261"/>
    </row>
    <row r="139" spans="1:6" ht="22.8">
      <c r="A139" s="276" t="s">
        <v>1654</v>
      </c>
      <c r="B139" s="267" t="s">
        <v>1655</v>
      </c>
      <c r="C139" s="268"/>
      <c r="D139" s="268"/>
      <c r="E139" s="114"/>
      <c r="F139" s="268"/>
    </row>
    <row r="140" spans="1:6" ht="13.2">
      <c r="A140" s="277"/>
      <c r="B140" s="267"/>
      <c r="C140" s="268" t="s">
        <v>3394</v>
      </c>
      <c r="D140" s="260">
        <v>36</v>
      </c>
      <c r="E140" s="114"/>
      <c r="F140" s="261">
        <f>D140*ROUND(E140,2)</f>
        <v>0</v>
      </c>
    </row>
    <row r="141" spans="1:6">
      <c r="A141" s="276"/>
      <c r="B141" s="267"/>
      <c r="C141" s="268"/>
      <c r="D141" s="260"/>
      <c r="E141" s="114"/>
      <c r="F141" s="268"/>
    </row>
    <row r="142" spans="1:6" ht="22.8">
      <c r="A142" s="276" t="s">
        <v>1656</v>
      </c>
      <c r="B142" s="267" t="s">
        <v>1657</v>
      </c>
      <c r="C142" s="268"/>
      <c r="D142" s="260"/>
      <c r="E142" s="114"/>
      <c r="F142" s="268"/>
    </row>
    <row r="143" spans="1:6" ht="13.2">
      <c r="A143" s="277"/>
      <c r="B143" s="267"/>
      <c r="C143" s="268" t="s">
        <v>3394</v>
      </c>
      <c r="D143" s="260">
        <v>36</v>
      </c>
      <c r="E143" s="114"/>
      <c r="F143" s="261">
        <f>D143*ROUND(E143,2)</f>
        <v>0</v>
      </c>
    </row>
    <row r="144" spans="1:6">
      <c r="A144" s="276"/>
      <c r="C144" s="268"/>
      <c r="D144" s="291"/>
      <c r="E144" s="114"/>
      <c r="F144" s="261"/>
    </row>
    <row r="145" spans="1:6" ht="22.8">
      <c r="A145" s="276" t="s">
        <v>1658</v>
      </c>
      <c r="B145" s="267" t="s">
        <v>1659</v>
      </c>
      <c r="C145" s="268"/>
      <c r="D145" s="256"/>
      <c r="E145" s="113"/>
      <c r="F145" s="282"/>
    </row>
    <row r="146" spans="1:6" ht="13.2">
      <c r="A146" s="277"/>
      <c r="B146" s="267"/>
      <c r="C146" s="268" t="s">
        <v>3394</v>
      </c>
      <c r="D146" s="284">
        <v>36</v>
      </c>
      <c r="E146" s="114"/>
      <c r="F146" s="261">
        <f>D146*ROUND(E146,2)</f>
        <v>0</v>
      </c>
    </row>
    <row r="147" spans="1:6">
      <c r="A147" s="276"/>
      <c r="B147" s="267"/>
      <c r="C147" s="268"/>
      <c r="D147" s="284"/>
      <c r="E147" s="113"/>
      <c r="F147" s="282"/>
    </row>
    <row r="148" spans="1:6">
      <c r="A148" s="276" t="s">
        <v>1660</v>
      </c>
      <c r="B148" s="259" t="s">
        <v>1661</v>
      </c>
      <c r="C148" s="268"/>
      <c r="D148" s="284"/>
      <c r="E148" s="113"/>
      <c r="F148" s="282"/>
    </row>
    <row r="149" spans="1:6" ht="13.2">
      <c r="A149" s="277"/>
      <c r="B149" s="267"/>
      <c r="C149" s="268" t="s">
        <v>3394</v>
      </c>
      <c r="D149" s="284">
        <v>36</v>
      </c>
      <c r="E149" s="114"/>
      <c r="F149" s="261">
        <f>D149*ROUND(E149,2)</f>
        <v>0</v>
      </c>
    </row>
    <row r="150" spans="1:6">
      <c r="A150" s="276"/>
      <c r="B150" s="267"/>
      <c r="C150" s="268"/>
      <c r="D150" s="284"/>
      <c r="E150" s="113"/>
      <c r="F150" s="257"/>
    </row>
    <row r="151" spans="1:6" ht="57">
      <c r="A151" s="276" t="s">
        <v>1662</v>
      </c>
      <c r="B151" s="267" t="s">
        <v>1663</v>
      </c>
      <c r="C151" s="268"/>
      <c r="D151" s="256"/>
      <c r="E151" s="113"/>
      <c r="F151" s="282"/>
    </row>
    <row r="152" spans="1:6">
      <c r="A152" s="277"/>
      <c r="B152" s="267"/>
      <c r="C152" s="268" t="s">
        <v>262</v>
      </c>
      <c r="D152" s="256">
        <v>1</v>
      </c>
      <c r="E152" s="114"/>
      <c r="F152" s="261">
        <f>D152*ROUND(E152,2)</f>
        <v>0</v>
      </c>
    </row>
    <row r="153" spans="1:6">
      <c r="A153" s="279"/>
      <c r="B153" s="280"/>
      <c r="D153" s="281"/>
      <c r="E153" s="113"/>
      <c r="F153" s="282"/>
    </row>
    <row r="154" spans="1:6">
      <c r="A154" s="287" t="s">
        <v>577</v>
      </c>
      <c r="B154" s="288" t="s">
        <v>1664</v>
      </c>
      <c r="C154" s="268"/>
      <c r="D154" s="268"/>
      <c r="F154" s="261">
        <f>SUM(F117:F152)</f>
        <v>0</v>
      </c>
    </row>
    <row r="155" spans="1:6">
      <c r="A155" s="274"/>
      <c r="B155" s="267"/>
      <c r="C155" s="268"/>
      <c r="D155" s="268"/>
      <c r="F155" s="256"/>
    </row>
    <row r="156" spans="1:6">
      <c r="A156" s="274"/>
      <c r="B156" s="267"/>
      <c r="C156" s="268"/>
      <c r="D156" s="268"/>
      <c r="F156" s="257"/>
    </row>
    <row r="157" spans="1:6">
      <c r="A157" s="269" t="s">
        <v>559</v>
      </c>
      <c r="B157" s="267" t="s">
        <v>1665</v>
      </c>
      <c r="D157" s="268"/>
      <c r="F157" s="257"/>
    </row>
    <row r="158" spans="1:6">
      <c r="A158" s="269"/>
      <c r="B158" s="267"/>
      <c r="D158" s="268"/>
      <c r="F158" s="257"/>
    </row>
    <row r="159" spans="1:6">
      <c r="A159" s="275" t="s">
        <v>579</v>
      </c>
      <c r="B159" s="267" t="s">
        <v>575</v>
      </c>
      <c r="C159" s="268"/>
      <c r="D159" s="268"/>
      <c r="E159" s="114"/>
      <c r="F159" s="268"/>
    </row>
    <row r="160" spans="1:6">
      <c r="A160" s="276"/>
      <c r="B160" s="267"/>
      <c r="C160" s="268"/>
      <c r="D160" s="268"/>
      <c r="E160" s="114"/>
      <c r="F160" s="268"/>
    </row>
    <row r="161" spans="1:7" ht="34.200000000000003">
      <c r="A161" s="276" t="s">
        <v>1666</v>
      </c>
      <c r="B161" s="267" t="s">
        <v>1582</v>
      </c>
      <c r="C161" s="268"/>
      <c r="D161" s="268"/>
      <c r="E161" s="114"/>
      <c r="F161" s="268"/>
    </row>
    <row r="162" spans="1:7">
      <c r="A162" s="277" t="s">
        <v>3124</v>
      </c>
      <c r="B162" s="267" t="s">
        <v>263</v>
      </c>
      <c r="C162" s="268" t="s">
        <v>262</v>
      </c>
      <c r="D162" s="268">
        <v>1</v>
      </c>
      <c r="E162" s="114"/>
      <c r="F162" s="261">
        <f t="shared" ref="F162:F163" si="6">D162*ROUND(E162,2)</f>
        <v>0</v>
      </c>
    </row>
    <row r="163" spans="1:7">
      <c r="A163" s="277" t="s">
        <v>1667</v>
      </c>
      <c r="B163" s="267" t="s">
        <v>264</v>
      </c>
      <c r="C163" s="268" t="s">
        <v>262</v>
      </c>
      <c r="D163" s="268">
        <v>1</v>
      </c>
      <c r="E163" s="114"/>
      <c r="F163" s="261">
        <f t="shared" si="6"/>
        <v>0</v>
      </c>
    </row>
    <row r="164" spans="1:7">
      <c r="A164" s="276"/>
      <c r="B164" s="267"/>
      <c r="C164" s="268"/>
      <c r="D164" s="268"/>
      <c r="E164" s="114"/>
      <c r="F164" s="268"/>
    </row>
    <row r="165" spans="1:7">
      <c r="A165" s="277" t="s">
        <v>579</v>
      </c>
      <c r="B165" s="267" t="s">
        <v>1585</v>
      </c>
      <c r="C165" s="268"/>
      <c r="D165" s="268"/>
      <c r="E165" s="114"/>
      <c r="F165" s="261">
        <f>SUM(F161:F163)</f>
        <v>0</v>
      </c>
    </row>
    <row r="166" spans="1:7">
      <c r="A166" s="269"/>
      <c r="B166" s="267"/>
      <c r="D166" s="268"/>
      <c r="F166" s="257"/>
    </row>
    <row r="167" spans="1:7">
      <c r="A167" s="269"/>
      <c r="B167" s="267"/>
      <c r="D167" s="268"/>
      <c r="F167" s="257"/>
    </row>
    <row r="168" spans="1:7">
      <c r="A168" s="289" t="s">
        <v>580</v>
      </c>
      <c r="B168" s="267" t="s">
        <v>29</v>
      </c>
      <c r="C168" s="268"/>
      <c r="D168" s="268"/>
      <c r="F168" s="257"/>
    </row>
    <row r="169" spans="1:7">
      <c r="A169" s="279"/>
      <c r="B169" s="280"/>
      <c r="D169" s="281"/>
      <c r="E169" s="113"/>
      <c r="F169" s="282"/>
    </row>
    <row r="170" spans="1:7" ht="125.4">
      <c r="A170" s="276" t="s">
        <v>1668</v>
      </c>
      <c r="B170" s="267" t="s">
        <v>1669</v>
      </c>
      <c r="C170" s="283"/>
      <c r="D170" s="268"/>
      <c r="E170" s="113"/>
      <c r="F170" s="282"/>
    </row>
    <row r="171" spans="1:7" ht="13.2">
      <c r="A171" s="277" t="s">
        <v>1670</v>
      </c>
      <c r="B171" s="267" t="s">
        <v>1589</v>
      </c>
      <c r="C171" s="268" t="s">
        <v>3395</v>
      </c>
      <c r="D171" s="284">
        <v>383.95</v>
      </c>
      <c r="E171" s="114"/>
      <c r="F171" s="261">
        <f t="shared" ref="F171:F172" si="7">D171*ROUND(E171,2)</f>
        <v>0</v>
      </c>
    </row>
    <row r="172" spans="1:7" ht="13.2">
      <c r="A172" s="277" t="s">
        <v>1671</v>
      </c>
      <c r="B172" s="267" t="s">
        <v>1672</v>
      </c>
      <c r="C172" s="268" t="s">
        <v>3395</v>
      </c>
      <c r="D172" s="284">
        <v>78.650000000000006</v>
      </c>
      <c r="E172" s="114"/>
      <c r="F172" s="261">
        <f t="shared" si="7"/>
        <v>0</v>
      </c>
    </row>
    <row r="173" spans="1:7">
      <c r="A173" s="276"/>
      <c r="B173" s="267"/>
      <c r="C173" s="268"/>
      <c r="D173" s="284"/>
      <c r="E173" s="113"/>
      <c r="F173" s="282"/>
    </row>
    <row r="174" spans="1:7" ht="34.200000000000003">
      <c r="A174" s="276" t="s">
        <v>1673</v>
      </c>
      <c r="B174" s="267" t="s">
        <v>1593</v>
      </c>
      <c r="C174" s="268"/>
      <c r="D174" s="284"/>
      <c r="E174" s="113"/>
      <c r="F174" s="282"/>
    </row>
    <row r="175" spans="1:7" ht="13.2">
      <c r="A175" s="276"/>
      <c r="B175" s="267"/>
      <c r="C175" s="268" t="s">
        <v>3395</v>
      </c>
      <c r="D175" s="284">
        <v>38.549999999999997</v>
      </c>
      <c r="E175" s="114"/>
      <c r="F175" s="261">
        <f>D175*ROUND(E175,2)</f>
        <v>0</v>
      </c>
      <c r="G175" s="267"/>
    </row>
    <row r="176" spans="1:7">
      <c r="A176" s="276"/>
      <c r="B176" s="267"/>
      <c r="C176" s="268"/>
      <c r="D176" s="284"/>
      <c r="E176" s="113"/>
      <c r="F176" s="282"/>
      <c r="G176" s="267"/>
    </row>
    <row r="177" spans="1:6" ht="34.200000000000003">
      <c r="A177" s="276" t="s">
        <v>1674</v>
      </c>
      <c r="B177" s="267" t="s">
        <v>1595</v>
      </c>
      <c r="C177" s="268"/>
      <c r="D177" s="284"/>
      <c r="E177" s="113"/>
      <c r="F177" s="282"/>
    </row>
    <row r="178" spans="1:6" ht="13.2">
      <c r="A178" s="277"/>
      <c r="B178" s="267"/>
      <c r="C178" s="268" t="s">
        <v>3395</v>
      </c>
      <c r="D178" s="284">
        <v>154.19999999999999</v>
      </c>
      <c r="E178" s="114"/>
      <c r="F178" s="261">
        <f>D178*ROUND(E178,2)</f>
        <v>0</v>
      </c>
    </row>
    <row r="179" spans="1:6">
      <c r="A179" s="276"/>
      <c r="B179" s="267"/>
      <c r="C179" s="268"/>
      <c r="D179" s="284"/>
      <c r="E179" s="113"/>
      <c r="F179" s="282"/>
    </row>
    <row r="180" spans="1:6" ht="45.6">
      <c r="A180" s="276" t="s">
        <v>1675</v>
      </c>
      <c r="B180" s="267" t="s">
        <v>1597</v>
      </c>
      <c r="C180" s="268"/>
      <c r="D180" s="284"/>
      <c r="E180" s="113"/>
      <c r="F180" s="282"/>
    </row>
    <row r="181" spans="1:6" ht="13.2">
      <c r="A181" s="277"/>
      <c r="B181" s="267"/>
      <c r="C181" s="268" t="s">
        <v>3395</v>
      </c>
      <c r="D181" s="284">
        <v>85.05</v>
      </c>
      <c r="E181" s="114"/>
      <c r="F181" s="261">
        <f>D181*ROUND(E181,2)</f>
        <v>0</v>
      </c>
    </row>
    <row r="182" spans="1:6">
      <c r="A182" s="276"/>
      <c r="B182" s="267"/>
      <c r="C182" s="268"/>
      <c r="D182" s="284"/>
      <c r="E182" s="113"/>
      <c r="F182" s="261"/>
    </row>
    <row r="183" spans="1:6" ht="57">
      <c r="A183" s="276" t="s">
        <v>1676</v>
      </c>
      <c r="B183" s="267" t="s">
        <v>1599</v>
      </c>
      <c r="C183" s="268"/>
      <c r="D183" s="284"/>
      <c r="E183" s="113"/>
      <c r="F183" s="282"/>
    </row>
    <row r="184" spans="1:6" ht="13.2">
      <c r="B184" s="263"/>
      <c r="C184" s="268" t="s">
        <v>3395</v>
      </c>
      <c r="D184" s="256">
        <v>92.7</v>
      </c>
      <c r="E184" s="114"/>
      <c r="F184" s="261">
        <f>D184*ROUND(E184,2)</f>
        <v>0</v>
      </c>
    </row>
    <row r="185" spans="1:6">
      <c r="A185" s="276"/>
      <c r="B185" s="267"/>
      <c r="C185" s="268"/>
      <c r="D185" s="284"/>
      <c r="E185" s="113"/>
      <c r="F185" s="282"/>
    </row>
    <row r="186" spans="1:6" ht="34.200000000000003">
      <c r="A186" s="276" t="s">
        <v>1677</v>
      </c>
      <c r="B186" s="267" t="s">
        <v>1601</v>
      </c>
      <c r="C186" s="268"/>
      <c r="D186" s="284"/>
      <c r="E186" s="113"/>
      <c r="F186" s="282"/>
    </row>
    <row r="187" spans="1:6" ht="13.2">
      <c r="A187" s="277"/>
      <c r="B187" s="267"/>
      <c r="C187" s="268" t="s">
        <v>3395</v>
      </c>
      <c r="D187" s="284">
        <v>285.45</v>
      </c>
      <c r="E187" s="114"/>
      <c r="F187" s="261">
        <f>D187*ROUND(E187,2)</f>
        <v>0</v>
      </c>
    </row>
    <row r="188" spans="1:6">
      <c r="A188" s="276"/>
      <c r="B188" s="267"/>
      <c r="C188" s="268"/>
      <c r="D188" s="284"/>
      <c r="E188" s="113"/>
      <c r="F188" s="261"/>
    </row>
    <row r="189" spans="1:6" ht="34.200000000000003">
      <c r="A189" s="286" t="s">
        <v>1678</v>
      </c>
      <c r="B189" s="267" t="s">
        <v>1604</v>
      </c>
      <c r="C189" s="268"/>
      <c r="D189" s="268"/>
      <c r="E189" s="114"/>
      <c r="F189" s="268"/>
    </row>
    <row r="190" spans="1:6">
      <c r="A190" s="277" t="s">
        <v>1679</v>
      </c>
      <c r="B190" s="267" t="s">
        <v>1605</v>
      </c>
      <c r="C190" s="268" t="s">
        <v>277</v>
      </c>
      <c r="D190" s="260">
        <v>2.2999999999999998</v>
      </c>
      <c r="E190" s="114"/>
      <c r="F190" s="261">
        <f t="shared" ref="F190:F191" si="8">D190*ROUND(E190,2)</f>
        <v>0</v>
      </c>
    </row>
    <row r="191" spans="1:6" ht="13.2">
      <c r="A191" s="277" t="s">
        <v>1680</v>
      </c>
      <c r="B191" s="267" t="s">
        <v>95</v>
      </c>
      <c r="C191" s="268" t="s">
        <v>3397</v>
      </c>
      <c r="D191" s="260">
        <v>18.399999999999999</v>
      </c>
      <c r="E191" s="114"/>
      <c r="F191" s="261">
        <f t="shared" si="8"/>
        <v>0</v>
      </c>
    </row>
    <row r="192" spans="1:6">
      <c r="A192" s="276"/>
      <c r="B192" s="267"/>
      <c r="C192" s="268"/>
      <c r="D192" s="284"/>
      <c r="E192" s="113"/>
      <c r="F192" s="261"/>
    </row>
    <row r="193" spans="1:10" ht="34.200000000000003">
      <c r="A193" s="276" t="s">
        <v>1681</v>
      </c>
      <c r="B193" s="267" t="s">
        <v>1682</v>
      </c>
      <c r="C193" s="268"/>
      <c r="D193" s="268"/>
      <c r="E193" s="114"/>
      <c r="F193" s="268"/>
    </row>
    <row r="194" spans="1:10">
      <c r="A194" s="277"/>
      <c r="B194" s="267"/>
      <c r="C194" s="268" t="s">
        <v>262</v>
      </c>
      <c r="D194" s="268">
        <v>4</v>
      </c>
      <c r="E194" s="114"/>
      <c r="F194" s="261">
        <f>D194*ROUND(E194,2)</f>
        <v>0</v>
      </c>
    </row>
    <row r="195" spans="1:10">
      <c r="A195" s="276"/>
      <c r="B195" s="267"/>
      <c r="C195" s="268"/>
      <c r="D195" s="268"/>
      <c r="E195" s="113"/>
      <c r="F195" s="261"/>
    </row>
    <row r="196" spans="1:10" ht="91.2">
      <c r="A196" s="276" t="s">
        <v>1683</v>
      </c>
      <c r="B196" s="267" t="s">
        <v>3314</v>
      </c>
      <c r="C196" s="268"/>
      <c r="D196" s="256"/>
      <c r="E196" s="114"/>
      <c r="F196" s="261"/>
    </row>
    <row r="197" spans="1:10" ht="79.8">
      <c r="A197" s="276"/>
      <c r="B197" s="267" t="s">
        <v>3315</v>
      </c>
      <c r="C197" s="268"/>
      <c r="D197" s="256"/>
      <c r="E197" s="114"/>
      <c r="F197" s="261"/>
    </row>
    <row r="198" spans="1:10">
      <c r="A198" s="276" t="s">
        <v>1684</v>
      </c>
      <c r="B198" s="267" t="s">
        <v>1608</v>
      </c>
      <c r="C198" s="268" t="s">
        <v>277</v>
      </c>
      <c r="D198" s="260">
        <v>38.9</v>
      </c>
      <c r="E198" s="114"/>
      <c r="F198" s="261">
        <f t="shared" ref="F198:F211" si="9">D198*ROUND(E198,2)</f>
        <v>0</v>
      </c>
      <c r="G198" s="267"/>
      <c r="H198" s="292"/>
      <c r="I198" s="293"/>
      <c r="J198" s="294"/>
    </row>
    <row r="199" spans="1:10">
      <c r="A199" s="276" t="s">
        <v>1685</v>
      </c>
      <c r="B199" s="267" t="s">
        <v>1686</v>
      </c>
      <c r="C199" s="268" t="s">
        <v>277</v>
      </c>
      <c r="D199" s="260">
        <v>28.5</v>
      </c>
      <c r="E199" s="114"/>
      <c r="F199" s="261">
        <f t="shared" si="9"/>
        <v>0</v>
      </c>
      <c r="G199" s="267"/>
      <c r="H199" s="292"/>
      <c r="I199" s="293"/>
      <c r="J199" s="294"/>
    </row>
    <row r="200" spans="1:10">
      <c r="A200" s="276" t="s">
        <v>1687</v>
      </c>
      <c r="B200" s="267" t="s">
        <v>1611</v>
      </c>
      <c r="C200" s="268" t="s">
        <v>277</v>
      </c>
      <c r="D200" s="260">
        <v>10.4</v>
      </c>
      <c r="E200" s="114"/>
      <c r="F200" s="261">
        <f t="shared" si="9"/>
        <v>0</v>
      </c>
      <c r="G200" s="267"/>
      <c r="H200" s="292"/>
      <c r="I200" s="293"/>
      <c r="J200" s="294"/>
    </row>
    <row r="201" spans="1:10">
      <c r="A201" s="276" t="s">
        <v>1688</v>
      </c>
      <c r="B201" s="267" t="s">
        <v>1689</v>
      </c>
      <c r="C201" s="268" t="s">
        <v>277</v>
      </c>
      <c r="D201" s="260">
        <v>1.05</v>
      </c>
      <c r="E201" s="114"/>
      <c r="F201" s="261">
        <f t="shared" si="9"/>
        <v>0</v>
      </c>
      <c r="G201" s="267"/>
      <c r="H201" s="292"/>
      <c r="I201" s="293"/>
      <c r="J201" s="294"/>
    </row>
    <row r="202" spans="1:10">
      <c r="A202" s="276" t="s">
        <v>1690</v>
      </c>
      <c r="B202" s="267" t="s">
        <v>1612</v>
      </c>
      <c r="C202" s="268" t="s">
        <v>277</v>
      </c>
      <c r="D202" s="260">
        <v>0.55000000000000004</v>
      </c>
      <c r="E202" s="114"/>
      <c r="F202" s="261">
        <f t="shared" si="9"/>
        <v>0</v>
      </c>
      <c r="G202" s="267"/>
      <c r="H202" s="292"/>
      <c r="I202" s="293"/>
      <c r="J202" s="294"/>
    </row>
    <row r="203" spans="1:10">
      <c r="A203" s="276" t="s">
        <v>1691</v>
      </c>
      <c r="B203" s="267" t="s">
        <v>1613</v>
      </c>
      <c r="C203" s="268" t="s">
        <v>277</v>
      </c>
      <c r="D203" s="260">
        <v>1.2</v>
      </c>
      <c r="E203" s="114"/>
      <c r="F203" s="261">
        <f t="shared" si="9"/>
        <v>0</v>
      </c>
    </row>
    <row r="204" spans="1:10">
      <c r="A204" s="276" t="s">
        <v>1692</v>
      </c>
      <c r="B204" s="267" t="s">
        <v>1614</v>
      </c>
      <c r="C204" s="268" t="s">
        <v>277</v>
      </c>
      <c r="D204" s="260">
        <v>3.6</v>
      </c>
      <c r="E204" s="114"/>
      <c r="F204" s="261">
        <f t="shared" si="9"/>
        <v>0</v>
      </c>
    </row>
    <row r="205" spans="1:10" ht="13.2">
      <c r="A205" s="276" t="s">
        <v>1693</v>
      </c>
      <c r="B205" s="267" t="s">
        <v>95</v>
      </c>
      <c r="C205" s="268" t="s">
        <v>3397</v>
      </c>
      <c r="D205" s="260">
        <v>31.75</v>
      </c>
      <c r="E205" s="114"/>
      <c r="F205" s="261">
        <f t="shared" si="9"/>
        <v>0</v>
      </c>
    </row>
    <row r="206" spans="1:10">
      <c r="A206" s="276" t="s">
        <v>1694</v>
      </c>
      <c r="B206" s="267" t="s">
        <v>1615</v>
      </c>
      <c r="C206" s="268" t="s">
        <v>277</v>
      </c>
      <c r="D206" s="260">
        <v>0.7</v>
      </c>
      <c r="E206" s="114"/>
      <c r="F206" s="261">
        <f t="shared" si="9"/>
        <v>0</v>
      </c>
    </row>
    <row r="207" spans="1:10" ht="13.2">
      <c r="A207" s="276" t="s">
        <v>1695</v>
      </c>
      <c r="B207" s="267" t="s">
        <v>1616</v>
      </c>
      <c r="C207" s="268" t="s">
        <v>3397</v>
      </c>
      <c r="D207" s="260">
        <v>4</v>
      </c>
      <c r="E207" s="114"/>
      <c r="F207" s="261">
        <f t="shared" si="9"/>
        <v>0</v>
      </c>
    </row>
    <row r="208" spans="1:10" ht="13.2">
      <c r="A208" s="276" t="s">
        <v>1696</v>
      </c>
      <c r="B208" s="267" t="s">
        <v>1617</v>
      </c>
      <c r="C208" s="268" t="s">
        <v>3394</v>
      </c>
      <c r="D208" s="260">
        <v>12</v>
      </c>
      <c r="E208" s="114"/>
      <c r="F208" s="261">
        <f t="shared" si="9"/>
        <v>0</v>
      </c>
    </row>
    <row r="209" spans="1:6">
      <c r="A209" s="276" t="s">
        <v>1697</v>
      </c>
      <c r="B209" s="267" t="s">
        <v>1618</v>
      </c>
      <c r="C209" s="268" t="s">
        <v>262</v>
      </c>
      <c r="D209" s="268">
        <v>1</v>
      </c>
      <c r="E209" s="114"/>
      <c r="F209" s="261">
        <f t="shared" si="9"/>
        <v>0</v>
      </c>
    </row>
    <row r="210" spans="1:6">
      <c r="A210" s="276" t="s">
        <v>1698</v>
      </c>
      <c r="B210" s="267" t="s">
        <v>1699</v>
      </c>
      <c r="C210" s="268" t="s">
        <v>262</v>
      </c>
      <c r="D210" s="268">
        <v>5</v>
      </c>
      <c r="E210" s="114"/>
      <c r="F210" s="261">
        <f t="shared" si="9"/>
        <v>0</v>
      </c>
    </row>
    <row r="211" spans="1:6">
      <c r="A211" s="276" t="s">
        <v>1700</v>
      </c>
      <c r="B211" s="267" t="s">
        <v>87</v>
      </c>
      <c r="C211" s="268" t="s">
        <v>282</v>
      </c>
      <c r="D211" s="268">
        <v>448</v>
      </c>
      <c r="E211" s="114"/>
      <c r="F211" s="261">
        <f t="shared" si="9"/>
        <v>0</v>
      </c>
    </row>
    <row r="212" spans="1:6">
      <c r="A212" s="276"/>
      <c r="B212" s="267"/>
      <c r="C212" s="268"/>
      <c r="D212" s="268"/>
      <c r="E212" s="114"/>
      <c r="F212" s="261"/>
    </row>
    <row r="213" spans="1:6" ht="125.4">
      <c r="A213" s="276" t="s">
        <v>1701</v>
      </c>
      <c r="B213" s="267" t="s">
        <v>3316</v>
      </c>
      <c r="C213" s="268"/>
      <c r="D213" s="256"/>
      <c r="E213" s="114"/>
      <c r="F213" s="261"/>
    </row>
    <row r="214" spans="1:6" ht="57">
      <c r="A214" s="276"/>
      <c r="B214" s="267" t="s">
        <v>3317</v>
      </c>
      <c r="C214" s="268"/>
      <c r="D214" s="256"/>
      <c r="E214" s="114"/>
      <c r="F214" s="261"/>
    </row>
    <row r="215" spans="1:6">
      <c r="A215" s="276" t="s">
        <v>1702</v>
      </c>
      <c r="B215" s="267" t="s">
        <v>1608</v>
      </c>
      <c r="C215" s="268" t="s">
        <v>277</v>
      </c>
      <c r="D215" s="260">
        <v>144.15</v>
      </c>
      <c r="E215" s="114"/>
      <c r="F215" s="261">
        <f t="shared" ref="F215:F231" si="10">D215*ROUND(E215,2)</f>
        <v>0</v>
      </c>
    </row>
    <row r="216" spans="1:6">
      <c r="A216" s="276" t="s">
        <v>1703</v>
      </c>
      <c r="B216" s="267" t="s">
        <v>1610</v>
      </c>
      <c r="C216" s="268" t="s">
        <v>277</v>
      </c>
      <c r="D216" s="260">
        <v>117.4</v>
      </c>
      <c r="E216" s="114"/>
      <c r="F216" s="261">
        <f t="shared" si="10"/>
        <v>0</v>
      </c>
    </row>
    <row r="217" spans="1:6">
      <c r="A217" s="276" t="s">
        <v>1704</v>
      </c>
      <c r="B217" s="267" t="s">
        <v>1611</v>
      </c>
      <c r="C217" s="268" t="s">
        <v>277</v>
      </c>
      <c r="D217" s="260">
        <v>26.75</v>
      </c>
      <c r="E217" s="114"/>
      <c r="F217" s="261">
        <f t="shared" si="10"/>
        <v>0</v>
      </c>
    </row>
    <row r="218" spans="1:6">
      <c r="A218" s="276" t="s">
        <v>1705</v>
      </c>
      <c r="B218" s="267" t="s">
        <v>3028</v>
      </c>
      <c r="C218" s="268" t="s">
        <v>277</v>
      </c>
      <c r="D218" s="260">
        <v>2.9</v>
      </c>
      <c r="E218" s="114"/>
      <c r="F218" s="261">
        <f t="shared" si="10"/>
        <v>0</v>
      </c>
    </row>
    <row r="219" spans="1:6">
      <c r="A219" s="276" t="s">
        <v>1706</v>
      </c>
      <c r="B219" s="267" t="s">
        <v>1612</v>
      </c>
      <c r="C219" s="268" t="s">
        <v>277</v>
      </c>
      <c r="D219" s="260">
        <v>1.45</v>
      </c>
      <c r="E219" s="114"/>
      <c r="F219" s="261">
        <f t="shared" si="10"/>
        <v>0</v>
      </c>
    </row>
    <row r="220" spans="1:6">
      <c r="A220" s="276" t="s">
        <v>1707</v>
      </c>
      <c r="B220" s="267" t="s">
        <v>1613</v>
      </c>
      <c r="C220" s="268" t="s">
        <v>277</v>
      </c>
      <c r="D220" s="260">
        <v>3.65</v>
      </c>
      <c r="E220" s="114"/>
      <c r="F220" s="261">
        <f t="shared" si="10"/>
        <v>0</v>
      </c>
    </row>
    <row r="221" spans="1:6">
      <c r="A221" s="276" t="s">
        <v>1708</v>
      </c>
      <c r="B221" s="267" t="s">
        <v>1614</v>
      </c>
      <c r="C221" s="268" t="s">
        <v>277</v>
      </c>
      <c r="D221" s="260">
        <v>7.35</v>
      </c>
      <c r="E221" s="114"/>
      <c r="F221" s="261">
        <f t="shared" si="10"/>
        <v>0</v>
      </c>
    </row>
    <row r="222" spans="1:6" ht="13.2">
      <c r="A222" s="276" t="s">
        <v>1709</v>
      </c>
      <c r="B222" s="267" t="s">
        <v>95</v>
      </c>
      <c r="C222" s="268" t="s">
        <v>3397</v>
      </c>
      <c r="D222" s="260">
        <v>55.75</v>
      </c>
      <c r="E222" s="114"/>
      <c r="F222" s="261">
        <f t="shared" si="10"/>
        <v>0</v>
      </c>
    </row>
    <row r="223" spans="1:6">
      <c r="A223" s="276" t="s">
        <v>1710</v>
      </c>
      <c r="B223" s="267" t="s">
        <v>1615</v>
      </c>
      <c r="C223" s="268" t="s">
        <v>277</v>
      </c>
      <c r="D223" s="260">
        <v>1.8</v>
      </c>
      <c r="E223" s="114"/>
      <c r="F223" s="261">
        <f t="shared" si="10"/>
        <v>0</v>
      </c>
    </row>
    <row r="224" spans="1:6" ht="13.2">
      <c r="A224" s="276" t="s">
        <v>1711</v>
      </c>
      <c r="B224" s="267" t="s">
        <v>1616</v>
      </c>
      <c r="C224" s="268" t="s">
        <v>3397</v>
      </c>
      <c r="D224" s="260">
        <v>12.2</v>
      </c>
      <c r="E224" s="114"/>
      <c r="F224" s="261">
        <f t="shared" si="10"/>
        <v>0</v>
      </c>
    </row>
    <row r="225" spans="1:6" ht="13.2">
      <c r="A225" s="276" t="s">
        <v>1712</v>
      </c>
      <c r="B225" s="267" t="s">
        <v>1617</v>
      </c>
      <c r="C225" s="268" t="s">
        <v>3394</v>
      </c>
      <c r="D225" s="260">
        <v>18</v>
      </c>
      <c r="E225" s="114"/>
      <c r="F225" s="261">
        <f t="shared" si="10"/>
        <v>0</v>
      </c>
    </row>
    <row r="226" spans="1:6" ht="22.8">
      <c r="A226" s="276" t="s">
        <v>1713</v>
      </c>
      <c r="B226" s="269" t="s">
        <v>1714</v>
      </c>
      <c r="C226" s="268" t="s">
        <v>262</v>
      </c>
      <c r="D226" s="268">
        <v>1</v>
      </c>
      <c r="E226" s="114"/>
      <c r="F226" s="261">
        <f t="shared" si="10"/>
        <v>0</v>
      </c>
    </row>
    <row r="227" spans="1:6">
      <c r="A227" s="276" t="s">
        <v>1715</v>
      </c>
      <c r="B227" s="267" t="s">
        <v>1699</v>
      </c>
      <c r="C227" s="268" t="s">
        <v>262</v>
      </c>
      <c r="D227" s="268">
        <v>5</v>
      </c>
      <c r="E227" s="114"/>
      <c r="F227" s="261">
        <f t="shared" si="10"/>
        <v>0</v>
      </c>
    </row>
    <row r="228" spans="1:6">
      <c r="A228" s="276" t="s">
        <v>1716</v>
      </c>
      <c r="B228" s="267" t="s">
        <v>87</v>
      </c>
      <c r="C228" s="268" t="s">
        <v>282</v>
      </c>
      <c r="D228" s="268">
        <v>1024</v>
      </c>
      <c r="E228" s="114"/>
      <c r="F228" s="261">
        <f t="shared" si="10"/>
        <v>0</v>
      </c>
    </row>
    <row r="229" spans="1:6">
      <c r="A229" s="276" t="s">
        <v>1717</v>
      </c>
      <c r="B229" s="269" t="s">
        <v>1718</v>
      </c>
      <c r="C229" s="268" t="s">
        <v>262</v>
      </c>
      <c r="D229" s="268">
        <v>1</v>
      </c>
      <c r="E229" s="114"/>
      <c r="F229" s="261">
        <f t="shared" si="10"/>
        <v>0</v>
      </c>
    </row>
    <row r="230" spans="1:6" ht="22.8">
      <c r="A230" s="276" t="s">
        <v>1719</v>
      </c>
      <c r="B230" s="267" t="s">
        <v>1720</v>
      </c>
      <c r="C230" s="268" t="s">
        <v>3397</v>
      </c>
      <c r="D230" s="260">
        <v>21</v>
      </c>
      <c r="E230" s="114"/>
      <c r="F230" s="261">
        <f t="shared" si="10"/>
        <v>0</v>
      </c>
    </row>
    <row r="231" spans="1:6" ht="22.8">
      <c r="A231" s="276" t="s">
        <v>1721</v>
      </c>
      <c r="B231" s="267" t="s">
        <v>1722</v>
      </c>
      <c r="C231" s="268" t="s">
        <v>3397</v>
      </c>
      <c r="D231" s="260">
        <v>8.35</v>
      </c>
      <c r="E231" s="114"/>
      <c r="F231" s="261">
        <f t="shared" si="10"/>
        <v>0</v>
      </c>
    </row>
    <row r="232" spans="1:6">
      <c r="A232" s="276"/>
      <c r="B232" s="269"/>
      <c r="C232" s="268"/>
      <c r="D232" s="268"/>
      <c r="E232" s="114"/>
      <c r="F232" s="261"/>
    </row>
    <row r="233" spans="1:6" ht="136.80000000000001">
      <c r="A233" s="276" t="s">
        <v>1723</v>
      </c>
      <c r="B233" s="267" t="s">
        <v>3233</v>
      </c>
      <c r="D233" s="261"/>
      <c r="E233" s="114"/>
      <c r="F233" s="261"/>
    </row>
    <row r="234" spans="1:6">
      <c r="B234" s="267" t="s">
        <v>2786</v>
      </c>
      <c r="D234" s="261"/>
      <c r="E234" s="114"/>
      <c r="F234" s="261"/>
    </row>
    <row r="235" spans="1:6" ht="13.2">
      <c r="A235" s="276" t="s">
        <v>1724</v>
      </c>
      <c r="B235" s="267" t="s">
        <v>2787</v>
      </c>
      <c r="C235" s="268" t="s">
        <v>3394</v>
      </c>
      <c r="D235" s="284">
        <v>3</v>
      </c>
      <c r="E235" s="114"/>
      <c r="F235" s="261">
        <f t="shared" ref="F235:F244" si="11">D235*ROUND(E235,2)</f>
        <v>0</v>
      </c>
    </row>
    <row r="236" spans="1:6">
      <c r="A236" s="276" t="s">
        <v>1725</v>
      </c>
      <c r="B236" s="267" t="s">
        <v>1608</v>
      </c>
      <c r="C236" s="268" t="s">
        <v>277</v>
      </c>
      <c r="D236" s="260">
        <v>48</v>
      </c>
      <c r="E236" s="114"/>
      <c r="F236" s="261">
        <f t="shared" si="11"/>
        <v>0</v>
      </c>
    </row>
    <row r="237" spans="1:6">
      <c r="A237" s="276" t="s">
        <v>1726</v>
      </c>
      <c r="B237" s="267" t="s">
        <v>1686</v>
      </c>
      <c r="C237" s="268" t="s">
        <v>277</v>
      </c>
      <c r="D237" s="260">
        <v>43.15</v>
      </c>
      <c r="E237" s="114"/>
      <c r="F237" s="261">
        <f t="shared" si="11"/>
        <v>0</v>
      </c>
    </row>
    <row r="238" spans="1:6">
      <c r="A238" s="276" t="s">
        <v>1727</v>
      </c>
      <c r="B238" s="267" t="s">
        <v>1611</v>
      </c>
      <c r="C238" s="268" t="s">
        <v>277</v>
      </c>
      <c r="D238" s="260">
        <v>4.8499999999999996</v>
      </c>
      <c r="E238" s="114"/>
      <c r="F238" s="261">
        <f t="shared" si="11"/>
        <v>0</v>
      </c>
    </row>
    <row r="239" spans="1:6">
      <c r="A239" s="276" t="s">
        <v>1728</v>
      </c>
      <c r="B239" s="267" t="s">
        <v>278</v>
      </c>
      <c r="C239" s="268" t="s">
        <v>277</v>
      </c>
      <c r="D239" s="260">
        <v>3.85</v>
      </c>
      <c r="E239" s="114"/>
      <c r="F239" s="261">
        <f t="shared" si="11"/>
        <v>0</v>
      </c>
    </row>
    <row r="240" spans="1:6" ht="13.2">
      <c r="A240" s="276" t="s">
        <v>1729</v>
      </c>
      <c r="B240" s="267" t="s">
        <v>3399</v>
      </c>
      <c r="C240" s="268" t="s">
        <v>3397</v>
      </c>
      <c r="D240" s="260">
        <v>16.5</v>
      </c>
      <c r="E240" s="114"/>
      <c r="F240" s="261">
        <f t="shared" si="11"/>
        <v>0</v>
      </c>
    </row>
    <row r="241" spans="1:6">
      <c r="A241" s="276" t="s">
        <v>1730</v>
      </c>
      <c r="B241" s="267" t="s">
        <v>1731</v>
      </c>
      <c r="C241" s="268" t="s">
        <v>262</v>
      </c>
      <c r="D241" s="268">
        <v>1</v>
      </c>
      <c r="E241" s="114"/>
      <c r="F241" s="261">
        <f t="shared" si="11"/>
        <v>0</v>
      </c>
    </row>
    <row r="242" spans="1:6">
      <c r="A242" s="276" t="s">
        <v>1732</v>
      </c>
      <c r="B242" s="267" t="s">
        <v>1733</v>
      </c>
      <c r="C242" s="268" t="s">
        <v>262</v>
      </c>
      <c r="D242" s="268">
        <v>1</v>
      </c>
      <c r="E242" s="114"/>
      <c r="F242" s="261">
        <f t="shared" si="11"/>
        <v>0</v>
      </c>
    </row>
    <row r="243" spans="1:6" ht="22.8">
      <c r="A243" s="276" t="s">
        <v>1734</v>
      </c>
      <c r="B243" s="267" t="s">
        <v>1735</v>
      </c>
      <c r="C243" s="268" t="s">
        <v>262</v>
      </c>
      <c r="D243" s="268">
        <v>1</v>
      </c>
      <c r="E243" s="114"/>
      <c r="F243" s="261">
        <f t="shared" si="11"/>
        <v>0</v>
      </c>
    </row>
    <row r="244" spans="1:6">
      <c r="A244" s="276" t="s">
        <v>1736</v>
      </c>
      <c r="B244" s="267" t="s">
        <v>1699</v>
      </c>
      <c r="C244" s="268" t="s">
        <v>262</v>
      </c>
      <c r="D244" s="268">
        <v>8</v>
      </c>
      <c r="E244" s="114"/>
      <c r="F244" s="261">
        <f t="shared" si="11"/>
        <v>0</v>
      </c>
    </row>
    <row r="245" spans="1:6">
      <c r="A245" s="276"/>
      <c r="B245" s="269"/>
      <c r="C245" s="268"/>
      <c r="D245" s="268"/>
      <c r="E245" s="114"/>
      <c r="F245" s="261"/>
    </row>
    <row r="246" spans="1:6">
      <c r="A246" s="287" t="s">
        <v>579</v>
      </c>
      <c r="B246" s="288" t="s">
        <v>1620</v>
      </c>
      <c r="C246" s="268"/>
      <c r="D246" s="268"/>
      <c r="F246" s="261">
        <f>SUM(F171:F244)</f>
        <v>0</v>
      </c>
    </row>
    <row r="247" spans="1:6">
      <c r="A247" s="274"/>
      <c r="B247" s="267"/>
      <c r="C247" s="268"/>
      <c r="D247" s="268"/>
      <c r="F247" s="257"/>
    </row>
    <row r="248" spans="1:6">
      <c r="A248" s="274"/>
      <c r="B248" s="267"/>
      <c r="C248" s="268"/>
      <c r="D248" s="268"/>
      <c r="F248" s="257"/>
    </row>
    <row r="249" spans="1:6">
      <c r="A249" s="289" t="s">
        <v>580</v>
      </c>
      <c r="B249" s="267" t="s">
        <v>578</v>
      </c>
      <c r="D249" s="281"/>
      <c r="E249" s="113"/>
      <c r="F249" s="282"/>
    </row>
    <row r="250" spans="1:6">
      <c r="A250" s="279"/>
      <c r="B250" s="280"/>
      <c r="D250" s="281"/>
      <c r="E250" s="113"/>
      <c r="F250" s="282"/>
    </row>
    <row r="251" spans="1:6" ht="109.2" customHeight="1">
      <c r="A251" s="276" t="s">
        <v>1668</v>
      </c>
      <c r="B251" s="267" t="s">
        <v>3340</v>
      </c>
      <c r="D251" s="268"/>
      <c r="E251" s="113"/>
      <c r="F251" s="282"/>
    </row>
    <row r="252" spans="1:6" ht="13.2">
      <c r="A252" s="277" t="s">
        <v>1670</v>
      </c>
      <c r="B252" s="267" t="s">
        <v>1737</v>
      </c>
      <c r="C252" s="268" t="s">
        <v>3394</v>
      </c>
      <c r="D252" s="284">
        <v>12</v>
      </c>
      <c r="E252" s="114"/>
      <c r="F252" s="261">
        <f t="shared" ref="F252:F257" si="12">D252*ROUND(E252,2)</f>
        <v>0</v>
      </c>
    </row>
    <row r="253" spans="1:6" ht="13.2">
      <c r="A253" s="277" t="s">
        <v>1671</v>
      </c>
      <c r="B253" s="267" t="s">
        <v>1738</v>
      </c>
      <c r="C253" s="268" t="s">
        <v>3394</v>
      </c>
      <c r="D253" s="284">
        <v>72</v>
      </c>
      <c r="E253" s="114"/>
      <c r="F253" s="261">
        <f t="shared" si="12"/>
        <v>0</v>
      </c>
    </row>
    <row r="254" spans="1:6" ht="13.2">
      <c r="A254" s="277" t="s">
        <v>1739</v>
      </c>
      <c r="B254" s="267" t="s">
        <v>1740</v>
      </c>
      <c r="C254" s="268" t="s">
        <v>3394</v>
      </c>
      <c r="D254" s="284">
        <v>6</v>
      </c>
      <c r="E254" s="114"/>
      <c r="F254" s="261">
        <f t="shared" si="12"/>
        <v>0</v>
      </c>
    </row>
    <row r="255" spans="1:6" ht="13.2">
      <c r="A255" s="277" t="s">
        <v>1741</v>
      </c>
      <c r="B255" s="267" t="s">
        <v>1742</v>
      </c>
      <c r="C255" s="268" t="s">
        <v>3394</v>
      </c>
      <c r="D255" s="284">
        <v>12</v>
      </c>
      <c r="E255" s="114"/>
      <c r="F255" s="261">
        <f t="shared" si="12"/>
        <v>0</v>
      </c>
    </row>
    <row r="256" spans="1:6" ht="13.2">
      <c r="A256" s="277" t="s">
        <v>1743</v>
      </c>
      <c r="B256" s="267" t="s">
        <v>1744</v>
      </c>
      <c r="C256" s="268" t="s">
        <v>3394</v>
      </c>
      <c r="D256" s="284">
        <v>300</v>
      </c>
      <c r="E256" s="114"/>
      <c r="F256" s="261">
        <f t="shared" si="12"/>
        <v>0</v>
      </c>
    </row>
    <row r="257" spans="1:6" ht="13.2">
      <c r="A257" s="277" t="s">
        <v>1745</v>
      </c>
      <c r="B257" s="267" t="s">
        <v>1623</v>
      </c>
      <c r="C257" s="268" t="s">
        <v>3394</v>
      </c>
      <c r="D257" s="284">
        <v>130</v>
      </c>
      <c r="E257" s="114"/>
      <c r="F257" s="261">
        <f t="shared" si="12"/>
        <v>0</v>
      </c>
    </row>
    <row r="258" spans="1:6">
      <c r="A258" s="276"/>
      <c r="B258" s="267"/>
      <c r="C258" s="268"/>
      <c r="D258" s="284"/>
      <c r="E258" s="114"/>
      <c r="F258" s="261"/>
    </row>
    <row r="259" spans="1:6" ht="45.6">
      <c r="A259" s="276" t="s">
        <v>1673</v>
      </c>
      <c r="B259" s="267" t="s">
        <v>1625</v>
      </c>
      <c r="C259" s="268"/>
      <c r="D259" s="284"/>
      <c r="E259" s="114"/>
      <c r="F259" s="261"/>
    </row>
    <row r="260" spans="1:6">
      <c r="A260" s="277" t="s">
        <v>1746</v>
      </c>
      <c r="B260" s="267" t="s">
        <v>1747</v>
      </c>
      <c r="C260" s="268" t="s">
        <v>262</v>
      </c>
      <c r="D260" s="290">
        <v>56</v>
      </c>
      <c r="E260" s="114"/>
      <c r="F260" s="261">
        <f t="shared" ref="F260:F263" si="13">D260*ROUND(E260,2)</f>
        <v>0</v>
      </c>
    </row>
    <row r="261" spans="1:6">
      <c r="A261" s="277" t="s">
        <v>1748</v>
      </c>
      <c r="B261" s="267" t="s">
        <v>1627</v>
      </c>
      <c r="C261" s="268" t="s">
        <v>262</v>
      </c>
      <c r="D261" s="290">
        <v>23</v>
      </c>
      <c r="E261" s="114"/>
      <c r="F261" s="261">
        <f t="shared" si="13"/>
        <v>0</v>
      </c>
    </row>
    <row r="262" spans="1:6">
      <c r="A262" s="277" t="s">
        <v>1749</v>
      </c>
      <c r="B262" s="267" t="s">
        <v>1750</v>
      </c>
      <c r="C262" s="268" t="s">
        <v>262</v>
      </c>
      <c r="D262" s="290">
        <v>3</v>
      </c>
      <c r="E262" s="114"/>
      <c r="F262" s="261">
        <f t="shared" si="13"/>
        <v>0</v>
      </c>
    </row>
    <row r="263" spans="1:6">
      <c r="A263" s="277" t="s">
        <v>1751</v>
      </c>
      <c r="B263" s="267" t="s">
        <v>1631</v>
      </c>
      <c r="C263" s="268" t="s">
        <v>262</v>
      </c>
      <c r="D263" s="290">
        <v>1</v>
      </c>
      <c r="E263" s="114"/>
      <c r="F263" s="261">
        <f t="shared" si="13"/>
        <v>0</v>
      </c>
    </row>
    <row r="264" spans="1:6">
      <c r="A264" s="277"/>
      <c r="B264" s="267"/>
      <c r="C264" s="268"/>
      <c r="D264" s="290"/>
      <c r="E264" s="114"/>
      <c r="F264" s="261"/>
    </row>
    <row r="265" spans="1:6" ht="34.200000000000003">
      <c r="A265" s="276" t="s">
        <v>1674</v>
      </c>
      <c r="B265" s="267" t="s">
        <v>1633</v>
      </c>
      <c r="C265" s="268"/>
      <c r="D265" s="290"/>
      <c r="E265" s="114"/>
      <c r="F265" s="261"/>
    </row>
    <row r="266" spans="1:6">
      <c r="A266" s="276"/>
      <c r="B266" s="267" t="s">
        <v>1752</v>
      </c>
      <c r="C266" s="268"/>
      <c r="D266" s="290"/>
      <c r="E266" s="114"/>
      <c r="F266" s="261"/>
    </row>
    <row r="267" spans="1:6">
      <c r="A267" s="276" t="s">
        <v>1753</v>
      </c>
      <c r="B267" s="267" t="s">
        <v>1754</v>
      </c>
      <c r="C267" s="268" t="s">
        <v>262</v>
      </c>
      <c r="D267" s="290">
        <v>1</v>
      </c>
      <c r="E267" s="114"/>
      <c r="F267" s="261">
        <f t="shared" ref="F267:F274" si="14">D267*ROUND(E267,2)</f>
        <v>0</v>
      </c>
    </row>
    <row r="268" spans="1:6">
      <c r="A268" s="276" t="s">
        <v>1755</v>
      </c>
      <c r="B268" s="267" t="s">
        <v>1756</v>
      </c>
      <c r="C268" s="268" t="s">
        <v>262</v>
      </c>
      <c r="D268" s="290">
        <v>14</v>
      </c>
      <c r="E268" s="114"/>
      <c r="F268" s="261">
        <f t="shared" si="14"/>
        <v>0</v>
      </c>
    </row>
    <row r="269" spans="1:6">
      <c r="A269" s="276" t="s">
        <v>1757</v>
      </c>
      <c r="B269" s="267" t="s">
        <v>1758</v>
      </c>
      <c r="C269" s="268" t="s">
        <v>262</v>
      </c>
      <c r="D269" s="290">
        <v>1</v>
      </c>
      <c r="E269" s="114"/>
      <c r="F269" s="261">
        <f t="shared" si="14"/>
        <v>0</v>
      </c>
    </row>
    <row r="270" spans="1:6">
      <c r="A270" s="276" t="s">
        <v>1759</v>
      </c>
      <c r="B270" s="267" t="s">
        <v>1760</v>
      </c>
      <c r="C270" s="268" t="s">
        <v>262</v>
      </c>
      <c r="D270" s="290">
        <v>1</v>
      </c>
      <c r="E270" s="114"/>
      <c r="F270" s="261">
        <f t="shared" si="14"/>
        <v>0</v>
      </c>
    </row>
    <row r="271" spans="1:6">
      <c r="A271" s="276" t="s">
        <v>1761</v>
      </c>
      <c r="B271" s="267" t="s">
        <v>1762</v>
      </c>
      <c r="C271" s="268" t="s">
        <v>262</v>
      </c>
      <c r="D271" s="290">
        <v>3</v>
      </c>
      <c r="E271" s="114"/>
      <c r="F271" s="261">
        <f t="shared" si="14"/>
        <v>0</v>
      </c>
    </row>
    <row r="272" spans="1:6">
      <c r="A272" s="276" t="s">
        <v>1763</v>
      </c>
      <c r="B272" s="255" t="s">
        <v>1764</v>
      </c>
      <c r="C272" s="268" t="s">
        <v>262</v>
      </c>
      <c r="D272" s="291">
        <v>3</v>
      </c>
      <c r="E272" s="114"/>
      <c r="F272" s="261">
        <f t="shared" si="14"/>
        <v>0</v>
      </c>
    </row>
    <row r="273" spans="1:6">
      <c r="A273" s="276" t="s">
        <v>1765</v>
      </c>
      <c r="B273" s="267" t="s">
        <v>1766</v>
      </c>
      <c r="C273" s="268" t="s">
        <v>262</v>
      </c>
      <c r="D273" s="291">
        <v>4</v>
      </c>
      <c r="E273" s="114"/>
      <c r="F273" s="261">
        <f t="shared" si="14"/>
        <v>0</v>
      </c>
    </row>
    <row r="274" spans="1:6">
      <c r="A274" s="276" t="s">
        <v>1767</v>
      </c>
      <c r="B274" s="267" t="s">
        <v>1768</v>
      </c>
      <c r="C274" s="268" t="s">
        <v>262</v>
      </c>
      <c r="D274" s="256">
        <v>4</v>
      </c>
      <c r="E274" s="114"/>
      <c r="F274" s="261">
        <f t="shared" si="14"/>
        <v>0</v>
      </c>
    </row>
    <row r="275" spans="1:6">
      <c r="B275" s="263"/>
      <c r="D275" s="256"/>
      <c r="F275" s="256"/>
    </row>
    <row r="276" spans="1:6">
      <c r="A276" s="276"/>
      <c r="B276" s="267" t="s">
        <v>1769</v>
      </c>
      <c r="C276" s="268"/>
      <c r="D276" s="256"/>
      <c r="E276" s="114"/>
      <c r="F276" s="261"/>
    </row>
    <row r="277" spans="1:6">
      <c r="A277" s="276" t="s">
        <v>1770</v>
      </c>
      <c r="B277" s="267" t="s">
        <v>1756</v>
      </c>
      <c r="C277" s="268" t="s">
        <v>262</v>
      </c>
      <c r="D277" s="290">
        <v>2</v>
      </c>
      <c r="E277" s="114"/>
      <c r="F277" s="261">
        <f t="shared" ref="F277:F286" si="15">D277*ROUND(E277,2)</f>
        <v>0</v>
      </c>
    </row>
    <row r="278" spans="1:6">
      <c r="A278" s="276" t="s">
        <v>1771</v>
      </c>
      <c r="B278" s="267" t="s">
        <v>1635</v>
      </c>
      <c r="C278" s="268" t="s">
        <v>262</v>
      </c>
      <c r="D278" s="290">
        <v>1</v>
      </c>
      <c r="E278" s="114"/>
      <c r="F278" s="261">
        <f t="shared" si="15"/>
        <v>0</v>
      </c>
    </row>
    <row r="279" spans="1:6">
      <c r="A279" s="276" t="s">
        <v>1772</v>
      </c>
      <c r="B279" s="267" t="s">
        <v>1773</v>
      </c>
      <c r="C279" s="268" t="s">
        <v>262</v>
      </c>
      <c r="D279" s="290">
        <v>1</v>
      </c>
      <c r="E279" s="114"/>
      <c r="F279" s="261">
        <f t="shared" si="15"/>
        <v>0</v>
      </c>
    </row>
    <row r="280" spans="1:6">
      <c r="A280" s="276" t="s">
        <v>1774</v>
      </c>
      <c r="B280" s="267" t="s">
        <v>1775</v>
      </c>
      <c r="C280" s="268" t="s">
        <v>262</v>
      </c>
      <c r="D280" s="290">
        <v>2</v>
      </c>
      <c r="E280" s="114"/>
      <c r="F280" s="261">
        <f t="shared" si="15"/>
        <v>0</v>
      </c>
    </row>
    <row r="281" spans="1:6">
      <c r="A281" s="276" t="s">
        <v>1776</v>
      </c>
      <c r="B281" s="267" t="s">
        <v>1637</v>
      </c>
      <c r="C281" s="268" t="s">
        <v>262</v>
      </c>
      <c r="D281" s="290">
        <v>1</v>
      </c>
      <c r="E281" s="114"/>
      <c r="F281" s="261">
        <f t="shared" si="15"/>
        <v>0</v>
      </c>
    </row>
    <row r="282" spans="1:6">
      <c r="A282" s="276" t="s">
        <v>1777</v>
      </c>
      <c r="B282" s="267" t="s">
        <v>1778</v>
      </c>
      <c r="C282" s="268" t="s">
        <v>262</v>
      </c>
      <c r="D282" s="290">
        <v>2</v>
      </c>
      <c r="E282" s="114"/>
      <c r="F282" s="261">
        <f t="shared" si="15"/>
        <v>0</v>
      </c>
    </row>
    <row r="283" spans="1:6">
      <c r="A283" s="276" t="s">
        <v>1779</v>
      </c>
      <c r="B283" s="267" t="s">
        <v>1643</v>
      </c>
      <c r="C283" s="268" t="s">
        <v>262</v>
      </c>
      <c r="D283" s="290">
        <v>1</v>
      </c>
      <c r="E283" s="114"/>
      <c r="F283" s="261">
        <f t="shared" si="15"/>
        <v>0</v>
      </c>
    </row>
    <row r="284" spans="1:6">
      <c r="A284" s="276" t="s">
        <v>1780</v>
      </c>
      <c r="B284" s="267" t="s">
        <v>1781</v>
      </c>
      <c r="C284" s="268" t="s">
        <v>262</v>
      </c>
      <c r="D284" s="290">
        <v>1</v>
      </c>
      <c r="E284" s="114"/>
      <c r="F284" s="261">
        <f t="shared" si="15"/>
        <v>0</v>
      </c>
    </row>
    <row r="285" spans="1:6">
      <c r="A285" s="276" t="s">
        <v>1782</v>
      </c>
      <c r="B285" s="267" t="s">
        <v>1783</v>
      </c>
      <c r="C285" s="268" t="s">
        <v>262</v>
      </c>
      <c r="D285" s="290">
        <v>1</v>
      </c>
      <c r="E285" s="114"/>
      <c r="F285" s="261">
        <f t="shared" si="15"/>
        <v>0</v>
      </c>
    </row>
    <row r="286" spans="1:6">
      <c r="A286" s="276" t="s">
        <v>1784</v>
      </c>
      <c r="B286" s="255" t="s">
        <v>1785</v>
      </c>
      <c r="C286" s="268" t="s">
        <v>262</v>
      </c>
      <c r="D286" s="291">
        <v>1</v>
      </c>
      <c r="E286" s="114"/>
      <c r="F286" s="261">
        <f t="shared" si="15"/>
        <v>0</v>
      </c>
    </row>
    <row r="287" spans="1:6">
      <c r="A287" s="276"/>
      <c r="C287" s="268"/>
      <c r="D287" s="291"/>
      <c r="E287" s="114"/>
      <c r="F287" s="261"/>
    </row>
    <row r="288" spans="1:6">
      <c r="A288" s="276"/>
      <c r="B288" s="267" t="s">
        <v>1786</v>
      </c>
      <c r="C288" s="268"/>
      <c r="D288" s="291"/>
      <c r="E288" s="114"/>
      <c r="F288" s="261"/>
    </row>
    <row r="289" spans="1:6">
      <c r="A289" s="276" t="s">
        <v>1787</v>
      </c>
      <c r="B289" s="267" t="s">
        <v>1788</v>
      </c>
      <c r="C289" s="268" t="s">
        <v>262</v>
      </c>
      <c r="D289" s="290">
        <v>2</v>
      </c>
      <c r="E289" s="114"/>
      <c r="F289" s="261">
        <f t="shared" ref="F289:F291" si="16">D289*ROUND(E289,2)</f>
        <v>0</v>
      </c>
    </row>
    <row r="290" spans="1:6">
      <c r="A290" s="276" t="s">
        <v>1789</v>
      </c>
      <c r="B290" s="267" t="s">
        <v>1790</v>
      </c>
      <c r="C290" s="268" t="s">
        <v>262</v>
      </c>
      <c r="D290" s="290">
        <v>2</v>
      </c>
      <c r="E290" s="114"/>
      <c r="F290" s="261">
        <f t="shared" si="16"/>
        <v>0</v>
      </c>
    </row>
    <row r="291" spans="1:6">
      <c r="A291" s="276" t="s">
        <v>1791</v>
      </c>
      <c r="B291" s="267" t="s">
        <v>1792</v>
      </c>
      <c r="C291" s="268" t="s">
        <v>262</v>
      </c>
      <c r="D291" s="290">
        <v>1</v>
      </c>
      <c r="E291" s="114"/>
      <c r="F291" s="261">
        <f t="shared" si="16"/>
        <v>0</v>
      </c>
    </row>
    <row r="292" spans="1:6">
      <c r="A292" s="276"/>
      <c r="B292" s="267"/>
      <c r="C292" s="268"/>
      <c r="D292" s="256"/>
      <c r="E292" s="114"/>
      <c r="F292" s="261"/>
    </row>
    <row r="293" spans="1:6" ht="34.200000000000003">
      <c r="A293" s="276" t="s">
        <v>1675</v>
      </c>
      <c r="B293" s="267" t="s">
        <v>1652</v>
      </c>
      <c r="C293" s="268"/>
      <c r="D293" s="284"/>
      <c r="E293" s="114"/>
      <c r="F293" s="261"/>
    </row>
    <row r="294" spans="1:6">
      <c r="A294" s="277" t="s">
        <v>1793</v>
      </c>
      <c r="B294" s="267" t="s">
        <v>1138</v>
      </c>
      <c r="C294" s="268" t="s">
        <v>262</v>
      </c>
      <c r="D294" s="290">
        <v>1</v>
      </c>
      <c r="E294" s="114"/>
      <c r="F294" s="261">
        <f t="shared" ref="F294:F296" si="17">D294*ROUND(E294,2)</f>
        <v>0</v>
      </c>
    </row>
    <row r="295" spans="1:6">
      <c r="A295" s="277" t="s">
        <v>1794</v>
      </c>
      <c r="B295" s="267" t="s">
        <v>1136</v>
      </c>
      <c r="C295" s="268" t="s">
        <v>262</v>
      </c>
      <c r="D295" s="290">
        <v>4</v>
      </c>
      <c r="E295" s="114"/>
      <c r="F295" s="261">
        <f t="shared" si="17"/>
        <v>0</v>
      </c>
    </row>
    <row r="296" spans="1:6">
      <c r="A296" s="277" t="s">
        <v>1795</v>
      </c>
      <c r="B296" s="267" t="s">
        <v>1796</v>
      </c>
      <c r="C296" s="268" t="s">
        <v>262</v>
      </c>
      <c r="D296" s="290">
        <v>2</v>
      </c>
      <c r="E296" s="114"/>
      <c r="F296" s="261">
        <f t="shared" si="17"/>
        <v>0</v>
      </c>
    </row>
    <row r="297" spans="1:6">
      <c r="A297" s="277"/>
      <c r="B297" s="267"/>
      <c r="C297" s="268"/>
      <c r="D297" s="290"/>
      <c r="E297" s="114"/>
      <c r="F297" s="261"/>
    </row>
    <row r="298" spans="1:6">
      <c r="A298" s="276" t="s">
        <v>1676</v>
      </c>
      <c r="B298" s="259" t="s">
        <v>1797</v>
      </c>
      <c r="C298" s="260"/>
      <c r="E298" s="113"/>
      <c r="F298" s="282"/>
    </row>
    <row r="299" spans="1:6">
      <c r="A299" s="276"/>
      <c r="B299" s="259" t="s">
        <v>1798</v>
      </c>
      <c r="C299" s="260" t="s">
        <v>262</v>
      </c>
      <c r="D299" s="291">
        <v>1</v>
      </c>
      <c r="E299" s="114"/>
      <c r="F299" s="261">
        <f>D299*ROUND(E299,2)</f>
        <v>0</v>
      </c>
    </row>
    <row r="300" spans="1:6">
      <c r="A300" s="276"/>
      <c r="B300" s="267"/>
      <c r="C300" s="268"/>
      <c r="D300" s="290"/>
      <c r="E300" s="114"/>
      <c r="F300" s="261"/>
    </row>
    <row r="301" spans="1:6" ht="22.8">
      <c r="A301" s="276" t="s">
        <v>1677</v>
      </c>
      <c r="B301" s="259" t="s">
        <v>1799</v>
      </c>
      <c r="C301" s="260"/>
      <c r="E301" s="113"/>
      <c r="F301" s="282"/>
    </row>
    <row r="302" spans="1:6">
      <c r="A302" s="276"/>
      <c r="B302" s="259" t="s">
        <v>1800</v>
      </c>
      <c r="C302" s="260" t="s">
        <v>262</v>
      </c>
      <c r="D302" s="291">
        <v>1</v>
      </c>
      <c r="E302" s="114"/>
      <c r="F302" s="261">
        <f>D302*ROUND(E302,2)</f>
        <v>0</v>
      </c>
    </row>
    <row r="303" spans="1:6">
      <c r="A303" s="276"/>
      <c r="B303" s="259"/>
      <c r="C303" s="260"/>
      <c r="D303" s="291"/>
      <c r="E303" s="114"/>
      <c r="F303" s="261"/>
    </row>
    <row r="304" spans="1:6">
      <c r="A304" s="276" t="s">
        <v>1678</v>
      </c>
      <c r="B304" s="259" t="s">
        <v>1801</v>
      </c>
      <c r="C304" s="260"/>
      <c r="E304" s="113"/>
      <c r="F304" s="282"/>
    </row>
    <row r="305" spans="1:6">
      <c r="A305" s="276"/>
      <c r="B305" s="259" t="s">
        <v>1802</v>
      </c>
      <c r="C305" s="260" t="s">
        <v>262</v>
      </c>
      <c r="D305" s="291">
        <v>1</v>
      </c>
      <c r="E305" s="114"/>
      <c r="F305" s="261">
        <f>D305*ROUND(E305,2)</f>
        <v>0</v>
      </c>
    </row>
    <row r="306" spans="1:6">
      <c r="A306" s="276"/>
      <c r="B306" s="267"/>
      <c r="C306" s="268"/>
      <c r="D306" s="290"/>
      <c r="E306" s="114"/>
      <c r="F306" s="261"/>
    </row>
    <row r="307" spans="1:6">
      <c r="A307" s="276" t="s">
        <v>1681</v>
      </c>
      <c r="B307" s="259" t="s">
        <v>1803</v>
      </c>
      <c r="C307" s="268"/>
      <c r="D307" s="284"/>
      <c r="E307" s="114"/>
      <c r="F307" s="261"/>
    </row>
    <row r="308" spans="1:6" ht="13.2">
      <c r="A308" s="277" t="s">
        <v>1804</v>
      </c>
      <c r="B308" s="267" t="s">
        <v>1805</v>
      </c>
      <c r="C308" s="260" t="s">
        <v>3394</v>
      </c>
      <c r="D308" s="260">
        <v>1</v>
      </c>
      <c r="E308" s="114"/>
      <c r="F308" s="261">
        <f t="shared" ref="F308:F310" si="18">D308*ROUND(E308,2)</f>
        <v>0</v>
      </c>
    </row>
    <row r="309" spans="1:6" ht="13.2">
      <c r="A309" s="277" t="s">
        <v>1806</v>
      </c>
      <c r="B309" s="267" t="s">
        <v>1807</v>
      </c>
      <c r="C309" s="260" t="s">
        <v>3394</v>
      </c>
      <c r="D309" s="260">
        <v>2.5</v>
      </c>
      <c r="E309" s="114"/>
      <c r="F309" s="261">
        <f t="shared" si="18"/>
        <v>0</v>
      </c>
    </row>
    <row r="310" spans="1:6" ht="13.2">
      <c r="A310" s="277" t="s">
        <v>1808</v>
      </c>
      <c r="B310" s="267" t="s">
        <v>1809</v>
      </c>
      <c r="C310" s="260" t="s">
        <v>3394</v>
      </c>
      <c r="D310" s="260">
        <v>6</v>
      </c>
      <c r="E310" s="114"/>
      <c r="F310" s="261">
        <f t="shared" si="18"/>
        <v>0</v>
      </c>
    </row>
    <row r="311" spans="1:6">
      <c r="A311" s="277"/>
      <c r="B311" s="267"/>
      <c r="C311" s="260"/>
      <c r="D311" s="260"/>
      <c r="E311" s="114"/>
      <c r="F311" s="261"/>
    </row>
    <row r="312" spans="1:6" ht="22.8">
      <c r="A312" s="276" t="s">
        <v>1683</v>
      </c>
      <c r="B312" s="259" t="s">
        <v>3234</v>
      </c>
      <c r="C312" s="260"/>
      <c r="D312" s="260"/>
      <c r="E312" s="114"/>
      <c r="F312" s="261"/>
    </row>
    <row r="313" spans="1:6">
      <c r="A313" s="277"/>
      <c r="B313" s="267"/>
      <c r="C313" s="260" t="s">
        <v>262</v>
      </c>
      <c r="D313" s="291">
        <v>1</v>
      </c>
      <c r="E313" s="114"/>
      <c r="F313" s="261">
        <f>D313*ROUND(E313,2)</f>
        <v>0</v>
      </c>
    </row>
    <row r="314" spans="1:6">
      <c r="A314" s="276"/>
      <c r="B314" s="267"/>
      <c r="C314" s="268"/>
      <c r="D314" s="284"/>
      <c r="E314" s="114"/>
      <c r="F314" s="261"/>
    </row>
    <row r="315" spans="1:6">
      <c r="A315" s="276" t="s">
        <v>1701</v>
      </c>
      <c r="B315" s="267" t="s">
        <v>1810</v>
      </c>
      <c r="C315" s="268"/>
      <c r="D315" s="260"/>
      <c r="E315" s="114"/>
      <c r="F315" s="261"/>
    </row>
    <row r="316" spans="1:6">
      <c r="A316" s="277" t="s">
        <v>1702</v>
      </c>
      <c r="B316" s="255" t="s">
        <v>3235</v>
      </c>
      <c r="C316" s="268" t="s">
        <v>262</v>
      </c>
      <c r="D316" s="291">
        <v>2</v>
      </c>
      <c r="E316" s="114"/>
      <c r="F316" s="261">
        <f t="shared" ref="F316:F319" si="19">D316*ROUND(E316,2)</f>
        <v>0</v>
      </c>
    </row>
    <row r="317" spans="1:6">
      <c r="A317" s="277" t="s">
        <v>1703</v>
      </c>
      <c r="B317" s="255" t="s">
        <v>3236</v>
      </c>
      <c r="C317" s="268" t="s">
        <v>262</v>
      </c>
      <c r="D317" s="291">
        <v>2</v>
      </c>
      <c r="E317" s="114"/>
      <c r="F317" s="261">
        <f t="shared" si="19"/>
        <v>0</v>
      </c>
    </row>
    <row r="318" spans="1:6">
      <c r="A318" s="277" t="s">
        <v>1704</v>
      </c>
      <c r="B318" s="255" t="s">
        <v>3237</v>
      </c>
      <c r="C318" s="268" t="s">
        <v>262</v>
      </c>
      <c r="D318" s="291">
        <v>1</v>
      </c>
      <c r="E318" s="114"/>
      <c r="F318" s="261">
        <f t="shared" si="19"/>
        <v>0</v>
      </c>
    </row>
    <row r="319" spans="1:6">
      <c r="A319" s="277" t="s">
        <v>1705</v>
      </c>
      <c r="B319" s="255" t="s">
        <v>3238</v>
      </c>
      <c r="C319" s="268" t="s">
        <v>262</v>
      </c>
      <c r="D319" s="291">
        <v>2</v>
      </c>
      <c r="E319" s="114"/>
      <c r="F319" s="261">
        <f t="shared" si="19"/>
        <v>0</v>
      </c>
    </row>
    <row r="320" spans="1:6">
      <c r="A320" s="276"/>
      <c r="C320" s="268"/>
      <c r="D320" s="291"/>
      <c r="E320" s="114"/>
      <c r="F320" s="261"/>
    </row>
    <row r="321" spans="1:6" ht="22.8">
      <c r="A321" s="276" t="s">
        <v>1723</v>
      </c>
      <c r="B321" s="259" t="s">
        <v>1811</v>
      </c>
      <c r="C321" s="260"/>
      <c r="E321" s="113"/>
      <c r="F321" s="282"/>
    </row>
    <row r="322" spans="1:6">
      <c r="A322" s="295"/>
      <c r="B322" s="259" t="s">
        <v>1812</v>
      </c>
      <c r="C322" s="260" t="s">
        <v>262</v>
      </c>
      <c r="D322" s="291">
        <v>4</v>
      </c>
      <c r="E322" s="114"/>
      <c r="F322" s="261">
        <f>D322*ROUND(E322,2)</f>
        <v>0</v>
      </c>
    </row>
    <row r="323" spans="1:6">
      <c r="A323" s="258"/>
      <c r="B323" s="259"/>
      <c r="C323" s="260"/>
      <c r="D323" s="261"/>
      <c r="E323" s="114"/>
      <c r="F323" s="261"/>
    </row>
    <row r="324" spans="1:6" ht="34.200000000000003">
      <c r="A324" s="276" t="s">
        <v>1813</v>
      </c>
      <c r="B324" s="259" t="s">
        <v>3173</v>
      </c>
      <c r="C324" s="284"/>
      <c r="E324" s="113"/>
      <c r="F324" s="282"/>
    </row>
    <row r="325" spans="1:6">
      <c r="A325" s="295"/>
      <c r="B325" s="259"/>
      <c r="C325" s="260" t="s">
        <v>262</v>
      </c>
      <c r="D325" s="291">
        <v>4</v>
      </c>
      <c r="E325" s="114"/>
      <c r="F325" s="261">
        <f>D325*ROUND(E325,2)</f>
        <v>0</v>
      </c>
    </row>
    <row r="326" spans="1:6">
      <c r="A326" s="258"/>
      <c r="B326" s="259"/>
      <c r="C326" s="260"/>
      <c r="E326" s="113"/>
      <c r="F326" s="261"/>
    </row>
    <row r="327" spans="1:6" ht="22.8">
      <c r="A327" s="276" t="s">
        <v>1814</v>
      </c>
      <c r="B327" s="259" t="s">
        <v>1815</v>
      </c>
      <c r="C327" s="284"/>
      <c r="E327" s="113"/>
      <c r="F327" s="282"/>
    </row>
    <row r="328" spans="1:6">
      <c r="A328" s="295" t="s">
        <v>1816</v>
      </c>
      <c r="B328" s="259" t="s">
        <v>1817</v>
      </c>
      <c r="C328" s="260" t="s">
        <v>262</v>
      </c>
      <c r="D328" s="291">
        <v>8</v>
      </c>
      <c r="E328" s="114"/>
      <c r="F328" s="261">
        <f t="shared" ref="F328:F331" si="20">D328*ROUND(E328,2)</f>
        <v>0</v>
      </c>
    </row>
    <row r="329" spans="1:6">
      <c r="A329" s="295" t="s">
        <v>1818</v>
      </c>
      <c r="B329" s="259" t="s">
        <v>1819</v>
      </c>
      <c r="C329" s="260" t="s">
        <v>262</v>
      </c>
      <c r="D329" s="291">
        <v>8</v>
      </c>
      <c r="E329" s="114"/>
      <c r="F329" s="261">
        <f t="shared" si="20"/>
        <v>0</v>
      </c>
    </row>
    <row r="330" spans="1:6">
      <c r="A330" s="295" t="s">
        <v>1820</v>
      </c>
      <c r="B330" s="259" t="s">
        <v>1821</v>
      </c>
      <c r="C330" s="260" t="s">
        <v>262</v>
      </c>
      <c r="D330" s="291">
        <v>4</v>
      </c>
      <c r="E330" s="114"/>
      <c r="F330" s="261">
        <f t="shared" si="20"/>
        <v>0</v>
      </c>
    </row>
    <row r="331" spans="1:6">
      <c r="A331" s="295" t="s">
        <v>1822</v>
      </c>
      <c r="B331" s="259" t="s">
        <v>1823</v>
      </c>
      <c r="C331" s="260" t="s">
        <v>262</v>
      </c>
      <c r="D331" s="291">
        <v>8</v>
      </c>
      <c r="E331" s="114"/>
      <c r="F331" s="261">
        <f t="shared" si="20"/>
        <v>0</v>
      </c>
    </row>
    <row r="332" spans="1:6">
      <c r="A332" s="276"/>
      <c r="C332" s="268"/>
      <c r="D332" s="291"/>
      <c r="E332" s="114"/>
      <c r="F332" s="261"/>
    </row>
    <row r="333" spans="1:6" ht="125.4">
      <c r="A333" s="276" t="s">
        <v>1824</v>
      </c>
      <c r="B333" s="267" t="s">
        <v>1828</v>
      </c>
      <c r="C333" s="268"/>
      <c r="D333" s="256"/>
      <c r="E333" s="113"/>
      <c r="F333" s="261"/>
    </row>
    <row r="334" spans="1:6" ht="57">
      <c r="B334" s="267" t="s">
        <v>1829</v>
      </c>
      <c r="C334" s="268"/>
      <c r="D334" s="256"/>
      <c r="E334" s="113"/>
      <c r="F334" s="282"/>
    </row>
    <row r="335" spans="1:6" ht="22.8">
      <c r="B335" s="267" t="s">
        <v>1830</v>
      </c>
      <c r="C335" s="268"/>
      <c r="D335" s="256"/>
      <c r="E335" s="113"/>
      <c r="F335" s="282"/>
    </row>
    <row r="336" spans="1:6">
      <c r="B336" s="267"/>
      <c r="C336" s="268"/>
      <c r="D336" s="256"/>
      <c r="E336" s="113"/>
      <c r="F336" s="282"/>
    </row>
    <row r="337" spans="2:6" ht="45.6">
      <c r="B337" s="267" t="s">
        <v>3186</v>
      </c>
      <c r="C337" s="268"/>
      <c r="D337" s="256"/>
      <c r="E337" s="113"/>
      <c r="F337" s="282"/>
    </row>
    <row r="338" spans="2:6">
      <c r="B338" s="267" t="s">
        <v>1831</v>
      </c>
      <c r="C338" s="268"/>
      <c r="D338" s="256"/>
      <c r="E338" s="113"/>
      <c r="F338" s="282"/>
    </row>
    <row r="339" spans="2:6">
      <c r="B339" s="267" t="s">
        <v>1832</v>
      </c>
      <c r="C339" s="268"/>
      <c r="D339" s="256"/>
      <c r="E339" s="113"/>
      <c r="F339" s="282"/>
    </row>
    <row r="340" spans="2:6">
      <c r="B340" s="267" t="s">
        <v>2788</v>
      </c>
      <c r="C340" s="268"/>
      <c r="D340" s="256"/>
      <c r="E340" s="113"/>
      <c r="F340" s="282"/>
    </row>
    <row r="341" spans="2:6">
      <c r="B341" s="267" t="s">
        <v>2789</v>
      </c>
      <c r="C341" s="268"/>
      <c r="D341" s="256"/>
      <c r="E341" s="113"/>
      <c r="F341" s="282"/>
    </row>
    <row r="342" spans="2:6">
      <c r="B342" s="267" t="s">
        <v>1833</v>
      </c>
      <c r="C342" s="268"/>
      <c r="D342" s="256"/>
      <c r="E342" s="113"/>
      <c r="F342" s="282"/>
    </row>
    <row r="343" spans="2:6" ht="13.2">
      <c r="B343" s="267" t="s">
        <v>3400</v>
      </c>
      <c r="C343" s="268"/>
      <c r="D343" s="256"/>
      <c r="E343" s="113"/>
      <c r="F343" s="282"/>
    </row>
    <row r="344" spans="2:6" ht="22.8">
      <c r="B344" s="267" t="s">
        <v>1834</v>
      </c>
      <c r="C344" s="268"/>
      <c r="D344" s="256"/>
      <c r="E344" s="113"/>
      <c r="F344" s="282"/>
    </row>
    <row r="345" spans="2:6">
      <c r="B345" s="267" t="s">
        <v>1835</v>
      </c>
      <c r="C345" s="268"/>
      <c r="D345" s="256"/>
      <c r="E345" s="113"/>
      <c r="F345" s="282"/>
    </row>
    <row r="346" spans="2:6">
      <c r="B346" s="267" t="s">
        <v>1836</v>
      </c>
      <c r="C346" s="268"/>
      <c r="D346" s="256"/>
      <c r="E346" s="113"/>
      <c r="F346" s="282"/>
    </row>
    <row r="347" spans="2:6">
      <c r="B347" s="267" t="s">
        <v>1837</v>
      </c>
      <c r="C347" s="268"/>
      <c r="D347" s="256"/>
      <c r="E347" s="113"/>
      <c r="F347" s="282"/>
    </row>
    <row r="348" spans="2:6">
      <c r="B348" s="267" t="s">
        <v>1838</v>
      </c>
      <c r="C348" s="268"/>
      <c r="D348" s="256"/>
      <c r="E348" s="113"/>
      <c r="F348" s="282"/>
    </row>
    <row r="349" spans="2:6">
      <c r="B349" s="267" t="s">
        <v>1839</v>
      </c>
      <c r="C349" s="268"/>
      <c r="D349" s="256"/>
      <c r="E349" s="113"/>
      <c r="F349" s="282"/>
    </row>
    <row r="350" spans="2:6">
      <c r="B350" s="267" t="s">
        <v>1840</v>
      </c>
      <c r="C350" s="268"/>
      <c r="D350" s="256"/>
      <c r="E350" s="113"/>
      <c r="F350" s="282"/>
    </row>
    <row r="351" spans="2:6">
      <c r="B351" s="267" t="s">
        <v>1841</v>
      </c>
      <c r="C351" s="268"/>
      <c r="D351" s="256"/>
      <c r="E351" s="113"/>
      <c r="F351" s="282"/>
    </row>
    <row r="352" spans="2:6">
      <c r="B352" s="267" t="s">
        <v>1842</v>
      </c>
      <c r="C352" s="268"/>
      <c r="D352" s="256"/>
      <c r="E352" s="113"/>
      <c r="F352" s="282"/>
    </row>
    <row r="353" spans="1:6">
      <c r="B353" s="267" t="s">
        <v>1843</v>
      </c>
      <c r="C353" s="268"/>
      <c r="D353" s="256"/>
      <c r="E353" s="113"/>
      <c r="F353" s="282"/>
    </row>
    <row r="354" spans="1:6">
      <c r="B354" s="267" t="s">
        <v>1844</v>
      </c>
      <c r="C354" s="268"/>
      <c r="D354" s="256"/>
      <c r="E354" s="113"/>
      <c r="F354" s="282"/>
    </row>
    <row r="355" spans="1:6">
      <c r="B355" s="267" t="s">
        <v>1845</v>
      </c>
      <c r="C355" s="268"/>
      <c r="D355" s="256"/>
      <c r="E355" s="113"/>
      <c r="F355" s="282"/>
    </row>
    <row r="356" spans="1:6">
      <c r="B356" s="267" t="s">
        <v>1846</v>
      </c>
      <c r="C356" s="268"/>
      <c r="D356" s="256"/>
      <c r="E356" s="113"/>
      <c r="F356" s="282"/>
    </row>
    <row r="357" spans="1:6">
      <c r="B357" s="267" t="s">
        <v>1847</v>
      </c>
      <c r="C357" s="268"/>
      <c r="D357" s="256"/>
      <c r="E357" s="113"/>
      <c r="F357" s="282"/>
    </row>
    <row r="358" spans="1:6">
      <c r="B358" s="267" t="s">
        <v>1848</v>
      </c>
      <c r="C358" s="268"/>
      <c r="D358" s="256"/>
      <c r="E358" s="113"/>
      <c r="F358" s="282"/>
    </row>
    <row r="359" spans="1:6">
      <c r="B359" s="267" t="s">
        <v>1849</v>
      </c>
      <c r="C359" s="268"/>
      <c r="D359" s="256"/>
      <c r="E359" s="113"/>
      <c r="F359" s="282"/>
    </row>
    <row r="360" spans="1:6">
      <c r="B360" s="267" t="s">
        <v>1850</v>
      </c>
      <c r="C360" s="268"/>
      <c r="D360" s="256"/>
      <c r="E360" s="113"/>
      <c r="F360" s="282"/>
    </row>
    <row r="361" spans="1:6">
      <c r="B361" s="267" t="s">
        <v>1851</v>
      </c>
      <c r="C361" s="268"/>
      <c r="D361" s="256"/>
      <c r="E361" s="113"/>
      <c r="F361" s="282"/>
    </row>
    <row r="362" spans="1:6">
      <c r="A362" s="277"/>
      <c r="B362" s="267"/>
      <c r="C362" s="268" t="s">
        <v>754</v>
      </c>
      <c r="D362" s="256">
        <v>1</v>
      </c>
      <c r="E362" s="114"/>
      <c r="F362" s="261">
        <f>D362*ROUND(E362,2)</f>
        <v>0</v>
      </c>
    </row>
    <row r="363" spans="1:6">
      <c r="A363" s="276"/>
      <c r="B363" s="267"/>
      <c r="C363" s="268"/>
      <c r="D363" s="256"/>
      <c r="E363" s="113"/>
      <c r="F363" s="261"/>
    </row>
    <row r="364" spans="1:6">
      <c r="A364" s="276" t="s">
        <v>1825</v>
      </c>
      <c r="B364" s="267" t="s">
        <v>1852</v>
      </c>
      <c r="C364" s="268"/>
      <c r="D364" s="256"/>
      <c r="E364" s="113"/>
      <c r="F364" s="282"/>
    </row>
    <row r="365" spans="1:6">
      <c r="A365" s="277"/>
      <c r="B365" s="267"/>
      <c r="C365" s="268" t="s">
        <v>262</v>
      </c>
      <c r="D365" s="256">
        <v>1</v>
      </c>
      <c r="E365" s="114"/>
      <c r="F365" s="261">
        <f>D365*ROUND(E365,2)</f>
        <v>0</v>
      </c>
    </row>
    <row r="366" spans="1:6">
      <c r="A366" s="276"/>
      <c r="B366" s="267"/>
      <c r="C366" s="268"/>
      <c r="D366" s="256"/>
      <c r="E366" s="113"/>
      <c r="F366" s="261"/>
    </row>
    <row r="367" spans="1:6" ht="22.8">
      <c r="A367" s="276" t="s">
        <v>1826</v>
      </c>
      <c r="B367" s="267" t="s">
        <v>1853</v>
      </c>
      <c r="C367" s="268"/>
      <c r="D367" s="256"/>
      <c r="E367" s="113"/>
      <c r="F367" s="282"/>
    </row>
    <row r="368" spans="1:6">
      <c r="A368" s="277"/>
      <c r="B368" s="267"/>
      <c r="C368" s="268" t="s">
        <v>262</v>
      </c>
      <c r="D368" s="256">
        <v>1</v>
      </c>
      <c r="E368" s="114"/>
      <c r="F368" s="261">
        <f>D368*ROUND(E368,2)</f>
        <v>0</v>
      </c>
    </row>
    <row r="369" spans="1:6">
      <c r="A369" s="276"/>
      <c r="B369" s="267"/>
      <c r="C369" s="268"/>
      <c r="D369" s="256"/>
      <c r="E369" s="113"/>
      <c r="F369" s="261"/>
    </row>
    <row r="370" spans="1:6" ht="22.8">
      <c r="A370" s="276" t="s">
        <v>1827</v>
      </c>
      <c r="B370" s="267" t="s">
        <v>1854</v>
      </c>
      <c r="C370" s="268"/>
      <c r="D370" s="256"/>
      <c r="E370" s="113"/>
      <c r="F370" s="282"/>
    </row>
    <row r="371" spans="1:6">
      <c r="A371" s="277"/>
      <c r="B371" s="267"/>
      <c r="C371" s="268" t="s">
        <v>262</v>
      </c>
      <c r="D371" s="256">
        <v>1</v>
      </c>
      <c r="E371" s="114"/>
      <c r="F371" s="261">
        <f>D371*ROUND(E371,2)</f>
        <v>0</v>
      </c>
    </row>
    <row r="372" spans="1:6">
      <c r="A372" s="279"/>
      <c r="B372" s="280"/>
      <c r="D372" s="281"/>
      <c r="E372" s="113"/>
      <c r="F372" s="282"/>
    </row>
    <row r="373" spans="1:6">
      <c r="A373" s="287" t="s">
        <v>580</v>
      </c>
      <c r="B373" s="288" t="s">
        <v>1664</v>
      </c>
      <c r="C373" s="268"/>
      <c r="D373" s="268"/>
      <c r="F373" s="261">
        <f>SUM(F252:F371)</f>
        <v>0</v>
      </c>
    </row>
    <row r="374" spans="1:6">
      <c r="A374" s="274"/>
      <c r="B374" s="267"/>
      <c r="C374" s="268"/>
      <c r="D374" s="268"/>
      <c r="F374" s="257"/>
    </row>
    <row r="375" spans="1:6">
      <c r="A375" s="269"/>
      <c r="B375" s="267"/>
      <c r="C375" s="268"/>
      <c r="D375" s="268"/>
      <c r="F375" s="257"/>
    </row>
    <row r="376" spans="1:6">
      <c r="A376" s="269" t="s">
        <v>560</v>
      </c>
      <c r="B376" s="267" t="s">
        <v>1570</v>
      </c>
      <c r="D376" s="268"/>
      <c r="F376" s="257"/>
    </row>
    <row r="377" spans="1:6">
      <c r="A377" s="269"/>
      <c r="B377" s="267"/>
      <c r="C377" s="268"/>
      <c r="D377" s="268"/>
      <c r="F377" s="257"/>
    </row>
    <row r="378" spans="1:6">
      <c r="A378" s="296" t="s">
        <v>582</v>
      </c>
      <c r="B378" s="267" t="s">
        <v>575</v>
      </c>
      <c r="C378" s="268"/>
      <c r="D378" s="268"/>
      <c r="F378" s="257"/>
    </row>
    <row r="379" spans="1:6">
      <c r="A379" s="276"/>
      <c r="B379" s="267"/>
      <c r="C379" s="268"/>
      <c r="D379" s="268"/>
      <c r="F379" s="257"/>
    </row>
    <row r="380" spans="1:6" ht="57">
      <c r="A380" s="276" t="s">
        <v>1855</v>
      </c>
      <c r="B380" s="267" t="s">
        <v>1856</v>
      </c>
      <c r="C380" s="268"/>
      <c r="D380" s="268"/>
      <c r="F380" s="257"/>
    </row>
    <row r="381" spans="1:6" ht="13.2">
      <c r="A381" s="277"/>
      <c r="B381" s="267"/>
      <c r="C381" s="268" t="s">
        <v>3394</v>
      </c>
      <c r="D381" s="260">
        <v>12</v>
      </c>
      <c r="F381" s="261">
        <f>D381*ROUND(E381,2)</f>
        <v>0</v>
      </c>
    </row>
    <row r="382" spans="1:6">
      <c r="A382" s="274"/>
      <c r="B382" s="267"/>
      <c r="C382" s="268"/>
      <c r="D382" s="268"/>
      <c r="F382" s="257"/>
    </row>
    <row r="383" spans="1:6">
      <c r="A383" s="287" t="s">
        <v>582</v>
      </c>
      <c r="B383" s="288" t="s">
        <v>1585</v>
      </c>
      <c r="C383" s="268"/>
      <c r="D383" s="268"/>
      <c r="F383" s="261">
        <f>SUM(F381:F381)</f>
        <v>0</v>
      </c>
    </row>
    <row r="384" spans="1:6">
      <c r="A384" s="274"/>
      <c r="B384" s="267"/>
      <c r="C384" s="268"/>
      <c r="D384" s="268"/>
      <c r="F384" s="257"/>
    </row>
    <row r="385" spans="1:11">
      <c r="A385" s="274"/>
      <c r="B385" s="267"/>
      <c r="C385" s="268"/>
      <c r="D385" s="268"/>
      <c r="F385" s="257"/>
    </row>
    <row r="386" spans="1:11">
      <c r="A386" s="297" t="s">
        <v>583</v>
      </c>
      <c r="B386" s="267" t="s">
        <v>35</v>
      </c>
      <c r="C386" s="268"/>
      <c r="D386" s="268"/>
      <c r="E386" s="114"/>
      <c r="F386" s="261"/>
    </row>
    <row r="387" spans="1:11">
      <c r="A387" s="269"/>
      <c r="B387" s="267"/>
      <c r="C387" s="268"/>
      <c r="D387" s="268"/>
      <c r="E387" s="114"/>
      <c r="F387" s="261"/>
    </row>
    <row r="388" spans="1:11" ht="142.94999999999999" customHeight="1">
      <c r="A388" s="276" t="s">
        <v>1857</v>
      </c>
      <c r="B388" s="267" t="s">
        <v>1858</v>
      </c>
      <c r="C388" s="268"/>
      <c r="D388" s="268"/>
      <c r="E388" s="114"/>
      <c r="F388" s="261"/>
    </row>
    <row r="389" spans="1:11" ht="13.2">
      <c r="A389" s="277" t="s">
        <v>1859</v>
      </c>
      <c r="B389" s="267" t="s">
        <v>1860</v>
      </c>
      <c r="C389" s="268" t="s">
        <v>3395</v>
      </c>
      <c r="D389" s="284">
        <v>688.4</v>
      </c>
      <c r="F389" s="261">
        <f t="shared" ref="F389:F394" si="21">D389*ROUND(E389,2)</f>
        <v>0</v>
      </c>
    </row>
    <row r="390" spans="1:11" ht="13.2">
      <c r="A390" s="277" t="s">
        <v>1861</v>
      </c>
      <c r="B390" s="267" t="s">
        <v>1862</v>
      </c>
      <c r="C390" s="268" t="s">
        <v>3395</v>
      </c>
      <c r="D390" s="284">
        <v>76.45</v>
      </c>
      <c r="F390" s="261">
        <f t="shared" si="21"/>
        <v>0</v>
      </c>
    </row>
    <row r="391" spans="1:11" ht="13.2">
      <c r="A391" s="277" t="s">
        <v>1863</v>
      </c>
      <c r="B391" s="267" t="s">
        <v>1864</v>
      </c>
      <c r="C391" s="268" t="s">
        <v>3395</v>
      </c>
      <c r="D391" s="284">
        <v>27.55</v>
      </c>
      <c r="F391" s="261">
        <f t="shared" si="21"/>
        <v>0</v>
      </c>
    </row>
    <row r="392" spans="1:11" ht="13.2">
      <c r="A392" s="277" t="s">
        <v>1865</v>
      </c>
      <c r="B392" s="267" t="s">
        <v>1866</v>
      </c>
      <c r="C392" s="268" t="s">
        <v>3395</v>
      </c>
      <c r="D392" s="284">
        <v>3.05</v>
      </c>
      <c r="F392" s="261">
        <f t="shared" si="21"/>
        <v>0</v>
      </c>
    </row>
    <row r="393" spans="1:11" ht="22.8">
      <c r="A393" s="276" t="s">
        <v>1867</v>
      </c>
      <c r="B393" s="267" t="s">
        <v>1868</v>
      </c>
      <c r="C393" s="268" t="s">
        <v>3395</v>
      </c>
      <c r="D393" s="284">
        <v>47.75</v>
      </c>
      <c r="F393" s="261">
        <f t="shared" si="21"/>
        <v>0</v>
      </c>
    </row>
    <row r="394" spans="1:11" ht="22.8">
      <c r="A394" s="276" t="s">
        <v>1869</v>
      </c>
      <c r="B394" s="267" t="s">
        <v>1870</v>
      </c>
      <c r="C394" s="268" t="s">
        <v>3395</v>
      </c>
      <c r="D394" s="284">
        <v>5.3</v>
      </c>
      <c r="F394" s="261">
        <f t="shared" si="21"/>
        <v>0</v>
      </c>
    </row>
    <row r="395" spans="1:11">
      <c r="A395" s="276"/>
      <c r="B395" s="267"/>
      <c r="C395" s="268"/>
      <c r="D395" s="284"/>
      <c r="F395" s="261"/>
    </row>
    <row r="396" spans="1:11" ht="114">
      <c r="A396" s="276" t="s">
        <v>1871</v>
      </c>
      <c r="B396" s="267" t="s">
        <v>1872</v>
      </c>
      <c r="C396" s="268"/>
      <c r="D396" s="284"/>
      <c r="F396" s="261"/>
    </row>
    <row r="397" spans="1:11" ht="13.2">
      <c r="A397" s="277" t="s">
        <v>1873</v>
      </c>
      <c r="B397" s="267" t="s">
        <v>1860</v>
      </c>
      <c r="C397" s="268" t="s">
        <v>3395</v>
      </c>
      <c r="D397" s="284">
        <v>53.5</v>
      </c>
      <c r="F397" s="261">
        <f t="shared" ref="F397:F398" si="22">D397*ROUND(E397,2)</f>
        <v>0</v>
      </c>
    </row>
    <row r="398" spans="1:11" ht="13.2">
      <c r="A398" s="277" t="s">
        <v>1874</v>
      </c>
      <c r="B398" s="267" t="s">
        <v>1862</v>
      </c>
      <c r="C398" s="268" t="s">
        <v>3395</v>
      </c>
      <c r="D398" s="284">
        <v>5.95</v>
      </c>
      <c r="F398" s="261">
        <f t="shared" si="22"/>
        <v>0</v>
      </c>
    </row>
    <row r="399" spans="1:11">
      <c r="A399" s="276"/>
      <c r="B399" s="267"/>
      <c r="C399" s="268"/>
      <c r="D399" s="284"/>
      <c r="F399" s="261"/>
    </row>
    <row r="400" spans="1:11" ht="34.200000000000003">
      <c r="A400" s="276" t="s">
        <v>1875</v>
      </c>
      <c r="B400" s="267" t="s">
        <v>1876</v>
      </c>
      <c r="C400" s="268"/>
      <c r="D400" s="260"/>
      <c r="E400" s="114"/>
      <c r="F400" s="261"/>
      <c r="G400" s="267"/>
      <c r="H400" s="289"/>
      <c r="I400" s="298"/>
      <c r="J400" s="299"/>
      <c r="K400" s="257"/>
    </row>
    <row r="401" spans="1:11" ht="13.2">
      <c r="A401" s="277" t="s">
        <v>1877</v>
      </c>
      <c r="B401" s="300" t="s">
        <v>1878</v>
      </c>
      <c r="C401" s="268" t="s">
        <v>3395</v>
      </c>
      <c r="D401" s="260">
        <v>51.1</v>
      </c>
      <c r="E401" s="114"/>
      <c r="F401" s="261">
        <f t="shared" ref="F401:F403" si="23">D401*ROUND(E401,2)</f>
        <v>0</v>
      </c>
      <c r="G401" s="267"/>
      <c r="H401" s="278"/>
      <c r="I401" s="298"/>
      <c r="J401" s="301"/>
      <c r="K401" s="302"/>
    </row>
    <row r="402" spans="1:11" ht="13.2">
      <c r="A402" s="277" t="s">
        <v>1879</v>
      </c>
      <c r="B402" s="300" t="s">
        <v>1880</v>
      </c>
      <c r="C402" s="268" t="s">
        <v>3395</v>
      </c>
      <c r="D402" s="260">
        <v>3.6</v>
      </c>
      <c r="E402" s="114"/>
      <c r="F402" s="261">
        <f t="shared" si="23"/>
        <v>0</v>
      </c>
      <c r="G402" s="267"/>
      <c r="H402" s="278"/>
      <c r="I402" s="298"/>
      <c r="J402" s="301"/>
      <c r="K402" s="302"/>
    </row>
    <row r="403" spans="1:11" ht="13.2">
      <c r="A403" s="277" t="s">
        <v>1881</v>
      </c>
      <c r="B403" s="300" t="s">
        <v>1882</v>
      </c>
      <c r="C403" s="268" t="s">
        <v>3395</v>
      </c>
      <c r="D403" s="260">
        <v>5.6</v>
      </c>
      <c r="E403" s="114"/>
      <c r="F403" s="261">
        <f t="shared" si="23"/>
        <v>0</v>
      </c>
      <c r="G403" s="267"/>
      <c r="H403" s="278"/>
      <c r="I403" s="298"/>
      <c r="J403" s="301"/>
      <c r="K403" s="302"/>
    </row>
    <row r="404" spans="1:11">
      <c r="A404" s="276"/>
      <c r="B404" s="300"/>
      <c r="C404" s="268"/>
      <c r="D404" s="260"/>
      <c r="E404" s="114"/>
      <c r="F404" s="261"/>
      <c r="G404" s="267"/>
      <c r="H404" s="292"/>
      <c r="I404" s="298"/>
      <c r="J404" s="299"/>
      <c r="K404" s="257"/>
    </row>
    <row r="405" spans="1:11" ht="34.200000000000003">
      <c r="A405" s="276" t="s">
        <v>1883</v>
      </c>
      <c r="B405" s="267" t="s">
        <v>1884</v>
      </c>
      <c r="C405" s="268"/>
      <c r="D405" s="260"/>
      <c r="E405" s="114"/>
      <c r="F405" s="261"/>
      <c r="G405" s="263"/>
      <c r="H405" s="263"/>
    </row>
    <row r="406" spans="1:11" ht="13.2">
      <c r="A406" s="277" t="s">
        <v>1885</v>
      </c>
      <c r="B406" s="300" t="s">
        <v>1878</v>
      </c>
      <c r="C406" s="268" t="s">
        <v>3395</v>
      </c>
      <c r="D406" s="260">
        <v>242.1</v>
      </c>
      <c r="E406" s="114"/>
      <c r="F406" s="261">
        <f t="shared" ref="F406:F408" si="24">D406*ROUND(E406,2)</f>
        <v>0</v>
      </c>
    </row>
    <row r="407" spans="1:11" ht="13.2">
      <c r="A407" s="277" t="s">
        <v>1886</v>
      </c>
      <c r="B407" s="300" t="s">
        <v>1880</v>
      </c>
      <c r="C407" s="268" t="s">
        <v>3395</v>
      </c>
      <c r="D407" s="260">
        <v>14.4</v>
      </c>
      <c r="E407" s="114"/>
      <c r="F407" s="261">
        <f t="shared" si="24"/>
        <v>0</v>
      </c>
    </row>
    <row r="408" spans="1:11" ht="13.2">
      <c r="A408" s="277" t="s">
        <v>1887</v>
      </c>
      <c r="B408" s="300" t="s">
        <v>1882</v>
      </c>
      <c r="C408" s="268" t="s">
        <v>3395</v>
      </c>
      <c r="D408" s="260">
        <v>22.35</v>
      </c>
      <c r="E408" s="114"/>
      <c r="F408" s="261">
        <f t="shared" si="24"/>
        <v>0</v>
      </c>
    </row>
    <row r="409" spans="1:11">
      <c r="A409" s="276"/>
      <c r="B409" s="300"/>
      <c r="C409" s="268"/>
      <c r="D409" s="260"/>
      <c r="E409" s="114"/>
      <c r="F409" s="261"/>
    </row>
    <row r="410" spans="1:11" ht="45.6">
      <c r="A410" s="276" t="s">
        <v>1888</v>
      </c>
      <c r="B410" s="267" t="s">
        <v>1889</v>
      </c>
      <c r="C410" s="268"/>
      <c r="D410" s="260"/>
      <c r="E410" s="114"/>
      <c r="F410" s="261"/>
    </row>
    <row r="411" spans="1:11" ht="13.2">
      <c r="A411" s="277"/>
      <c r="B411" s="300" t="s">
        <v>1878</v>
      </c>
      <c r="C411" s="268" t="s">
        <v>3395</v>
      </c>
      <c r="D411" s="260">
        <v>336.8</v>
      </c>
      <c r="E411" s="114"/>
      <c r="F411" s="261">
        <f>D411*ROUND(E411,2)</f>
        <v>0</v>
      </c>
    </row>
    <row r="412" spans="1:11">
      <c r="A412" s="276"/>
      <c r="B412" s="300"/>
      <c r="C412" s="268"/>
      <c r="D412" s="260"/>
      <c r="E412" s="114"/>
      <c r="F412" s="261"/>
    </row>
    <row r="413" spans="1:11" ht="57">
      <c r="A413" s="276" t="s">
        <v>1890</v>
      </c>
      <c r="B413" s="267" t="s">
        <v>1891</v>
      </c>
      <c r="C413" s="268"/>
      <c r="D413" s="260"/>
      <c r="E413" s="114"/>
      <c r="F413" s="261"/>
    </row>
    <row r="414" spans="1:11" ht="13.2">
      <c r="A414" s="277" t="s">
        <v>1892</v>
      </c>
      <c r="B414" s="300" t="s">
        <v>1878</v>
      </c>
      <c r="C414" s="268" t="s">
        <v>3395</v>
      </c>
      <c r="D414" s="260">
        <v>132.15</v>
      </c>
      <c r="E414" s="114"/>
      <c r="F414" s="261">
        <f t="shared" ref="F414:F416" si="25">D414*ROUND(E414,2)</f>
        <v>0</v>
      </c>
    </row>
    <row r="415" spans="1:11" ht="13.2">
      <c r="A415" s="277" t="s">
        <v>1893</v>
      </c>
      <c r="B415" s="300" t="s">
        <v>1880</v>
      </c>
      <c r="C415" s="268" t="s">
        <v>3395</v>
      </c>
      <c r="D415" s="260">
        <v>12.6</v>
      </c>
      <c r="E415" s="114"/>
      <c r="F415" s="261">
        <f t="shared" si="25"/>
        <v>0</v>
      </c>
    </row>
    <row r="416" spans="1:11" ht="13.2">
      <c r="A416" s="277" t="s">
        <v>1894</v>
      </c>
      <c r="B416" s="300" t="s">
        <v>1882</v>
      </c>
      <c r="C416" s="268" t="s">
        <v>3395</v>
      </c>
      <c r="D416" s="260">
        <v>27.85</v>
      </c>
      <c r="E416" s="114"/>
      <c r="F416" s="261">
        <f t="shared" si="25"/>
        <v>0</v>
      </c>
    </row>
    <row r="417" spans="1:8">
      <c r="A417" s="276"/>
      <c r="B417" s="300"/>
      <c r="C417" s="268"/>
      <c r="D417" s="260"/>
      <c r="E417" s="114"/>
      <c r="F417" s="261"/>
    </row>
    <row r="418" spans="1:8" ht="34.200000000000003">
      <c r="A418" s="276" t="s">
        <v>1895</v>
      </c>
      <c r="B418" s="267" t="s">
        <v>1601</v>
      </c>
      <c r="C418" s="268"/>
      <c r="D418" s="260"/>
      <c r="E418" s="114"/>
      <c r="F418" s="261"/>
      <c r="G418" s="263"/>
      <c r="H418" s="263"/>
    </row>
    <row r="419" spans="1:8" ht="13.2">
      <c r="A419" s="277" t="s">
        <v>1896</v>
      </c>
      <c r="B419" s="300" t="s">
        <v>1878</v>
      </c>
      <c r="C419" s="268" t="s">
        <v>3395</v>
      </c>
      <c r="D419" s="260">
        <v>428.05</v>
      </c>
      <c r="E419" s="114"/>
      <c r="F419" s="261">
        <f t="shared" ref="F419:F421" si="26">D419*ROUND(E419,2)</f>
        <v>0</v>
      </c>
    </row>
    <row r="420" spans="1:8" ht="13.2">
      <c r="A420" s="277" t="s">
        <v>1897</v>
      </c>
      <c r="B420" s="300" t="s">
        <v>1880</v>
      </c>
      <c r="C420" s="268" t="s">
        <v>3395</v>
      </c>
      <c r="D420" s="260">
        <v>18</v>
      </c>
      <c r="E420" s="114"/>
      <c r="F420" s="261">
        <f t="shared" si="26"/>
        <v>0</v>
      </c>
    </row>
    <row r="421" spans="1:8" ht="13.2">
      <c r="A421" s="277" t="s">
        <v>1898</v>
      </c>
      <c r="B421" s="300" t="s">
        <v>1882</v>
      </c>
      <c r="C421" s="268" t="s">
        <v>3395</v>
      </c>
      <c r="D421" s="260">
        <v>27.95</v>
      </c>
      <c r="E421" s="114"/>
      <c r="F421" s="261">
        <f t="shared" si="26"/>
        <v>0</v>
      </c>
    </row>
    <row r="422" spans="1:8">
      <c r="A422" s="303"/>
      <c r="B422" s="300"/>
      <c r="C422" s="268"/>
      <c r="D422" s="260"/>
      <c r="E422" s="114"/>
      <c r="F422" s="261"/>
    </row>
    <row r="423" spans="1:8">
      <c r="A423" s="287" t="s">
        <v>583</v>
      </c>
      <c r="B423" s="288" t="s">
        <v>279</v>
      </c>
      <c r="C423" s="268"/>
      <c r="D423" s="268"/>
      <c r="F423" s="261">
        <f>SUM(F389:F421)</f>
        <v>0</v>
      </c>
    </row>
    <row r="424" spans="1:8">
      <c r="A424" s="269"/>
      <c r="B424" s="267"/>
      <c r="C424" s="268"/>
      <c r="D424" s="268"/>
      <c r="E424" s="114"/>
      <c r="F424" s="261"/>
    </row>
    <row r="425" spans="1:8">
      <c r="A425" s="297" t="s">
        <v>584</v>
      </c>
      <c r="B425" s="267" t="s">
        <v>556</v>
      </c>
      <c r="C425" s="268"/>
      <c r="D425" s="268"/>
      <c r="E425" s="114"/>
      <c r="F425" s="261"/>
    </row>
    <row r="426" spans="1:8">
      <c r="A426" s="297"/>
      <c r="B426" s="267"/>
      <c r="C426" s="268"/>
      <c r="D426" s="268"/>
      <c r="E426" s="114"/>
      <c r="F426" s="261"/>
    </row>
    <row r="427" spans="1:8" ht="100.2" customHeight="1">
      <c r="A427" s="276" t="s">
        <v>1899</v>
      </c>
      <c r="B427" s="267" t="s">
        <v>1900</v>
      </c>
      <c r="D427" s="256"/>
      <c r="F427" s="261"/>
    </row>
    <row r="428" spans="1:8">
      <c r="A428" s="276" t="s">
        <v>1901</v>
      </c>
      <c r="B428" s="267" t="s">
        <v>1902</v>
      </c>
      <c r="C428" s="268" t="s">
        <v>262</v>
      </c>
      <c r="D428" s="304">
        <v>2</v>
      </c>
      <c r="E428" s="114"/>
      <c r="F428" s="261">
        <f t="shared" ref="F428:F438" si="27">D428*ROUND(E428,2)</f>
        <v>0</v>
      </c>
    </row>
    <row r="429" spans="1:8">
      <c r="A429" s="276" t="s">
        <v>1903</v>
      </c>
      <c r="B429" s="267" t="s">
        <v>1904</v>
      </c>
      <c r="C429" s="268" t="s">
        <v>262</v>
      </c>
      <c r="D429" s="304">
        <v>8</v>
      </c>
      <c r="E429" s="114"/>
      <c r="F429" s="261">
        <f t="shared" si="27"/>
        <v>0</v>
      </c>
    </row>
    <row r="430" spans="1:8">
      <c r="A430" s="276" t="s">
        <v>1905</v>
      </c>
      <c r="B430" s="267" t="s">
        <v>1906</v>
      </c>
      <c r="C430" s="268" t="s">
        <v>262</v>
      </c>
      <c r="D430" s="304">
        <v>2</v>
      </c>
      <c r="E430" s="114"/>
      <c r="F430" s="261">
        <f t="shared" si="27"/>
        <v>0</v>
      </c>
    </row>
    <row r="431" spans="1:8">
      <c r="A431" s="276" t="s">
        <v>1907</v>
      </c>
      <c r="B431" s="267" t="s">
        <v>1908</v>
      </c>
      <c r="C431" s="268" t="s">
        <v>262</v>
      </c>
      <c r="D431" s="304">
        <v>8</v>
      </c>
      <c r="E431" s="114"/>
      <c r="F431" s="261">
        <f t="shared" si="27"/>
        <v>0</v>
      </c>
    </row>
    <row r="432" spans="1:8">
      <c r="A432" s="276" t="s">
        <v>1909</v>
      </c>
      <c r="B432" s="267" t="s">
        <v>1910</v>
      </c>
      <c r="C432" s="268" t="s">
        <v>262</v>
      </c>
      <c r="D432" s="304">
        <v>1</v>
      </c>
      <c r="E432" s="114"/>
      <c r="F432" s="261">
        <f t="shared" si="27"/>
        <v>0</v>
      </c>
    </row>
    <row r="433" spans="1:6">
      <c r="A433" s="276" t="s">
        <v>1911</v>
      </c>
      <c r="B433" s="267" t="s">
        <v>1912</v>
      </c>
      <c r="C433" s="268" t="s">
        <v>262</v>
      </c>
      <c r="D433" s="304">
        <v>2</v>
      </c>
      <c r="E433" s="114"/>
      <c r="F433" s="261">
        <f t="shared" si="27"/>
        <v>0</v>
      </c>
    </row>
    <row r="434" spans="1:6" ht="13.2">
      <c r="A434" s="276" t="s">
        <v>1913</v>
      </c>
      <c r="B434" s="267" t="s">
        <v>1914</v>
      </c>
      <c r="C434" s="268" t="s">
        <v>3395</v>
      </c>
      <c r="D434" s="304">
        <v>23</v>
      </c>
      <c r="E434" s="114"/>
      <c r="F434" s="261">
        <f t="shared" si="27"/>
        <v>0</v>
      </c>
    </row>
    <row r="435" spans="1:6" ht="13.2">
      <c r="A435" s="276" t="s">
        <v>1915</v>
      </c>
      <c r="B435" s="267" t="s">
        <v>1916</v>
      </c>
      <c r="C435" s="268" t="s">
        <v>3395</v>
      </c>
      <c r="D435" s="304">
        <v>23</v>
      </c>
      <c r="E435" s="114"/>
      <c r="F435" s="261">
        <f t="shared" si="27"/>
        <v>0</v>
      </c>
    </row>
    <row r="436" spans="1:6">
      <c r="A436" s="276" t="s">
        <v>1917</v>
      </c>
      <c r="B436" s="267" t="s">
        <v>1918</v>
      </c>
      <c r="C436" s="268" t="s">
        <v>262</v>
      </c>
      <c r="D436" s="304">
        <v>17</v>
      </c>
      <c r="E436" s="114"/>
      <c r="F436" s="261">
        <f t="shared" si="27"/>
        <v>0</v>
      </c>
    </row>
    <row r="437" spans="1:6">
      <c r="A437" s="276" t="s">
        <v>1919</v>
      </c>
      <c r="B437" s="267" t="s">
        <v>1920</v>
      </c>
      <c r="C437" s="268" t="s">
        <v>262</v>
      </c>
      <c r="D437" s="304">
        <v>6</v>
      </c>
      <c r="E437" s="114"/>
      <c r="F437" s="261">
        <f t="shared" si="27"/>
        <v>0</v>
      </c>
    </row>
    <row r="438" spans="1:6">
      <c r="A438" s="276" t="s">
        <v>1921</v>
      </c>
      <c r="B438" s="267" t="s">
        <v>1619</v>
      </c>
      <c r="C438" s="268" t="s">
        <v>262</v>
      </c>
      <c r="D438" s="304">
        <v>66</v>
      </c>
      <c r="E438" s="114"/>
      <c r="F438" s="261">
        <f t="shared" si="27"/>
        <v>0</v>
      </c>
    </row>
    <row r="439" spans="1:6">
      <c r="A439" s="276"/>
      <c r="B439" s="267"/>
      <c r="C439" s="268"/>
      <c r="D439" s="256"/>
      <c r="E439" s="114"/>
      <c r="F439" s="261"/>
    </row>
    <row r="440" spans="1:6" ht="68.400000000000006">
      <c r="A440" s="276" t="s">
        <v>1922</v>
      </c>
      <c r="B440" s="267" t="s">
        <v>2790</v>
      </c>
      <c r="C440" s="268"/>
      <c r="D440" s="256"/>
      <c r="E440" s="114"/>
      <c r="F440" s="261"/>
    </row>
    <row r="441" spans="1:6">
      <c r="A441" s="277" t="s">
        <v>1923</v>
      </c>
      <c r="B441" s="267" t="s">
        <v>1924</v>
      </c>
      <c r="C441" s="268" t="s">
        <v>262</v>
      </c>
      <c r="D441" s="268">
        <v>1</v>
      </c>
      <c r="E441" s="114"/>
      <c r="F441" s="261">
        <f t="shared" ref="F441:F447" si="28">D441*ROUND(E441,2)</f>
        <v>0</v>
      </c>
    </row>
    <row r="442" spans="1:6" ht="13.2">
      <c r="A442" s="277" t="s">
        <v>1925</v>
      </c>
      <c r="B442" s="267" t="s">
        <v>1608</v>
      </c>
      <c r="C442" s="268" t="s">
        <v>3395</v>
      </c>
      <c r="D442" s="260">
        <v>397.25</v>
      </c>
      <c r="E442" s="114"/>
      <c r="F442" s="261">
        <f t="shared" si="28"/>
        <v>0</v>
      </c>
    </row>
    <row r="443" spans="1:6" ht="13.2">
      <c r="A443" s="277" t="s">
        <v>1926</v>
      </c>
      <c r="B443" s="267" t="s">
        <v>1686</v>
      </c>
      <c r="C443" s="268" t="s">
        <v>3395</v>
      </c>
      <c r="D443" s="260">
        <v>381.5</v>
      </c>
      <c r="E443" s="114"/>
      <c r="F443" s="261">
        <f t="shared" si="28"/>
        <v>0</v>
      </c>
    </row>
    <row r="444" spans="1:6" ht="13.2">
      <c r="A444" s="277" t="s">
        <v>1927</v>
      </c>
      <c r="B444" s="267" t="s">
        <v>1611</v>
      </c>
      <c r="C444" s="268" t="s">
        <v>3395</v>
      </c>
      <c r="D444" s="260">
        <v>15.75</v>
      </c>
      <c r="E444" s="114"/>
      <c r="F444" s="261">
        <f t="shared" si="28"/>
        <v>0</v>
      </c>
    </row>
    <row r="445" spans="1:6" ht="13.2">
      <c r="A445" s="277" t="s">
        <v>1928</v>
      </c>
      <c r="B445" s="267" t="s">
        <v>1689</v>
      </c>
      <c r="C445" s="268" t="s">
        <v>3395</v>
      </c>
      <c r="D445" s="260">
        <v>1.25</v>
      </c>
      <c r="E445" s="114"/>
      <c r="F445" s="261">
        <f t="shared" si="28"/>
        <v>0</v>
      </c>
    </row>
    <row r="446" spans="1:6" ht="13.2">
      <c r="A446" s="277" t="s">
        <v>1929</v>
      </c>
      <c r="B446" s="267" t="s">
        <v>1930</v>
      </c>
      <c r="C446" s="268" t="s">
        <v>3395</v>
      </c>
      <c r="D446" s="260">
        <v>0.65</v>
      </c>
      <c r="E446" s="114"/>
      <c r="F446" s="261">
        <f t="shared" si="28"/>
        <v>0</v>
      </c>
    </row>
    <row r="447" spans="1:6">
      <c r="A447" s="277" t="s">
        <v>1931</v>
      </c>
      <c r="B447" s="267" t="s">
        <v>1932</v>
      </c>
      <c r="C447" s="268" t="s">
        <v>262</v>
      </c>
      <c r="D447" s="268">
        <v>1</v>
      </c>
      <c r="E447" s="114"/>
      <c r="F447" s="261">
        <f t="shared" si="28"/>
        <v>0</v>
      </c>
    </row>
    <row r="448" spans="1:6">
      <c r="A448" s="276"/>
      <c r="B448" s="267"/>
      <c r="C448" s="268"/>
      <c r="D448" s="256"/>
      <c r="E448" s="114"/>
      <c r="F448" s="261"/>
    </row>
    <row r="449" spans="1:6" ht="199.95" customHeight="1">
      <c r="A449" s="276" t="s">
        <v>1933</v>
      </c>
      <c r="B449" s="267" t="s">
        <v>3239</v>
      </c>
      <c r="C449" s="305"/>
      <c r="E449" s="114"/>
      <c r="F449" s="261"/>
    </row>
    <row r="450" spans="1:6">
      <c r="B450" s="267" t="s">
        <v>2791</v>
      </c>
      <c r="D450" s="261"/>
      <c r="E450" s="114"/>
      <c r="F450" s="261"/>
    </row>
    <row r="451" spans="1:6" ht="13.2">
      <c r="A451" s="276" t="s">
        <v>1934</v>
      </c>
      <c r="B451" s="267" t="s">
        <v>2792</v>
      </c>
      <c r="C451" s="268" t="s">
        <v>3394</v>
      </c>
      <c r="D451" s="284">
        <v>6</v>
      </c>
      <c r="E451" s="114"/>
      <c r="F451" s="261">
        <f t="shared" ref="F451:F461" si="29">D451*ROUND(E451,2)</f>
        <v>0</v>
      </c>
    </row>
    <row r="452" spans="1:6">
      <c r="A452" s="276" t="s">
        <v>1935</v>
      </c>
      <c r="B452" s="267" t="s">
        <v>1608</v>
      </c>
      <c r="C452" s="268" t="s">
        <v>277</v>
      </c>
      <c r="D452" s="260">
        <v>156.1</v>
      </c>
      <c r="E452" s="114"/>
      <c r="F452" s="261">
        <f t="shared" si="29"/>
        <v>0</v>
      </c>
    </row>
    <row r="453" spans="1:6">
      <c r="A453" s="276" t="s">
        <v>1936</v>
      </c>
      <c r="B453" s="267" t="s">
        <v>1686</v>
      </c>
      <c r="C453" s="268" t="s">
        <v>277</v>
      </c>
      <c r="D453" s="260">
        <v>112.3</v>
      </c>
      <c r="E453" s="114"/>
      <c r="F453" s="261">
        <f t="shared" si="29"/>
        <v>0</v>
      </c>
    </row>
    <row r="454" spans="1:6">
      <c r="A454" s="276" t="s">
        <v>1937</v>
      </c>
      <c r="B454" s="267" t="s">
        <v>1611</v>
      </c>
      <c r="C454" s="268" t="s">
        <v>277</v>
      </c>
      <c r="D454" s="260">
        <v>32.4</v>
      </c>
      <c r="E454" s="114"/>
      <c r="F454" s="261">
        <f t="shared" si="29"/>
        <v>0</v>
      </c>
    </row>
    <row r="455" spans="1:6">
      <c r="A455" s="276" t="s">
        <v>1938</v>
      </c>
      <c r="B455" s="267" t="s">
        <v>278</v>
      </c>
      <c r="C455" s="268" t="s">
        <v>277</v>
      </c>
      <c r="D455" s="260">
        <v>33.5</v>
      </c>
      <c r="E455" s="114"/>
      <c r="F455" s="261">
        <f t="shared" si="29"/>
        <v>0</v>
      </c>
    </row>
    <row r="456" spans="1:6">
      <c r="A456" s="276" t="s">
        <v>1939</v>
      </c>
      <c r="B456" s="267" t="s">
        <v>1689</v>
      </c>
      <c r="C456" s="268" t="s">
        <v>277</v>
      </c>
      <c r="D456" s="260">
        <v>5.7</v>
      </c>
      <c r="E456" s="114"/>
      <c r="F456" s="261">
        <f t="shared" si="29"/>
        <v>0</v>
      </c>
    </row>
    <row r="457" spans="1:6" ht="13.2">
      <c r="A457" s="276" t="s">
        <v>1940</v>
      </c>
      <c r="B457" s="267" t="s">
        <v>3399</v>
      </c>
      <c r="C457" s="268" t="s">
        <v>3397</v>
      </c>
      <c r="D457" s="260">
        <v>96.7</v>
      </c>
      <c r="E457" s="114"/>
      <c r="F457" s="261">
        <f t="shared" si="29"/>
        <v>0</v>
      </c>
    </row>
    <row r="458" spans="1:6">
      <c r="A458" s="276" t="s">
        <v>1941</v>
      </c>
      <c r="B458" s="267" t="s">
        <v>1731</v>
      </c>
      <c r="C458" s="268" t="s">
        <v>262</v>
      </c>
      <c r="D458" s="268">
        <v>2</v>
      </c>
      <c r="E458" s="114"/>
      <c r="F458" s="261">
        <f t="shared" si="29"/>
        <v>0</v>
      </c>
    </row>
    <row r="459" spans="1:6">
      <c r="A459" s="276" t="s">
        <v>1942</v>
      </c>
      <c r="B459" s="267" t="s">
        <v>1943</v>
      </c>
      <c r="C459" s="268" t="s">
        <v>262</v>
      </c>
      <c r="D459" s="268">
        <v>2</v>
      </c>
      <c r="E459" s="114"/>
      <c r="F459" s="261">
        <f t="shared" si="29"/>
        <v>0</v>
      </c>
    </row>
    <row r="460" spans="1:6" ht="22.8">
      <c r="A460" s="276" t="s">
        <v>1944</v>
      </c>
      <c r="B460" s="267" t="s">
        <v>1735</v>
      </c>
      <c r="C460" s="268" t="s">
        <v>262</v>
      </c>
      <c r="D460" s="268">
        <v>2</v>
      </c>
      <c r="E460" s="114"/>
      <c r="F460" s="261">
        <f t="shared" si="29"/>
        <v>0</v>
      </c>
    </row>
    <row r="461" spans="1:6">
      <c r="A461" s="276" t="s">
        <v>1945</v>
      </c>
      <c r="B461" s="267" t="s">
        <v>1699</v>
      </c>
      <c r="C461" s="268" t="s">
        <v>262</v>
      </c>
      <c r="D461" s="268">
        <v>16</v>
      </c>
      <c r="E461" s="114"/>
      <c r="F461" s="261">
        <f t="shared" si="29"/>
        <v>0</v>
      </c>
    </row>
    <row r="462" spans="1:6">
      <c r="A462" s="276"/>
      <c r="B462" s="267"/>
      <c r="C462" s="268"/>
      <c r="D462" s="268"/>
      <c r="E462" s="114"/>
      <c r="F462" s="261"/>
    </row>
    <row r="463" spans="1:6" ht="45.6">
      <c r="A463" s="286" t="s">
        <v>1946</v>
      </c>
      <c r="B463" s="267" t="s">
        <v>2783</v>
      </c>
      <c r="C463" s="268"/>
      <c r="D463" s="256"/>
      <c r="E463" s="114"/>
      <c r="F463" s="261"/>
    </row>
    <row r="464" spans="1:6" ht="13.2">
      <c r="A464" s="274"/>
      <c r="B464" s="267"/>
      <c r="C464" s="268" t="s">
        <v>3397</v>
      </c>
      <c r="D464" s="260">
        <v>13.2</v>
      </c>
      <c r="E464" s="114"/>
      <c r="F464" s="261">
        <f>D464*ROUND(E464,2)</f>
        <v>0</v>
      </c>
    </row>
    <row r="465" spans="1:6">
      <c r="A465" s="269"/>
      <c r="B465" s="267"/>
      <c r="C465" s="268"/>
      <c r="D465" s="256"/>
      <c r="E465" s="114"/>
      <c r="F465" s="261"/>
    </row>
    <row r="466" spans="1:6">
      <c r="A466" s="287" t="s">
        <v>584</v>
      </c>
      <c r="B466" s="288" t="s">
        <v>1947</v>
      </c>
      <c r="C466" s="268"/>
      <c r="D466" s="268"/>
      <c r="F466" s="261">
        <f>SUM(F427:F464)</f>
        <v>0</v>
      </c>
    </row>
    <row r="467" spans="1:6">
      <c r="A467" s="269"/>
      <c r="B467" s="267"/>
      <c r="C467" s="268"/>
      <c r="D467" s="268"/>
      <c r="E467" s="114"/>
      <c r="F467" s="261"/>
    </row>
    <row r="468" spans="1:6">
      <c r="A468" s="269"/>
      <c r="B468" s="267"/>
      <c r="C468" s="268"/>
      <c r="D468" s="268"/>
      <c r="E468" s="114"/>
      <c r="F468" s="261"/>
    </row>
    <row r="469" spans="1:6">
      <c r="A469" s="297" t="s">
        <v>585</v>
      </c>
      <c r="B469" s="267" t="s">
        <v>586</v>
      </c>
      <c r="C469" s="268"/>
      <c r="D469" s="268"/>
      <c r="F469" s="257"/>
    </row>
    <row r="470" spans="1:6">
      <c r="A470" s="269"/>
      <c r="B470" s="267"/>
      <c r="C470" s="268"/>
      <c r="D470" s="268"/>
      <c r="E470" s="114"/>
      <c r="F470" s="261"/>
    </row>
    <row r="471" spans="1:6" ht="114">
      <c r="A471" s="276" t="s">
        <v>1948</v>
      </c>
      <c r="B471" s="267" t="s">
        <v>3341</v>
      </c>
      <c r="C471" s="268"/>
      <c r="D471" s="268"/>
      <c r="E471" s="114"/>
      <c r="F471" s="261"/>
    </row>
    <row r="472" spans="1:6" ht="13.2">
      <c r="A472" s="277" t="s">
        <v>1949</v>
      </c>
      <c r="B472" s="267" t="s">
        <v>1950</v>
      </c>
      <c r="C472" s="260" t="s">
        <v>3394</v>
      </c>
      <c r="D472" s="260">
        <v>190</v>
      </c>
      <c r="E472" s="114"/>
      <c r="F472" s="261">
        <f t="shared" ref="F472:F473" si="30">D472*ROUND(E472,2)</f>
        <v>0</v>
      </c>
    </row>
    <row r="473" spans="1:6" ht="13.2">
      <c r="A473" s="277" t="s">
        <v>1951</v>
      </c>
      <c r="B473" s="267" t="s">
        <v>1952</v>
      </c>
      <c r="C473" s="260" t="s">
        <v>3394</v>
      </c>
      <c r="D473" s="260">
        <v>300</v>
      </c>
      <c r="E473" s="114"/>
      <c r="F473" s="261">
        <f t="shared" si="30"/>
        <v>0</v>
      </c>
    </row>
    <row r="474" spans="1:6">
      <c r="A474" s="276"/>
      <c r="B474" s="267"/>
      <c r="C474" s="268"/>
      <c r="D474" s="256"/>
      <c r="E474" s="114"/>
      <c r="F474" s="261"/>
    </row>
    <row r="475" spans="1:6" s="263" customFormat="1" ht="109.2" customHeight="1">
      <c r="A475" s="276" t="s">
        <v>1953</v>
      </c>
      <c r="B475" s="267" t="s">
        <v>3342</v>
      </c>
      <c r="C475" s="268"/>
      <c r="D475" s="256"/>
      <c r="E475" s="114"/>
      <c r="F475" s="261"/>
    </row>
    <row r="476" spans="1:6" ht="13.2">
      <c r="A476" s="277"/>
      <c r="B476" s="267" t="s">
        <v>1954</v>
      </c>
      <c r="C476" s="260" t="s">
        <v>3394</v>
      </c>
      <c r="D476" s="260">
        <v>120</v>
      </c>
      <c r="E476" s="114"/>
      <c r="F476" s="261">
        <f>D476*ROUND(E476,2)</f>
        <v>0</v>
      </c>
    </row>
    <row r="477" spans="1:6">
      <c r="A477" s="276"/>
      <c r="B477" s="267"/>
      <c r="C477" s="268"/>
      <c r="D477" s="256"/>
      <c r="E477" s="114"/>
      <c r="F477" s="261"/>
    </row>
    <row r="478" spans="1:6" ht="22.8">
      <c r="A478" s="276" t="s">
        <v>1955</v>
      </c>
      <c r="B478" s="267" t="s">
        <v>1956</v>
      </c>
      <c r="D478" s="256"/>
      <c r="F478" s="256"/>
    </row>
    <row r="479" spans="1:6">
      <c r="B479" s="263"/>
      <c r="C479" s="268" t="s">
        <v>262</v>
      </c>
      <c r="D479" s="268">
        <v>1</v>
      </c>
      <c r="E479" s="114"/>
      <c r="F479" s="261">
        <f>D479*ROUND(E479,2)</f>
        <v>0</v>
      </c>
    </row>
    <row r="480" spans="1:6">
      <c r="A480" s="274"/>
      <c r="B480" s="267"/>
      <c r="C480" s="268"/>
      <c r="D480" s="268"/>
      <c r="F480" s="257"/>
    </row>
    <row r="481" spans="1:6">
      <c r="A481" s="287" t="s">
        <v>585</v>
      </c>
      <c r="B481" s="288" t="s">
        <v>1957</v>
      </c>
      <c r="C481" s="268"/>
      <c r="D481" s="268"/>
      <c r="F481" s="261">
        <f>SUM(F472:F479)</f>
        <v>0</v>
      </c>
    </row>
    <row r="482" spans="1:6">
      <c r="A482" s="274"/>
      <c r="B482" s="267"/>
      <c r="C482" s="268"/>
      <c r="D482" s="268"/>
      <c r="E482" s="114"/>
      <c r="F482" s="261"/>
    </row>
    <row r="483" spans="1:6">
      <c r="D483" s="256"/>
      <c r="F483" s="257"/>
    </row>
    <row r="484" spans="1:6">
      <c r="A484" s="269" t="s">
        <v>561</v>
      </c>
      <c r="B484" s="263" t="s">
        <v>1958</v>
      </c>
      <c r="D484" s="256"/>
      <c r="F484" s="256"/>
    </row>
    <row r="485" spans="1:6">
      <c r="D485" s="256"/>
      <c r="F485" s="257"/>
    </row>
    <row r="486" spans="1:6">
      <c r="A486" s="287" t="s">
        <v>587</v>
      </c>
      <c r="B486" s="288" t="s">
        <v>29</v>
      </c>
      <c r="C486" s="261"/>
      <c r="D486" s="261"/>
      <c r="F486" s="257"/>
    </row>
    <row r="487" spans="1:6">
      <c r="A487" s="269"/>
      <c r="B487" s="267"/>
      <c r="C487" s="261"/>
      <c r="D487" s="261"/>
      <c r="F487" s="257"/>
    </row>
    <row r="488" spans="1:6" ht="91.2">
      <c r="A488" s="296" t="s">
        <v>1959</v>
      </c>
      <c r="B488" s="267" t="s">
        <v>1960</v>
      </c>
      <c r="C488" s="261"/>
      <c r="D488" s="261"/>
      <c r="E488" s="114"/>
      <c r="F488" s="261"/>
    </row>
    <row r="489" spans="1:6" ht="13.2">
      <c r="A489" s="277" t="s">
        <v>1961</v>
      </c>
      <c r="B489" s="267" t="s">
        <v>1962</v>
      </c>
      <c r="C489" s="260" t="s">
        <v>3395</v>
      </c>
      <c r="D489" s="260">
        <v>85.35</v>
      </c>
      <c r="E489" s="114"/>
      <c r="F489" s="261">
        <f t="shared" ref="F489:F492" si="31">D489*ROUND(E489,2)</f>
        <v>0</v>
      </c>
    </row>
    <row r="490" spans="1:6" ht="13.2">
      <c r="A490" s="277" t="s">
        <v>1963</v>
      </c>
      <c r="B490" s="267" t="s">
        <v>1964</v>
      </c>
      <c r="C490" s="260" t="s">
        <v>3395</v>
      </c>
      <c r="D490" s="260">
        <v>9.4499999999999993</v>
      </c>
      <c r="E490" s="114"/>
      <c r="F490" s="261">
        <f t="shared" si="31"/>
        <v>0</v>
      </c>
    </row>
    <row r="491" spans="1:6" ht="13.2">
      <c r="A491" s="277" t="s">
        <v>1965</v>
      </c>
      <c r="B491" s="267" t="s">
        <v>1966</v>
      </c>
      <c r="C491" s="260" t="s">
        <v>3395</v>
      </c>
      <c r="D491" s="260">
        <v>50.05</v>
      </c>
      <c r="E491" s="114"/>
      <c r="F491" s="261">
        <f t="shared" si="31"/>
        <v>0</v>
      </c>
    </row>
    <row r="492" spans="1:6" ht="13.2">
      <c r="A492" s="277" t="s">
        <v>1967</v>
      </c>
      <c r="B492" s="267" t="s">
        <v>1968</v>
      </c>
      <c r="C492" s="260" t="s">
        <v>3395</v>
      </c>
      <c r="D492" s="260">
        <v>5.55</v>
      </c>
      <c r="E492" s="114"/>
      <c r="F492" s="261">
        <f t="shared" si="31"/>
        <v>0</v>
      </c>
    </row>
    <row r="493" spans="1:6">
      <c r="A493" s="296"/>
      <c r="B493" s="267"/>
      <c r="C493" s="268"/>
      <c r="D493" s="260"/>
      <c r="E493" s="114"/>
      <c r="F493" s="261"/>
    </row>
    <row r="494" spans="1:6" ht="34.200000000000003">
      <c r="A494" s="296" t="s">
        <v>1969</v>
      </c>
      <c r="B494" s="267" t="s">
        <v>1970</v>
      </c>
      <c r="C494" s="268"/>
      <c r="D494" s="260"/>
      <c r="E494" s="114"/>
      <c r="F494" s="261"/>
    </row>
    <row r="495" spans="1:6" ht="13.2">
      <c r="A495" s="277" t="s">
        <v>1971</v>
      </c>
      <c r="B495" s="267" t="s">
        <v>1972</v>
      </c>
      <c r="C495" s="260" t="s">
        <v>3395</v>
      </c>
      <c r="D495" s="260">
        <v>10.55</v>
      </c>
      <c r="E495" s="114"/>
      <c r="F495" s="261">
        <f t="shared" ref="F495:F496" si="32">D495*ROUND(E495,2)</f>
        <v>0</v>
      </c>
    </row>
    <row r="496" spans="1:6" ht="13.2">
      <c r="A496" s="277" t="s">
        <v>1973</v>
      </c>
      <c r="B496" s="267" t="s">
        <v>1882</v>
      </c>
      <c r="C496" s="260" t="s">
        <v>3395</v>
      </c>
      <c r="D496" s="260">
        <v>6.2</v>
      </c>
      <c r="E496" s="114"/>
      <c r="F496" s="261">
        <f t="shared" si="32"/>
        <v>0</v>
      </c>
    </row>
    <row r="497" spans="1:7">
      <c r="A497" s="296"/>
      <c r="B497" s="267"/>
      <c r="C497" s="268"/>
      <c r="D497" s="260"/>
      <c r="E497" s="114"/>
      <c r="F497" s="261"/>
    </row>
    <row r="498" spans="1:7" ht="34.200000000000003">
      <c r="A498" s="296" t="s">
        <v>1974</v>
      </c>
      <c r="B498" s="267" t="s">
        <v>1975</v>
      </c>
      <c r="C498" s="268"/>
      <c r="D498" s="260"/>
      <c r="E498" s="114"/>
      <c r="F498" s="261"/>
    </row>
    <row r="499" spans="1:7" ht="13.2">
      <c r="A499" s="277" t="s">
        <v>1976</v>
      </c>
      <c r="B499" s="267" t="s">
        <v>1972</v>
      </c>
      <c r="C499" s="260" t="s">
        <v>3395</v>
      </c>
      <c r="D499" s="260">
        <v>42.15</v>
      </c>
      <c r="E499" s="114"/>
      <c r="F499" s="261">
        <f t="shared" ref="F499:F500" si="33">D499*ROUND(E499,2)</f>
        <v>0</v>
      </c>
    </row>
    <row r="500" spans="1:7" ht="13.2">
      <c r="A500" s="277" t="s">
        <v>1977</v>
      </c>
      <c r="B500" s="267" t="s">
        <v>1882</v>
      </c>
      <c r="C500" s="260" t="s">
        <v>3395</v>
      </c>
      <c r="D500" s="260">
        <v>24.75</v>
      </c>
      <c r="E500" s="114"/>
      <c r="F500" s="261">
        <f t="shared" si="33"/>
        <v>0</v>
      </c>
    </row>
    <row r="501" spans="1:7">
      <c r="A501" s="296"/>
      <c r="B501" s="267"/>
      <c r="C501" s="268"/>
      <c r="D501" s="260"/>
      <c r="E501" s="114"/>
      <c r="F501" s="257"/>
    </row>
    <row r="502" spans="1:7" ht="45.6">
      <c r="A502" s="296" t="s">
        <v>1978</v>
      </c>
      <c r="B502" s="267" t="s">
        <v>1889</v>
      </c>
      <c r="C502" s="268"/>
      <c r="D502" s="260"/>
      <c r="E502" s="114"/>
      <c r="F502" s="261"/>
      <c r="G502" s="267"/>
    </row>
    <row r="503" spans="1:7" ht="13.2">
      <c r="A503" s="277" t="s">
        <v>1979</v>
      </c>
      <c r="B503" s="267" t="s">
        <v>1972</v>
      </c>
      <c r="C503" s="260" t="s">
        <v>3395</v>
      </c>
      <c r="D503" s="260">
        <v>42.1</v>
      </c>
      <c r="E503" s="114"/>
      <c r="F503" s="261">
        <f t="shared" ref="F503:F504" si="34">D503*ROUND(E503,2)</f>
        <v>0</v>
      </c>
      <c r="G503" s="300"/>
    </row>
    <row r="504" spans="1:7" ht="13.2">
      <c r="A504" s="277" t="s">
        <v>1980</v>
      </c>
      <c r="B504" s="267" t="s">
        <v>1882</v>
      </c>
      <c r="C504" s="260" t="s">
        <v>3395</v>
      </c>
      <c r="D504" s="260">
        <v>24.65</v>
      </c>
      <c r="E504" s="114"/>
      <c r="F504" s="261">
        <f t="shared" si="34"/>
        <v>0</v>
      </c>
      <c r="G504" s="300"/>
    </row>
    <row r="505" spans="1:7">
      <c r="A505" s="296"/>
      <c r="B505" s="300"/>
      <c r="C505" s="260"/>
      <c r="D505" s="260"/>
      <c r="E505" s="114"/>
      <c r="F505" s="261"/>
      <c r="G505" s="300"/>
    </row>
    <row r="506" spans="1:7" ht="57">
      <c r="A506" s="296" t="s">
        <v>1981</v>
      </c>
      <c r="B506" s="267" t="s">
        <v>1891</v>
      </c>
      <c r="C506" s="260"/>
      <c r="D506" s="260"/>
      <c r="E506" s="114"/>
      <c r="F506" s="261"/>
      <c r="G506" s="300"/>
    </row>
    <row r="507" spans="1:7" ht="13.2">
      <c r="A507" s="277" t="s">
        <v>1982</v>
      </c>
      <c r="B507" s="267" t="s">
        <v>1972</v>
      </c>
      <c r="C507" s="260" t="s">
        <v>3395</v>
      </c>
      <c r="D507" s="260">
        <v>5</v>
      </c>
      <c r="E507" s="114"/>
      <c r="F507" s="261">
        <f t="shared" ref="F507:F508" si="35">D507*ROUND(E507,2)</f>
        <v>0</v>
      </c>
      <c r="G507" s="300"/>
    </row>
    <row r="508" spans="1:7" ht="13.2">
      <c r="A508" s="277" t="s">
        <v>1983</v>
      </c>
      <c r="B508" s="267" t="s">
        <v>1882</v>
      </c>
      <c r="C508" s="260" t="s">
        <v>3395</v>
      </c>
      <c r="D508" s="260">
        <v>5</v>
      </c>
      <c r="E508" s="114"/>
      <c r="F508" s="261">
        <f t="shared" si="35"/>
        <v>0</v>
      </c>
      <c r="G508" s="300"/>
    </row>
    <row r="509" spans="1:7">
      <c r="A509" s="296"/>
      <c r="B509" s="300"/>
      <c r="C509" s="260"/>
      <c r="D509" s="260"/>
      <c r="E509" s="114"/>
      <c r="F509" s="261"/>
    </row>
    <row r="510" spans="1:7" ht="34.200000000000003">
      <c r="A510" s="296" t="s">
        <v>1984</v>
      </c>
      <c r="B510" s="267" t="s">
        <v>1601</v>
      </c>
      <c r="C510" s="268"/>
      <c r="D510" s="260"/>
      <c r="E510" s="114"/>
      <c r="F510" s="261"/>
    </row>
    <row r="511" spans="1:7" ht="13.2">
      <c r="A511" s="277" t="s">
        <v>1985</v>
      </c>
      <c r="B511" s="267" t="s">
        <v>1972</v>
      </c>
      <c r="C511" s="260" t="s">
        <v>3395</v>
      </c>
      <c r="D511" s="260">
        <v>52.7</v>
      </c>
      <c r="E511" s="114"/>
      <c r="F511" s="261">
        <f t="shared" ref="F511:F512" si="36">D511*ROUND(E511,2)</f>
        <v>0</v>
      </c>
    </row>
    <row r="512" spans="1:7" ht="13.2">
      <c r="A512" s="277" t="s">
        <v>1986</v>
      </c>
      <c r="B512" s="267" t="s">
        <v>1882</v>
      </c>
      <c r="C512" s="260" t="s">
        <v>3395</v>
      </c>
      <c r="D512" s="260">
        <v>30.95</v>
      </c>
      <c r="E512" s="114"/>
      <c r="F512" s="261">
        <f t="shared" si="36"/>
        <v>0</v>
      </c>
    </row>
    <row r="513" spans="1:6">
      <c r="A513" s="296"/>
      <c r="B513" s="300"/>
      <c r="C513" s="260"/>
      <c r="D513" s="260"/>
      <c r="E513" s="114"/>
      <c r="F513" s="257"/>
    </row>
    <row r="514" spans="1:6" ht="34.200000000000003">
      <c r="A514" s="296" t="s">
        <v>1987</v>
      </c>
      <c r="B514" s="267" t="s">
        <v>3030</v>
      </c>
      <c r="C514" s="260"/>
      <c r="D514" s="268"/>
      <c r="E514" s="114"/>
      <c r="F514" s="261"/>
    </row>
    <row r="515" spans="1:6" ht="13.2">
      <c r="A515" s="277" t="s">
        <v>1988</v>
      </c>
      <c r="B515" s="267" t="s">
        <v>1989</v>
      </c>
      <c r="C515" s="260" t="s">
        <v>3394</v>
      </c>
      <c r="D515" s="260">
        <v>15</v>
      </c>
      <c r="E515" s="114"/>
      <c r="F515" s="261">
        <f t="shared" ref="F515:F519" si="37">D515*ROUND(E515,2)</f>
        <v>0</v>
      </c>
    </row>
    <row r="516" spans="1:6" ht="13.2">
      <c r="A516" s="277" t="s">
        <v>1990</v>
      </c>
      <c r="B516" s="267" t="s">
        <v>1991</v>
      </c>
      <c r="C516" s="260" t="s">
        <v>3394</v>
      </c>
      <c r="D516" s="260">
        <v>20</v>
      </c>
      <c r="E516" s="114"/>
      <c r="F516" s="261">
        <f t="shared" si="37"/>
        <v>0</v>
      </c>
    </row>
    <row r="517" spans="1:6" ht="13.2">
      <c r="A517" s="277" t="s">
        <v>1992</v>
      </c>
      <c r="B517" s="267" t="s">
        <v>1993</v>
      </c>
      <c r="C517" s="260" t="s">
        <v>3394</v>
      </c>
      <c r="D517" s="260">
        <v>45</v>
      </c>
      <c r="E517" s="114"/>
      <c r="F517" s="261">
        <f t="shared" si="37"/>
        <v>0</v>
      </c>
    </row>
    <row r="518" spans="1:6" ht="13.2">
      <c r="A518" s="277" t="s">
        <v>1994</v>
      </c>
      <c r="B518" s="267" t="s">
        <v>1995</v>
      </c>
      <c r="C518" s="260" t="s">
        <v>3394</v>
      </c>
      <c r="D518" s="260">
        <v>10</v>
      </c>
      <c r="E518" s="114"/>
      <c r="F518" s="261">
        <f t="shared" si="37"/>
        <v>0</v>
      </c>
    </row>
    <row r="519" spans="1:6" ht="13.2">
      <c r="A519" s="277" t="s">
        <v>1996</v>
      </c>
      <c r="B519" s="267" t="s">
        <v>1997</v>
      </c>
      <c r="C519" s="260" t="s">
        <v>3394</v>
      </c>
      <c r="D519" s="260">
        <v>10</v>
      </c>
      <c r="E519" s="114"/>
      <c r="F519" s="261">
        <f t="shared" si="37"/>
        <v>0</v>
      </c>
    </row>
    <row r="520" spans="1:6">
      <c r="A520" s="289"/>
      <c r="B520" s="267"/>
      <c r="C520" s="268"/>
      <c r="D520" s="260"/>
      <c r="E520" s="114"/>
      <c r="F520" s="261"/>
    </row>
    <row r="521" spans="1:6">
      <c r="A521" s="289"/>
      <c r="B521" s="267"/>
      <c r="C521" s="268"/>
      <c r="D521" s="260"/>
      <c r="E521" s="114"/>
      <c r="F521" s="261"/>
    </row>
    <row r="522" spans="1:6" ht="57">
      <c r="A522" s="296" t="s">
        <v>1998</v>
      </c>
      <c r="B522" s="267" t="s">
        <v>3031</v>
      </c>
      <c r="C522" s="268"/>
      <c r="D522" s="291"/>
      <c r="E522" s="114"/>
      <c r="F522" s="261"/>
    </row>
    <row r="523" spans="1:6">
      <c r="A523" s="277" t="s">
        <v>1999</v>
      </c>
      <c r="B523" s="267" t="s">
        <v>3032</v>
      </c>
      <c r="C523" s="268" t="s">
        <v>262</v>
      </c>
      <c r="D523" s="291">
        <v>37</v>
      </c>
      <c r="E523" s="114"/>
      <c r="F523" s="261">
        <f t="shared" ref="F523:F526" si="38">D523*ROUND(E523,2)</f>
        <v>0</v>
      </c>
    </row>
    <row r="524" spans="1:6">
      <c r="A524" s="277" t="s">
        <v>2000</v>
      </c>
      <c r="B524" s="267" t="s">
        <v>3033</v>
      </c>
      <c r="C524" s="268" t="s">
        <v>262</v>
      </c>
      <c r="D524" s="291">
        <v>31</v>
      </c>
      <c r="E524" s="114"/>
      <c r="F524" s="261">
        <f t="shared" si="38"/>
        <v>0</v>
      </c>
    </row>
    <row r="525" spans="1:6">
      <c r="A525" s="277" t="s">
        <v>2001</v>
      </c>
      <c r="B525" s="267" t="s">
        <v>3034</v>
      </c>
      <c r="C525" s="268" t="s">
        <v>262</v>
      </c>
      <c r="D525" s="291">
        <v>4</v>
      </c>
      <c r="E525" s="114"/>
      <c r="F525" s="261">
        <f t="shared" si="38"/>
        <v>0</v>
      </c>
    </row>
    <row r="526" spans="1:6">
      <c r="A526" s="277" t="s">
        <v>2002</v>
      </c>
      <c r="B526" s="267" t="s">
        <v>3035</v>
      </c>
      <c r="C526" s="268" t="s">
        <v>262</v>
      </c>
      <c r="D526" s="291">
        <v>1</v>
      </c>
      <c r="E526" s="114"/>
      <c r="F526" s="261">
        <f t="shared" si="38"/>
        <v>0</v>
      </c>
    </row>
    <row r="527" spans="1:6">
      <c r="A527" s="289"/>
      <c r="B527" s="267"/>
      <c r="C527" s="268"/>
      <c r="D527" s="260"/>
      <c r="E527" s="114"/>
      <c r="F527" s="261"/>
    </row>
    <row r="528" spans="1:6">
      <c r="A528" s="287" t="s">
        <v>587</v>
      </c>
      <c r="B528" s="288" t="s">
        <v>1620</v>
      </c>
      <c r="C528" s="260" t="s">
        <v>2003</v>
      </c>
      <c r="D528" s="268"/>
      <c r="E528" s="114"/>
      <c r="F528" s="261">
        <f>SUM(F489:F526)</f>
        <v>0</v>
      </c>
    </row>
    <row r="529" spans="1:6">
      <c r="A529" s="289"/>
      <c r="B529" s="267"/>
      <c r="C529" s="260"/>
      <c r="D529" s="268"/>
      <c r="E529" s="114"/>
      <c r="F529" s="261"/>
    </row>
    <row r="530" spans="1:6">
      <c r="A530" s="289"/>
      <c r="B530" s="267"/>
      <c r="C530" s="260"/>
      <c r="D530" s="268"/>
      <c r="E530" s="114"/>
      <c r="F530" s="261"/>
    </row>
    <row r="531" spans="1:6">
      <c r="A531" s="287" t="s">
        <v>588</v>
      </c>
      <c r="B531" s="288" t="s">
        <v>1572</v>
      </c>
      <c r="C531" s="268" t="s">
        <v>2004</v>
      </c>
      <c r="D531" s="260"/>
      <c r="E531" s="114"/>
      <c r="F531" s="261"/>
    </row>
    <row r="532" spans="1:6">
      <c r="A532" s="287"/>
      <c r="B532" s="288"/>
      <c r="C532" s="268"/>
      <c r="D532" s="260"/>
      <c r="E532" s="114"/>
      <c r="F532" s="261"/>
    </row>
    <row r="533" spans="1:6">
      <c r="A533" s="287"/>
      <c r="B533" s="267" t="s">
        <v>2005</v>
      </c>
      <c r="C533" s="268"/>
      <c r="D533" s="268"/>
      <c r="E533" s="114"/>
      <c r="F533" s="261"/>
    </row>
    <row r="534" spans="1:6" ht="167.4" customHeight="1">
      <c r="A534" s="296" t="s">
        <v>2006</v>
      </c>
      <c r="B534" s="267" t="s">
        <v>3343</v>
      </c>
      <c r="C534" s="268"/>
      <c r="D534" s="268"/>
      <c r="E534" s="114"/>
      <c r="F534" s="261"/>
    </row>
    <row r="535" spans="1:6">
      <c r="A535" s="296"/>
      <c r="B535" s="267" t="s">
        <v>2007</v>
      </c>
      <c r="C535" s="268"/>
      <c r="D535" s="268"/>
      <c r="E535" s="114"/>
      <c r="F535" s="261"/>
    </row>
    <row r="536" spans="1:6" ht="13.2">
      <c r="A536" s="277" t="s">
        <v>2008</v>
      </c>
      <c r="B536" s="267" t="s">
        <v>2009</v>
      </c>
      <c r="C536" s="260" t="s">
        <v>3394</v>
      </c>
      <c r="D536" s="260">
        <v>24</v>
      </c>
      <c r="E536" s="114"/>
      <c r="F536" s="261">
        <f t="shared" ref="F536:F537" si="39">D536*ROUND(E536,2)</f>
        <v>0</v>
      </c>
    </row>
    <row r="537" spans="1:6" ht="13.2">
      <c r="A537" s="277" t="s">
        <v>2010</v>
      </c>
      <c r="B537" s="267" t="s">
        <v>2011</v>
      </c>
      <c r="C537" s="260" t="s">
        <v>3394</v>
      </c>
      <c r="D537" s="260">
        <v>72</v>
      </c>
      <c r="E537" s="114"/>
      <c r="F537" s="261">
        <f t="shared" si="39"/>
        <v>0</v>
      </c>
    </row>
    <row r="538" spans="1:6">
      <c r="A538" s="276"/>
      <c r="B538" s="267"/>
      <c r="C538" s="260"/>
      <c r="D538" s="268"/>
      <c r="E538" s="114"/>
      <c r="F538" s="261"/>
    </row>
    <row r="539" spans="1:6">
      <c r="A539" s="277"/>
      <c r="B539" s="267" t="s">
        <v>2012</v>
      </c>
      <c r="C539" s="260"/>
      <c r="D539" s="268"/>
      <c r="E539" s="114"/>
      <c r="F539" s="261"/>
    </row>
    <row r="540" spans="1:6" ht="13.2">
      <c r="A540" s="277" t="s">
        <v>2013</v>
      </c>
      <c r="B540" s="267" t="s">
        <v>2009</v>
      </c>
      <c r="C540" s="260" t="s">
        <v>3394</v>
      </c>
      <c r="D540" s="260">
        <v>18</v>
      </c>
      <c r="E540" s="114"/>
      <c r="F540" s="261">
        <f>D540*ROUND(E540,2)</f>
        <v>0</v>
      </c>
    </row>
    <row r="541" spans="1:6">
      <c r="A541" s="276"/>
      <c r="B541" s="267"/>
      <c r="C541" s="260"/>
      <c r="D541" s="268"/>
      <c r="E541" s="114"/>
      <c r="F541" s="261"/>
    </row>
    <row r="542" spans="1:6" ht="128.4">
      <c r="A542" s="296" t="s">
        <v>2014</v>
      </c>
      <c r="B542" s="267" t="s">
        <v>3401</v>
      </c>
      <c r="C542" s="268"/>
      <c r="D542" s="268"/>
      <c r="E542" s="114"/>
      <c r="F542" s="261"/>
    </row>
    <row r="543" spans="1:6" ht="13.2">
      <c r="A543" s="277" t="s">
        <v>2015</v>
      </c>
      <c r="B543" s="267" t="s">
        <v>2016</v>
      </c>
      <c r="C543" s="260" t="s">
        <v>3394</v>
      </c>
      <c r="D543" s="260">
        <v>42</v>
      </c>
      <c r="E543" s="114"/>
      <c r="F543" s="261">
        <f t="shared" ref="F543:F544" si="40">D543*ROUND(E543,2)</f>
        <v>0</v>
      </c>
    </row>
    <row r="544" spans="1:6" ht="13.2">
      <c r="A544" s="277" t="s">
        <v>2017</v>
      </c>
      <c r="B544" s="267" t="s">
        <v>2018</v>
      </c>
      <c r="C544" s="260" t="s">
        <v>3394</v>
      </c>
      <c r="D544" s="260">
        <v>72</v>
      </c>
      <c r="E544" s="114"/>
      <c r="F544" s="261">
        <f t="shared" si="40"/>
        <v>0</v>
      </c>
    </row>
    <row r="545" spans="1:6">
      <c r="A545" s="287"/>
      <c r="B545" s="267"/>
      <c r="C545" s="268"/>
      <c r="D545" s="268"/>
      <c r="E545" s="114"/>
      <c r="F545" s="261"/>
    </row>
    <row r="546" spans="1:6" ht="22.8">
      <c r="A546" s="296" t="s">
        <v>2019</v>
      </c>
      <c r="B546" s="267" t="s">
        <v>2020</v>
      </c>
      <c r="C546" s="268"/>
      <c r="D546" s="268"/>
      <c r="E546" s="114"/>
      <c r="F546" s="261"/>
    </row>
    <row r="547" spans="1:6">
      <c r="A547" s="287"/>
      <c r="B547" s="267" t="s">
        <v>2021</v>
      </c>
      <c r="C547" s="268" t="s">
        <v>262</v>
      </c>
      <c r="D547" s="268">
        <v>1</v>
      </c>
      <c r="E547" s="114"/>
      <c r="F547" s="261">
        <f>D547*ROUND(E547,2)</f>
        <v>0</v>
      </c>
    </row>
    <row r="548" spans="1:6">
      <c r="A548" s="287"/>
      <c r="B548" s="267"/>
      <c r="C548" s="268"/>
      <c r="D548" s="268"/>
      <c r="E548" s="114"/>
      <c r="F548" s="261"/>
    </row>
    <row r="549" spans="1:6" ht="91.2">
      <c r="A549" s="296" t="s">
        <v>2022</v>
      </c>
      <c r="B549" s="306" t="s">
        <v>2023</v>
      </c>
      <c r="C549" s="268"/>
      <c r="D549" s="268"/>
      <c r="E549" s="114"/>
      <c r="F549" s="261"/>
    </row>
    <row r="550" spans="1:6">
      <c r="A550" s="287"/>
      <c r="B550" s="267"/>
      <c r="C550" s="268" t="s">
        <v>262</v>
      </c>
      <c r="D550" s="268">
        <v>6</v>
      </c>
      <c r="E550" s="114"/>
      <c r="F550" s="261">
        <f>D550*ROUND(E550,2)</f>
        <v>0</v>
      </c>
    </row>
    <row r="551" spans="1:6">
      <c r="A551" s="287"/>
      <c r="B551" s="267"/>
      <c r="C551" s="268"/>
      <c r="D551" s="268"/>
      <c r="E551" s="114"/>
      <c r="F551" s="261"/>
    </row>
    <row r="552" spans="1:6" ht="22.8">
      <c r="A552" s="296" t="s">
        <v>2024</v>
      </c>
      <c r="B552" s="267" t="s">
        <v>2025</v>
      </c>
      <c r="C552" s="268"/>
      <c r="D552" s="268"/>
      <c r="E552" s="114"/>
      <c r="F552" s="261"/>
    </row>
    <row r="553" spans="1:6">
      <c r="A553" s="298" t="s">
        <v>2026</v>
      </c>
      <c r="B553" s="267" t="s">
        <v>2027</v>
      </c>
      <c r="C553" s="268" t="s">
        <v>262</v>
      </c>
      <c r="D553" s="268">
        <v>17</v>
      </c>
      <c r="E553" s="114"/>
      <c r="F553" s="261">
        <f t="shared" ref="F553:F554" si="41">D553*ROUND(E553,2)</f>
        <v>0</v>
      </c>
    </row>
    <row r="554" spans="1:6">
      <c r="A554" s="298" t="s">
        <v>2028</v>
      </c>
      <c r="B554" s="267" t="s">
        <v>2029</v>
      </c>
      <c r="C554" s="268" t="s">
        <v>262</v>
      </c>
      <c r="D554" s="268">
        <v>1</v>
      </c>
      <c r="E554" s="114"/>
      <c r="F554" s="261">
        <f t="shared" si="41"/>
        <v>0</v>
      </c>
    </row>
    <row r="555" spans="1:6">
      <c r="A555" s="287"/>
      <c r="B555" s="267"/>
      <c r="C555" s="268"/>
      <c r="D555" s="268"/>
      <c r="E555" s="114"/>
      <c r="F555" s="261"/>
    </row>
    <row r="556" spans="1:6" ht="22.8">
      <c r="A556" s="296" t="s">
        <v>2030</v>
      </c>
      <c r="B556" s="267" t="s">
        <v>2031</v>
      </c>
      <c r="C556" s="268"/>
      <c r="D556" s="268"/>
      <c r="E556" s="114"/>
      <c r="F556" s="261"/>
    </row>
    <row r="557" spans="1:6">
      <c r="A557" s="287"/>
      <c r="B557" s="267"/>
      <c r="C557" s="268" t="s">
        <v>262</v>
      </c>
      <c r="D557" s="268">
        <v>1</v>
      </c>
      <c r="E557" s="114"/>
      <c r="F557" s="261">
        <f>D557*ROUND(E557,2)</f>
        <v>0</v>
      </c>
    </row>
    <row r="558" spans="1:6">
      <c r="A558" s="287"/>
      <c r="B558" s="267"/>
      <c r="C558" s="268"/>
      <c r="D558" s="268"/>
      <c r="E558" s="114"/>
      <c r="F558" s="261"/>
    </row>
    <row r="559" spans="1:6" ht="114">
      <c r="A559" s="296" t="s">
        <v>2032</v>
      </c>
      <c r="B559" s="267" t="s">
        <v>2036</v>
      </c>
      <c r="C559" s="268"/>
      <c r="D559" s="268"/>
      <c r="E559" s="114"/>
      <c r="F559" s="261"/>
    </row>
    <row r="560" spans="1:6">
      <c r="A560" s="298"/>
      <c r="B560" s="267" t="s">
        <v>2037</v>
      </c>
      <c r="C560" s="268" t="s">
        <v>262</v>
      </c>
      <c r="D560" s="268">
        <v>2</v>
      </c>
      <c r="E560" s="114"/>
      <c r="F560" s="261">
        <f>D560*ROUND(E560,2)</f>
        <v>0</v>
      </c>
    </row>
    <row r="561" spans="1:6">
      <c r="A561" s="287"/>
      <c r="B561" s="267"/>
      <c r="C561" s="268"/>
      <c r="D561" s="268"/>
      <c r="E561" s="114"/>
      <c r="F561" s="261"/>
    </row>
    <row r="562" spans="1:6" ht="34.200000000000003">
      <c r="A562" s="296" t="s">
        <v>2033</v>
      </c>
      <c r="B562" s="267" t="s">
        <v>2039</v>
      </c>
      <c r="C562" s="268"/>
      <c r="D562" s="268"/>
      <c r="E562" s="114"/>
      <c r="F562" s="261"/>
    </row>
    <row r="563" spans="1:6">
      <c r="A563" s="298" t="s">
        <v>3344</v>
      </c>
      <c r="B563" s="267" t="s">
        <v>2041</v>
      </c>
      <c r="C563" s="268" t="s">
        <v>282</v>
      </c>
      <c r="D563" s="268">
        <v>10</v>
      </c>
      <c r="E563" s="114"/>
      <c r="F563" s="261">
        <f t="shared" ref="F563:F566" si="42">D563*ROUND(E563,2)</f>
        <v>0</v>
      </c>
    </row>
    <row r="564" spans="1:6">
      <c r="A564" s="298" t="s">
        <v>3345</v>
      </c>
      <c r="B564" s="267" t="s">
        <v>2043</v>
      </c>
      <c r="C564" s="268" t="s">
        <v>282</v>
      </c>
      <c r="D564" s="268">
        <v>10</v>
      </c>
      <c r="E564" s="114"/>
      <c r="F564" s="261">
        <f t="shared" si="42"/>
        <v>0</v>
      </c>
    </row>
    <row r="565" spans="1:6">
      <c r="A565" s="298" t="s">
        <v>3346</v>
      </c>
      <c r="B565" s="267" t="s">
        <v>2045</v>
      </c>
      <c r="C565" s="268" t="s">
        <v>282</v>
      </c>
      <c r="D565" s="268">
        <v>21</v>
      </c>
      <c r="E565" s="114"/>
      <c r="F565" s="261">
        <f t="shared" si="42"/>
        <v>0</v>
      </c>
    </row>
    <row r="566" spans="1:6">
      <c r="A566" s="298" t="s">
        <v>3347</v>
      </c>
      <c r="B566" s="267" t="s">
        <v>2047</v>
      </c>
      <c r="C566" s="268" t="s">
        <v>282</v>
      </c>
      <c r="D566" s="268">
        <v>3</v>
      </c>
      <c r="E566" s="114"/>
      <c r="F566" s="261">
        <f t="shared" si="42"/>
        <v>0</v>
      </c>
    </row>
    <row r="567" spans="1:6">
      <c r="A567" s="287"/>
      <c r="B567" s="288"/>
      <c r="C567" s="268"/>
      <c r="D567" s="260"/>
      <c r="E567" s="114"/>
      <c r="F567" s="261"/>
    </row>
    <row r="568" spans="1:6">
      <c r="A568" s="269"/>
      <c r="B568" s="267" t="s">
        <v>2048</v>
      </c>
      <c r="C568" s="268"/>
      <c r="D568" s="260"/>
      <c r="E568" s="114"/>
      <c r="F568" s="261"/>
    </row>
    <row r="569" spans="1:6" ht="50.4" customHeight="1">
      <c r="A569" s="276" t="s">
        <v>2034</v>
      </c>
      <c r="B569" s="267" t="s">
        <v>3185</v>
      </c>
      <c r="C569" s="268"/>
      <c r="D569" s="268"/>
      <c r="E569" s="114"/>
      <c r="F569" s="268"/>
    </row>
    <row r="570" spans="1:6" ht="57">
      <c r="A570" s="276"/>
      <c r="B570" s="267" t="s">
        <v>3184</v>
      </c>
      <c r="C570" s="268"/>
      <c r="D570" s="268"/>
      <c r="E570" s="114"/>
      <c r="F570" s="268"/>
    </row>
    <row r="571" spans="1:6" ht="45.6">
      <c r="A571" s="276"/>
      <c r="B571" s="267" t="s">
        <v>3171</v>
      </c>
      <c r="C571" s="268"/>
      <c r="D571" s="268"/>
      <c r="E571" s="114"/>
      <c r="F571" s="268"/>
    </row>
    <row r="572" spans="1:6" ht="84.6" customHeight="1">
      <c r="A572" s="276"/>
      <c r="B572" s="267" t="s">
        <v>3172</v>
      </c>
      <c r="C572" s="268"/>
      <c r="D572" s="268"/>
      <c r="E572" s="114"/>
      <c r="F572" s="268"/>
    </row>
    <row r="573" spans="1:6" ht="45.6">
      <c r="A573" s="276"/>
      <c r="B573" s="267" t="s">
        <v>3348</v>
      </c>
      <c r="C573" s="268"/>
      <c r="D573" s="268"/>
      <c r="E573" s="114"/>
      <c r="F573" s="268"/>
    </row>
    <row r="574" spans="1:6">
      <c r="A574" s="277"/>
      <c r="B574" s="267" t="s">
        <v>2007</v>
      </c>
      <c r="C574" s="268"/>
      <c r="D574" s="268"/>
      <c r="E574" s="114"/>
      <c r="F574" s="268"/>
    </row>
    <row r="575" spans="1:6" ht="13.2">
      <c r="A575" s="277" t="s">
        <v>3349</v>
      </c>
      <c r="B575" s="267" t="s">
        <v>2051</v>
      </c>
      <c r="C575" s="260" t="s">
        <v>3394</v>
      </c>
      <c r="D575" s="260">
        <v>150</v>
      </c>
      <c r="E575" s="114"/>
      <c r="F575" s="261">
        <f t="shared" ref="F575:F579" si="43">D575*ROUND(E575,2)</f>
        <v>0</v>
      </c>
    </row>
    <row r="576" spans="1:6" ht="13.2">
      <c r="A576" s="277" t="s">
        <v>3350</v>
      </c>
      <c r="B576" s="267" t="s">
        <v>2053</v>
      </c>
      <c r="C576" s="260" t="s">
        <v>3394</v>
      </c>
      <c r="D576" s="260">
        <v>200</v>
      </c>
      <c r="E576" s="114"/>
      <c r="F576" s="261">
        <f t="shared" si="43"/>
        <v>0</v>
      </c>
    </row>
    <row r="577" spans="1:6" ht="13.2">
      <c r="A577" s="277" t="s">
        <v>3351</v>
      </c>
      <c r="B577" s="267" t="s">
        <v>2055</v>
      </c>
      <c r="C577" s="260" t="s">
        <v>3394</v>
      </c>
      <c r="D577" s="260">
        <v>315</v>
      </c>
      <c r="E577" s="114"/>
      <c r="F577" s="261">
        <f t="shared" si="43"/>
        <v>0</v>
      </c>
    </row>
    <row r="578" spans="1:6" ht="13.2">
      <c r="A578" s="277" t="s">
        <v>3352</v>
      </c>
      <c r="B578" s="267" t="s">
        <v>2056</v>
      </c>
      <c r="C578" s="260" t="s">
        <v>3394</v>
      </c>
      <c r="D578" s="260">
        <v>120</v>
      </c>
      <c r="E578" s="114"/>
      <c r="F578" s="261">
        <f t="shared" si="43"/>
        <v>0</v>
      </c>
    </row>
    <row r="579" spans="1:6" ht="13.2">
      <c r="A579" s="277" t="s">
        <v>3353</v>
      </c>
      <c r="B579" s="267" t="s">
        <v>2057</v>
      </c>
      <c r="C579" s="260" t="s">
        <v>3394</v>
      </c>
      <c r="D579" s="260">
        <v>60</v>
      </c>
      <c r="E579" s="114"/>
      <c r="F579" s="261">
        <f t="shared" si="43"/>
        <v>0</v>
      </c>
    </row>
    <row r="580" spans="1:6">
      <c r="D580" s="256"/>
      <c r="F580" s="256"/>
    </row>
    <row r="581" spans="1:6">
      <c r="A581" s="263"/>
      <c r="B581" s="267" t="s">
        <v>2058</v>
      </c>
      <c r="D581" s="256"/>
      <c r="F581" s="256"/>
    </row>
    <row r="582" spans="1:6" ht="13.2">
      <c r="A582" s="277" t="s">
        <v>3354</v>
      </c>
      <c r="B582" s="267" t="s">
        <v>2051</v>
      </c>
      <c r="C582" s="260" t="s">
        <v>3394</v>
      </c>
      <c r="D582" s="260">
        <v>300</v>
      </c>
      <c r="E582" s="114"/>
      <c r="F582" s="261">
        <f t="shared" ref="F582:F586" si="44">D582*ROUND(E582,2)</f>
        <v>0</v>
      </c>
    </row>
    <row r="583" spans="1:6" ht="13.2">
      <c r="A583" s="277" t="s">
        <v>3355</v>
      </c>
      <c r="B583" s="267" t="s">
        <v>2053</v>
      </c>
      <c r="C583" s="260" t="s">
        <v>3394</v>
      </c>
      <c r="D583" s="260">
        <v>150</v>
      </c>
      <c r="E583" s="114"/>
      <c r="F583" s="261">
        <f t="shared" si="44"/>
        <v>0</v>
      </c>
    </row>
    <row r="584" spans="1:6" ht="13.2">
      <c r="A584" s="277" t="s">
        <v>3356</v>
      </c>
      <c r="B584" s="267" t="s">
        <v>2055</v>
      </c>
      <c r="C584" s="260" t="s">
        <v>3394</v>
      </c>
      <c r="D584" s="260">
        <v>6</v>
      </c>
      <c r="E584" s="114"/>
      <c r="F584" s="261">
        <f t="shared" si="44"/>
        <v>0</v>
      </c>
    </row>
    <row r="585" spans="1:6" ht="13.2">
      <c r="A585" s="277" t="s">
        <v>3357</v>
      </c>
      <c r="B585" s="267" t="s">
        <v>2056</v>
      </c>
      <c r="C585" s="260" t="s">
        <v>3394</v>
      </c>
      <c r="D585" s="260">
        <v>6</v>
      </c>
      <c r="E585" s="114"/>
      <c r="F585" s="261">
        <f t="shared" si="44"/>
        <v>0</v>
      </c>
    </row>
    <row r="586" spans="1:6" ht="13.2">
      <c r="A586" s="307" t="s">
        <v>3358</v>
      </c>
      <c r="B586" s="267" t="s">
        <v>2057</v>
      </c>
      <c r="C586" s="260" t="s">
        <v>3394</v>
      </c>
      <c r="D586" s="260">
        <v>12</v>
      </c>
      <c r="E586" s="114"/>
      <c r="F586" s="261">
        <f t="shared" si="44"/>
        <v>0</v>
      </c>
    </row>
    <row r="587" spans="1:6">
      <c r="A587" s="277"/>
      <c r="B587" s="267"/>
      <c r="C587" s="268"/>
      <c r="D587" s="268"/>
      <c r="E587" s="114"/>
      <c r="F587" s="257"/>
    </row>
    <row r="588" spans="1:6" ht="117">
      <c r="A588" s="276" t="s">
        <v>2035</v>
      </c>
      <c r="B588" s="267" t="s">
        <v>3402</v>
      </c>
      <c r="C588" s="268"/>
      <c r="D588" s="268"/>
      <c r="E588" s="114"/>
      <c r="F588" s="257"/>
    </row>
    <row r="589" spans="1:6">
      <c r="A589" s="276"/>
      <c r="B589" s="267" t="s">
        <v>2007</v>
      </c>
      <c r="C589" s="268"/>
      <c r="D589" s="268"/>
      <c r="E589" s="114"/>
      <c r="F589" s="268"/>
    </row>
    <row r="590" spans="1:6" ht="13.2">
      <c r="A590" s="277" t="s">
        <v>3359</v>
      </c>
      <c r="B590" s="267" t="s">
        <v>2051</v>
      </c>
      <c r="C590" s="260" t="s">
        <v>3394</v>
      </c>
      <c r="D590" s="260">
        <v>150</v>
      </c>
      <c r="E590" s="114"/>
      <c r="F590" s="261">
        <f t="shared" ref="F590:F594" si="45">D590*ROUND(E590,2)</f>
        <v>0</v>
      </c>
    </row>
    <row r="591" spans="1:6" ht="13.2">
      <c r="A591" s="277" t="s">
        <v>3360</v>
      </c>
      <c r="B591" s="267" t="s">
        <v>2053</v>
      </c>
      <c r="C591" s="260" t="s">
        <v>3394</v>
      </c>
      <c r="D591" s="260">
        <v>200</v>
      </c>
      <c r="E591" s="114"/>
      <c r="F591" s="261">
        <f t="shared" si="45"/>
        <v>0</v>
      </c>
    </row>
    <row r="592" spans="1:6" ht="13.2">
      <c r="A592" s="277" t="s">
        <v>3361</v>
      </c>
      <c r="B592" s="267" t="s">
        <v>2055</v>
      </c>
      <c r="C592" s="260" t="s">
        <v>3394</v>
      </c>
      <c r="D592" s="260">
        <v>315</v>
      </c>
      <c r="E592" s="114"/>
      <c r="F592" s="261">
        <f t="shared" si="45"/>
        <v>0</v>
      </c>
    </row>
    <row r="593" spans="1:6" ht="13.2">
      <c r="A593" s="277" t="s">
        <v>3362</v>
      </c>
      <c r="B593" s="267" t="s">
        <v>2056</v>
      </c>
      <c r="C593" s="260" t="s">
        <v>3394</v>
      </c>
      <c r="D593" s="260">
        <v>120</v>
      </c>
      <c r="E593" s="114"/>
      <c r="F593" s="261">
        <f t="shared" si="45"/>
        <v>0</v>
      </c>
    </row>
    <row r="594" spans="1:6" ht="13.2">
      <c r="A594" s="277" t="s">
        <v>3363</v>
      </c>
      <c r="B594" s="267" t="s">
        <v>2057</v>
      </c>
      <c r="C594" s="260" t="s">
        <v>3394</v>
      </c>
      <c r="D594" s="260">
        <v>60</v>
      </c>
      <c r="E594" s="114"/>
      <c r="F594" s="261">
        <f t="shared" si="45"/>
        <v>0</v>
      </c>
    </row>
    <row r="595" spans="1:6">
      <c r="A595" s="277"/>
      <c r="B595" s="267"/>
      <c r="C595" s="268"/>
      <c r="D595" s="268"/>
      <c r="E595" s="114"/>
      <c r="F595" s="268"/>
    </row>
    <row r="596" spans="1:6" ht="94.8">
      <c r="A596" s="276" t="s">
        <v>2038</v>
      </c>
      <c r="B596" s="267" t="s">
        <v>3403</v>
      </c>
      <c r="C596" s="268"/>
      <c r="D596" s="268"/>
      <c r="E596" s="114"/>
      <c r="F596" s="268"/>
    </row>
    <row r="597" spans="1:6">
      <c r="A597" s="276"/>
      <c r="B597" s="267" t="s">
        <v>2063</v>
      </c>
      <c r="C597" s="268"/>
      <c r="D597" s="268"/>
      <c r="E597" s="114"/>
      <c r="F597" s="268"/>
    </row>
    <row r="598" spans="1:6" ht="13.2">
      <c r="A598" s="277" t="s">
        <v>2040</v>
      </c>
      <c r="B598" s="269" t="s">
        <v>2065</v>
      </c>
      <c r="C598" s="260" t="s">
        <v>3394</v>
      </c>
      <c r="D598" s="260">
        <v>300</v>
      </c>
      <c r="E598" s="114"/>
      <c r="F598" s="261">
        <f t="shared" ref="F598:F602" si="46">D598*ROUND(E598,2)</f>
        <v>0</v>
      </c>
    </row>
    <row r="599" spans="1:6" ht="13.2">
      <c r="A599" s="277" t="s">
        <v>2042</v>
      </c>
      <c r="B599" s="269" t="s">
        <v>2067</v>
      </c>
      <c r="C599" s="260" t="s">
        <v>3394</v>
      </c>
      <c r="D599" s="260">
        <v>150</v>
      </c>
      <c r="E599" s="114"/>
      <c r="F599" s="261">
        <f t="shared" si="46"/>
        <v>0</v>
      </c>
    </row>
    <row r="600" spans="1:6" ht="13.2">
      <c r="A600" s="277" t="s">
        <v>2044</v>
      </c>
      <c r="B600" s="269" t="s">
        <v>2068</v>
      </c>
      <c r="C600" s="260" t="s">
        <v>3394</v>
      </c>
      <c r="D600" s="260">
        <v>6</v>
      </c>
      <c r="E600" s="114"/>
      <c r="F600" s="261">
        <f t="shared" si="46"/>
        <v>0</v>
      </c>
    </row>
    <row r="601" spans="1:6" ht="13.2">
      <c r="A601" s="277" t="s">
        <v>2046</v>
      </c>
      <c r="B601" s="269" t="s">
        <v>2069</v>
      </c>
      <c r="C601" s="260" t="s">
        <v>3394</v>
      </c>
      <c r="D601" s="260">
        <v>6</v>
      </c>
      <c r="E601" s="114"/>
      <c r="F601" s="261">
        <f t="shared" si="46"/>
        <v>0</v>
      </c>
    </row>
    <row r="602" spans="1:6" ht="13.2">
      <c r="A602" s="277" t="s">
        <v>3364</v>
      </c>
      <c r="B602" s="269" t="s">
        <v>2070</v>
      </c>
      <c r="C602" s="260" t="s">
        <v>3394</v>
      </c>
      <c r="D602" s="260">
        <v>12</v>
      </c>
      <c r="E602" s="114"/>
      <c r="F602" s="261">
        <f t="shared" si="46"/>
        <v>0</v>
      </c>
    </row>
    <row r="603" spans="1:6">
      <c r="A603" s="276"/>
      <c r="B603" s="267"/>
      <c r="C603" s="260"/>
      <c r="D603" s="260"/>
      <c r="E603" s="114"/>
      <c r="F603" s="261"/>
    </row>
    <row r="604" spans="1:6" ht="22.8">
      <c r="A604" s="276" t="s">
        <v>2049</v>
      </c>
      <c r="B604" s="267" t="s">
        <v>2072</v>
      </c>
      <c r="C604" s="268"/>
      <c r="D604" s="260"/>
      <c r="E604" s="114"/>
      <c r="F604" s="261"/>
    </row>
    <row r="605" spans="1:6">
      <c r="A605" s="277" t="s">
        <v>2050</v>
      </c>
      <c r="B605" s="267" t="s">
        <v>2073</v>
      </c>
      <c r="C605" s="268" t="s">
        <v>262</v>
      </c>
      <c r="D605" s="268">
        <v>54</v>
      </c>
      <c r="E605" s="114"/>
      <c r="F605" s="261">
        <f t="shared" ref="F605:F607" si="47">D605*ROUND(E605,2)</f>
        <v>0</v>
      </c>
    </row>
    <row r="606" spans="1:6">
      <c r="A606" s="277" t="s">
        <v>2052</v>
      </c>
      <c r="B606" s="267" t="s">
        <v>2074</v>
      </c>
      <c r="C606" s="268" t="s">
        <v>262</v>
      </c>
      <c r="D606" s="268">
        <v>10</v>
      </c>
      <c r="E606" s="114"/>
      <c r="F606" s="261">
        <f t="shared" si="47"/>
        <v>0</v>
      </c>
    </row>
    <row r="607" spans="1:6">
      <c r="A607" s="277" t="s">
        <v>2054</v>
      </c>
      <c r="B607" s="267" t="s">
        <v>2075</v>
      </c>
      <c r="C607" s="268" t="s">
        <v>262</v>
      </c>
      <c r="D607" s="268">
        <v>5</v>
      </c>
      <c r="E607" s="114"/>
      <c r="F607" s="261">
        <f t="shared" si="47"/>
        <v>0</v>
      </c>
    </row>
    <row r="608" spans="1:6">
      <c r="A608" s="276"/>
      <c r="B608" s="267"/>
      <c r="C608" s="268"/>
      <c r="D608" s="260"/>
      <c r="E608" s="114"/>
      <c r="F608" s="261"/>
    </row>
    <row r="609" spans="1:6">
      <c r="A609" s="276" t="s">
        <v>2059</v>
      </c>
      <c r="B609" s="267" t="s">
        <v>1797</v>
      </c>
      <c r="C609" s="268"/>
      <c r="D609" s="260"/>
      <c r="E609" s="114"/>
      <c r="F609" s="261"/>
    </row>
    <row r="610" spans="1:6">
      <c r="A610" s="277" t="s">
        <v>2060</v>
      </c>
      <c r="B610" s="267" t="s">
        <v>2075</v>
      </c>
      <c r="C610" s="268" t="s">
        <v>262</v>
      </c>
      <c r="D610" s="268">
        <v>3</v>
      </c>
      <c r="E610" s="114"/>
      <c r="F610" s="261">
        <f t="shared" ref="F610:F611" si="48">D610*ROUND(E610,2)</f>
        <v>0</v>
      </c>
    </row>
    <row r="611" spans="1:6">
      <c r="A611" s="277" t="s">
        <v>2061</v>
      </c>
      <c r="B611" s="267" t="s">
        <v>2079</v>
      </c>
      <c r="C611" s="268" t="s">
        <v>262</v>
      </c>
      <c r="D611" s="268">
        <v>1</v>
      </c>
      <c r="E611" s="114"/>
      <c r="F611" s="261">
        <f t="shared" si="48"/>
        <v>0</v>
      </c>
    </row>
    <row r="612" spans="1:6">
      <c r="A612" s="276"/>
      <c r="B612" s="267"/>
      <c r="C612" s="268"/>
      <c r="D612" s="268"/>
      <c r="E612" s="114"/>
      <c r="F612" s="257"/>
    </row>
    <row r="613" spans="1:6" ht="40.200000000000003" customHeight="1">
      <c r="A613" s="276" t="s">
        <v>2062</v>
      </c>
      <c r="B613" s="267" t="s">
        <v>2081</v>
      </c>
      <c r="C613" s="268"/>
      <c r="D613" s="268"/>
      <c r="E613" s="114"/>
      <c r="F613" s="261"/>
    </row>
    <row r="614" spans="1:6">
      <c r="A614" s="277" t="s">
        <v>2064</v>
      </c>
      <c r="B614" s="267" t="s">
        <v>2073</v>
      </c>
      <c r="C614" s="268" t="s">
        <v>262</v>
      </c>
      <c r="D614" s="268">
        <v>19</v>
      </c>
      <c r="E614" s="114"/>
      <c r="F614" s="261">
        <f t="shared" ref="F614:F615" si="49">D614*ROUND(E614,2)</f>
        <v>0</v>
      </c>
    </row>
    <row r="615" spans="1:6">
      <c r="A615" s="277" t="s">
        <v>2066</v>
      </c>
      <c r="B615" s="267" t="s">
        <v>2074</v>
      </c>
      <c r="C615" s="268" t="s">
        <v>262</v>
      </c>
      <c r="D615" s="268">
        <v>17</v>
      </c>
      <c r="E615" s="114"/>
      <c r="F615" s="261">
        <f t="shared" si="49"/>
        <v>0</v>
      </c>
    </row>
    <row r="616" spans="1:6">
      <c r="A616" s="276"/>
      <c r="B616" s="267"/>
      <c r="C616" s="268"/>
      <c r="D616" s="268"/>
      <c r="E616" s="114"/>
      <c r="F616" s="257"/>
    </row>
    <row r="617" spans="1:6" ht="22.8">
      <c r="A617" s="276" t="s">
        <v>2071</v>
      </c>
      <c r="B617" s="267" t="s">
        <v>2031</v>
      </c>
      <c r="C617" s="260"/>
      <c r="D617" s="268"/>
      <c r="E617" s="114"/>
      <c r="F617" s="261"/>
    </row>
    <row r="618" spans="1:6">
      <c r="A618" s="276"/>
      <c r="B618" s="267"/>
      <c r="C618" s="260" t="s">
        <v>262</v>
      </c>
      <c r="D618" s="268">
        <v>25</v>
      </c>
      <c r="E618" s="114"/>
      <c r="F618" s="261">
        <f>D618*ROUND(E618,2)</f>
        <v>0</v>
      </c>
    </row>
    <row r="619" spans="1:6">
      <c r="A619" s="276"/>
      <c r="B619" s="267"/>
      <c r="C619" s="260"/>
      <c r="D619" s="268"/>
      <c r="E619" s="114"/>
      <c r="F619" s="257"/>
    </row>
    <row r="620" spans="1:6" ht="34.200000000000003">
      <c r="A620" s="296" t="s">
        <v>2076</v>
      </c>
      <c r="B620" s="267" t="s">
        <v>2039</v>
      </c>
      <c r="C620" s="268"/>
      <c r="D620" s="268"/>
      <c r="E620" s="114"/>
      <c r="F620" s="261"/>
    </row>
    <row r="621" spans="1:6">
      <c r="A621" s="298" t="s">
        <v>2077</v>
      </c>
      <c r="B621" s="267" t="s">
        <v>2041</v>
      </c>
      <c r="C621" s="268" t="s">
        <v>282</v>
      </c>
      <c r="D621" s="268">
        <v>15</v>
      </c>
      <c r="E621" s="114"/>
      <c r="F621" s="261">
        <f t="shared" ref="F621:F624" si="50">D621*ROUND(E621,2)</f>
        <v>0</v>
      </c>
    </row>
    <row r="622" spans="1:6">
      <c r="A622" s="298" t="s">
        <v>2078</v>
      </c>
      <c r="B622" s="267" t="s">
        <v>2043</v>
      </c>
      <c r="C622" s="268" t="s">
        <v>282</v>
      </c>
      <c r="D622" s="268">
        <v>15</v>
      </c>
      <c r="E622" s="114"/>
      <c r="F622" s="261">
        <f t="shared" si="50"/>
        <v>0</v>
      </c>
    </row>
    <row r="623" spans="1:6">
      <c r="A623" s="298" t="s">
        <v>3365</v>
      </c>
      <c r="B623" s="267" t="s">
        <v>2045</v>
      </c>
      <c r="C623" s="268" t="s">
        <v>282</v>
      </c>
      <c r="D623" s="268">
        <v>25</v>
      </c>
      <c r="E623" s="114"/>
      <c r="F623" s="261">
        <f t="shared" si="50"/>
        <v>0</v>
      </c>
    </row>
    <row r="624" spans="1:6">
      <c r="A624" s="298" t="s">
        <v>3366</v>
      </c>
      <c r="B624" s="267" t="s">
        <v>2047</v>
      </c>
      <c r="C624" s="268" t="s">
        <v>282</v>
      </c>
      <c r="D624" s="268">
        <v>5</v>
      </c>
      <c r="E624" s="114"/>
      <c r="F624" s="261">
        <f t="shared" si="50"/>
        <v>0</v>
      </c>
    </row>
    <row r="625" spans="1:6">
      <c r="A625" s="276"/>
      <c r="B625" s="267"/>
      <c r="C625" s="268"/>
      <c r="D625" s="268"/>
      <c r="E625" s="114"/>
      <c r="F625" s="261"/>
    </row>
    <row r="626" spans="1:6" ht="117.6" customHeight="1">
      <c r="A626" s="276" t="s">
        <v>2080</v>
      </c>
      <c r="B626" s="267" t="s">
        <v>2090</v>
      </c>
      <c r="C626" s="260"/>
      <c r="D626" s="268"/>
      <c r="E626" s="114"/>
      <c r="F626" s="261"/>
    </row>
    <row r="627" spans="1:6">
      <c r="A627" s="277" t="s">
        <v>2082</v>
      </c>
      <c r="B627" s="267" t="s">
        <v>2091</v>
      </c>
      <c r="C627" s="260" t="s">
        <v>262</v>
      </c>
      <c r="D627" s="268">
        <v>26</v>
      </c>
      <c r="E627" s="114"/>
      <c r="F627" s="261">
        <f t="shared" ref="F627:F629" si="51">D627*ROUND(E627,2)</f>
        <v>0</v>
      </c>
    </row>
    <row r="628" spans="1:6">
      <c r="A628" s="277" t="s">
        <v>2083</v>
      </c>
      <c r="B628" s="267" t="s">
        <v>2092</v>
      </c>
      <c r="C628" s="260" t="s">
        <v>262</v>
      </c>
      <c r="D628" s="268">
        <v>16</v>
      </c>
      <c r="E628" s="114"/>
      <c r="F628" s="261">
        <f t="shared" si="51"/>
        <v>0</v>
      </c>
    </row>
    <row r="629" spans="1:6">
      <c r="A629" s="277" t="s">
        <v>3367</v>
      </c>
      <c r="B629" s="267" t="s">
        <v>2093</v>
      </c>
      <c r="C629" s="260" t="s">
        <v>262</v>
      </c>
      <c r="D629" s="268">
        <v>4</v>
      </c>
      <c r="E629" s="114"/>
      <c r="F629" s="261">
        <f t="shared" si="51"/>
        <v>0</v>
      </c>
    </row>
    <row r="630" spans="1:6">
      <c r="A630" s="277"/>
      <c r="B630" s="267"/>
      <c r="C630" s="260"/>
      <c r="D630" s="268"/>
      <c r="E630" s="114"/>
      <c r="F630" s="261"/>
    </row>
    <row r="631" spans="1:6">
      <c r="A631" s="276" t="s">
        <v>2084</v>
      </c>
      <c r="B631" s="267" t="s">
        <v>2094</v>
      </c>
      <c r="C631" s="268"/>
      <c r="D631" s="260"/>
      <c r="E631" s="114"/>
      <c r="F631" s="261"/>
    </row>
    <row r="632" spans="1:6">
      <c r="A632" s="277" t="s">
        <v>3368</v>
      </c>
      <c r="B632" s="267" t="s">
        <v>2075</v>
      </c>
      <c r="C632" s="268" t="s">
        <v>262</v>
      </c>
      <c r="D632" s="268">
        <v>3</v>
      </c>
      <c r="E632" s="114"/>
      <c r="F632" s="261">
        <f t="shared" ref="F632:F633" si="52">D632*ROUND(E632,2)</f>
        <v>0</v>
      </c>
    </row>
    <row r="633" spans="1:6">
      <c r="A633" s="277" t="s">
        <v>3369</v>
      </c>
      <c r="B633" s="267" t="s">
        <v>2079</v>
      </c>
      <c r="C633" s="268" t="s">
        <v>262</v>
      </c>
      <c r="D633" s="268">
        <v>1</v>
      </c>
      <c r="E633" s="114"/>
      <c r="F633" s="261">
        <f t="shared" si="52"/>
        <v>0</v>
      </c>
    </row>
    <row r="634" spans="1:6">
      <c r="A634" s="277"/>
      <c r="B634" s="267"/>
      <c r="C634" s="268"/>
      <c r="D634" s="268"/>
      <c r="E634" s="114"/>
      <c r="F634" s="261"/>
    </row>
    <row r="635" spans="1:6" ht="22.8">
      <c r="A635" s="276" t="s">
        <v>2085</v>
      </c>
      <c r="B635" s="267" t="s">
        <v>2095</v>
      </c>
      <c r="C635" s="268"/>
      <c r="D635" s="260"/>
      <c r="E635" s="114"/>
      <c r="F635" s="261"/>
    </row>
    <row r="636" spans="1:6">
      <c r="A636" s="277"/>
      <c r="B636" s="267"/>
      <c r="C636" s="268" t="s">
        <v>262</v>
      </c>
      <c r="D636" s="268">
        <v>1</v>
      </c>
      <c r="E636" s="114"/>
      <c r="F636" s="261">
        <f>D636*ROUND(E636,2)</f>
        <v>0</v>
      </c>
    </row>
    <row r="637" spans="1:6">
      <c r="A637" s="277"/>
      <c r="B637" s="267"/>
      <c r="C637" s="268"/>
      <c r="D637" s="268"/>
      <c r="E637" s="114"/>
      <c r="F637" s="261"/>
    </row>
    <row r="638" spans="1:6">
      <c r="A638" s="276" t="s">
        <v>2086</v>
      </c>
      <c r="B638" s="267" t="s">
        <v>2096</v>
      </c>
      <c r="C638" s="268"/>
      <c r="D638" s="260"/>
      <c r="E638" s="114"/>
      <c r="F638" s="261"/>
    </row>
    <row r="639" spans="1:6">
      <c r="A639" s="277"/>
      <c r="B639" s="267"/>
      <c r="C639" s="268" t="s">
        <v>262</v>
      </c>
      <c r="D639" s="268">
        <v>1</v>
      </c>
      <c r="E639" s="114"/>
      <c r="F639" s="261">
        <f>D639*ROUND(E639,2)</f>
        <v>0</v>
      </c>
    </row>
    <row r="640" spans="1:6">
      <c r="A640" s="277"/>
      <c r="B640" s="267"/>
      <c r="C640" s="268"/>
      <c r="D640" s="268"/>
      <c r="E640" s="114"/>
      <c r="F640" s="261"/>
    </row>
    <row r="641" spans="1:6">
      <c r="A641" s="276" t="s">
        <v>2087</v>
      </c>
      <c r="B641" s="267" t="s">
        <v>2097</v>
      </c>
      <c r="C641" s="268"/>
      <c r="D641" s="260"/>
      <c r="E641" s="114"/>
      <c r="F641" s="261"/>
    </row>
    <row r="642" spans="1:6">
      <c r="A642" s="277"/>
      <c r="B642" s="267"/>
      <c r="C642" s="268" t="s">
        <v>262</v>
      </c>
      <c r="D642" s="268">
        <v>1</v>
      </c>
      <c r="E642" s="114"/>
      <c r="F642" s="261">
        <f>D642*ROUND(E642,2)</f>
        <v>0</v>
      </c>
    </row>
    <row r="643" spans="1:6">
      <c r="A643" s="277"/>
      <c r="B643" s="267"/>
      <c r="C643" s="268"/>
      <c r="D643" s="268"/>
      <c r="E643" s="114"/>
      <c r="F643" s="261"/>
    </row>
    <row r="644" spans="1:6">
      <c r="A644" s="276" t="s">
        <v>2088</v>
      </c>
      <c r="B644" s="267" t="s">
        <v>2098</v>
      </c>
      <c r="C644" s="268"/>
      <c r="D644" s="260"/>
      <c r="E644" s="114"/>
      <c r="F644" s="261"/>
    </row>
    <row r="645" spans="1:6">
      <c r="A645" s="277"/>
      <c r="B645" s="267"/>
      <c r="C645" s="268" t="s">
        <v>262</v>
      </c>
      <c r="D645" s="268">
        <v>1</v>
      </c>
      <c r="E645" s="114"/>
      <c r="F645" s="261">
        <f>D645*ROUND(E645,2)</f>
        <v>0</v>
      </c>
    </row>
    <row r="646" spans="1:6">
      <c r="A646" s="277"/>
      <c r="B646" s="267"/>
      <c r="C646" s="268"/>
      <c r="D646" s="268"/>
      <c r="E646" s="114"/>
      <c r="F646" s="261"/>
    </row>
    <row r="647" spans="1:6">
      <c r="A647" s="276" t="s">
        <v>2089</v>
      </c>
      <c r="B647" s="267" t="s">
        <v>2099</v>
      </c>
      <c r="C647" s="268"/>
      <c r="D647" s="260"/>
      <c r="E647" s="114"/>
      <c r="F647" s="261"/>
    </row>
    <row r="648" spans="1:6">
      <c r="A648" s="277"/>
      <c r="B648" s="267"/>
      <c r="C648" s="268" t="s">
        <v>262</v>
      </c>
      <c r="D648" s="268">
        <v>1</v>
      </c>
      <c r="E648" s="114"/>
      <c r="F648" s="261">
        <f>D648*ROUND(E648,2)</f>
        <v>0</v>
      </c>
    </row>
    <row r="649" spans="1:6">
      <c r="A649" s="277"/>
      <c r="B649" s="267"/>
      <c r="C649" s="268"/>
      <c r="D649" s="268"/>
      <c r="E649" s="114"/>
      <c r="F649" s="261"/>
    </row>
    <row r="650" spans="1:6">
      <c r="A650" s="287" t="s">
        <v>588</v>
      </c>
      <c r="B650" s="288" t="s">
        <v>2100</v>
      </c>
      <c r="C650" s="261"/>
      <c r="D650" s="268"/>
      <c r="F650" s="261">
        <f>SUM(F536:F649)</f>
        <v>0</v>
      </c>
    </row>
    <row r="651" spans="1:6">
      <c r="A651" s="287"/>
      <c r="B651" s="288"/>
      <c r="C651" s="261"/>
      <c r="D651" s="268"/>
      <c r="F651" s="261"/>
    </row>
    <row r="652" spans="1:6">
      <c r="A652" s="269"/>
      <c r="B652" s="267"/>
      <c r="C652" s="261"/>
      <c r="D652" s="268"/>
      <c r="E652" s="114"/>
      <c r="F652" s="261"/>
    </row>
    <row r="653" spans="1:6">
      <c r="A653" s="287" t="s">
        <v>589</v>
      </c>
      <c r="B653" s="288" t="s">
        <v>1573</v>
      </c>
      <c r="C653" s="261"/>
      <c r="D653" s="261"/>
      <c r="E653" s="114"/>
      <c r="F653" s="261"/>
    </row>
    <row r="654" spans="1:6">
      <c r="A654" s="269"/>
      <c r="B654" s="267"/>
      <c r="C654" s="261"/>
      <c r="D654" s="261"/>
      <c r="E654" s="114"/>
      <c r="F654" s="261"/>
    </row>
    <row r="655" spans="1:6">
      <c r="A655" s="269"/>
      <c r="B655" s="267" t="s">
        <v>2101</v>
      </c>
      <c r="C655" s="261"/>
      <c r="D655" s="261"/>
      <c r="E655" s="114"/>
      <c r="F655" s="261"/>
    </row>
    <row r="656" spans="1:6" ht="196.95" customHeight="1">
      <c r="A656" s="276" t="s">
        <v>2102</v>
      </c>
      <c r="B656" s="267" t="s">
        <v>2103</v>
      </c>
      <c r="C656" s="268"/>
      <c r="D656" s="268"/>
      <c r="E656" s="114"/>
      <c r="F656" s="257"/>
    </row>
    <row r="657" spans="1:6" ht="91.2">
      <c r="A657" s="276"/>
      <c r="B657" s="267" t="s">
        <v>2104</v>
      </c>
      <c r="C657" s="268"/>
      <c r="D657" s="268"/>
      <c r="E657" s="114"/>
      <c r="F657" s="257"/>
    </row>
    <row r="658" spans="1:6">
      <c r="A658" s="276"/>
      <c r="B658" s="267" t="s">
        <v>2105</v>
      </c>
      <c r="C658" s="268"/>
      <c r="D658" s="268"/>
      <c r="E658" s="114"/>
      <c r="F658" s="257"/>
    </row>
    <row r="659" spans="1:6" ht="13.2">
      <c r="A659" s="274" t="s">
        <v>2106</v>
      </c>
      <c r="B659" s="267" t="s">
        <v>2107</v>
      </c>
      <c r="C659" s="260" t="s">
        <v>3394</v>
      </c>
      <c r="D659" s="260">
        <v>5</v>
      </c>
      <c r="E659" s="114"/>
      <c r="F659" s="261">
        <f t="shared" ref="F659:F662" si="53">D659*ROUND(E659,2)</f>
        <v>0</v>
      </c>
    </row>
    <row r="660" spans="1:6" ht="13.2">
      <c r="A660" s="274" t="s">
        <v>2108</v>
      </c>
      <c r="B660" s="267" t="s">
        <v>2109</v>
      </c>
      <c r="C660" s="260" t="s">
        <v>3394</v>
      </c>
      <c r="D660" s="260">
        <v>15</v>
      </c>
      <c r="E660" s="114"/>
      <c r="F660" s="261">
        <f t="shared" si="53"/>
        <v>0</v>
      </c>
    </row>
    <row r="661" spans="1:6" ht="13.2">
      <c r="A661" s="274" t="s">
        <v>2110</v>
      </c>
      <c r="B661" s="267" t="s">
        <v>2111</v>
      </c>
      <c r="C661" s="260" t="s">
        <v>3394</v>
      </c>
      <c r="D661" s="260">
        <v>55</v>
      </c>
      <c r="E661" s="114"/>
      <c r="F661" s="261">
        <f t="shared" si="53"/>
        <v>0</v>
      </c>
    </row>
    <row r="662" spans="1:6" ht="13.2">
      <c r="A662" s="274" t="s">
        <v>2112</v>
      </c>
      <c r="B662" s="267" t="s">
        <v>2113</v>
      </c>
      <c r="C662" s="260" t="s">
        <v>3394</v>
      </c>
      <c r="D662" s="260">
        <v>165</v>
      </c>
      <c r="E662" s="114"/>
      <c r="F662" s="261">
        <f t="shared" si="53"/>
        <v>0</v>
      </c>
    </row>
    <row r="663" spans="1:6">
      <c r="B663" s="267"/>
      <c r="D663" s="256"/>
      <c r="F663" s="256"/>
    </row>
    <row r="664" spans="1:6">
      <c r="A664" s="277" t="s">
        <v>2114</v>
      </c>
      <c r="B664" s="267" t="s">
        <v>2115</v>
      </c>
      <c r="C664" s="268" t="s">
        <v>262</v>
      </c>
      <c r="D664" s="268">
        <v>2</v>
      </c>
      <c r="E664" s="114"/>
      <c r="F664" s="261">
        <f t="shared" ref="F664:F667" si="54">D664*ROUND(E664,2)</f>
        <v>0</v>
      </c>
    </row>
    <row r="665" spans="1:6">
      <c r="A665" s="277" t="s">
        <v>2116</v>
      </c>
      <c r="B665" s="267" t="s">
        <v>2117</v>
      </c>
      <c r="C665" s="268" t="s">
        <v>262</v>
      </c>
      <c r="D665" s="268">
        <v>5</v>
      </c>
      <c r="E665" s="114"/>
      <c r="F665" s="261">
        <f t="shared" si="54"/>
        <v>0</v>
      </c>
    </row>
    <row r="666" spans="1:6">
      <c r="A666" s="277" t="s">
        <v>2118</v>
      </c>
      <c r="B666" s="267" t="s">
        <v>2119</v>
      </c>
      <c r="C666" s="268" t="s">
        <v>262</v>
      </c>
      <c r="D666" s="268">
        <v>15</v>
      </c>
      <c r="E666" s="114"/>
      <c r="F666" s="261">
        <f t="shared" si="54"/>
        <v>0</v>
      </c>
    </row>
    <row r="667" spans="1:6">
      <c r="A667" s="277" t="s">
        <v>2120</v>
      </c>
      <c r="B667" s="267" t="s">
        <v>2121</v>
      </c>
      <c r="C667" s="268" t="s">
        <v>262</v>
      </c>
      <c r="D667" s="268">
        <v>8</v>
      </c>
      <c r="E667" s="114"/>
      <c r="F667" s="261">
        <f t="shared" si="54"/>
        <v>0</v>
      </c>
    </row>
    <row r="668" spans="1:6">
      <c r="B668" s="267"/>
      <c r="D668" s="256"/>
      <c r="F668" s="256"/>
    </row>
    <row r="669" spans="1:6">
      <c r="A669" s="277" t="s">
        <v>2122</v>
      </c>
      <c r="B669" s="267" t="s">
        <v>2123</v>
      </c>
      <c r="C669" s="268" t="s">
        <v>262</v>
      </c>
      <c r="D669" s="268">
        <v>5</v>
      </c>
      <c r="E669" s="114"/>
      <c r="F669" s="261">
        <f t="shared" ref="F669:F672" si="55">D669*ROUND(E669,2)</f>
        <v>0</v>
      </c>
    </row>
    <row r="670" spans="1:6">
      <c r="A670" s="277" t="s">
        <v>2124</v>
      </c>
      <c r="B670" s="267" t="s">
        <v>2125</v>
      </c>
      <c r="C670" s="268" t="s">
        <v>262</v>
      </c>
      <c r="D670" s="268">
        <v>5</v>
      </c>
      <c r="E670" s="114"/>
      <c r="F670" s="261">
        <f t="shared" si="55"/>
        <v>0</v>
      </c>
    </row>
    <row r="671" spans="1:6">
      <c r="A671" s="277" t="s">
        <v>2126</v>
      </c>
      <c r="B671" s="267" t="s">
        <v>2127</v>
      </c>
      <c r="C671" s="268" t="s">
        <v>262</v>
      </c>
      <c r="D671" s="268">
        <v>35</v>
      </c>
      <c r="E671" s="114"/>
      <c r="F671" s="261">
        <f t="shared" si="55"/>
        <v>0</v>
      </c>
    </row>
    <row r="672" spans="1:6">
      <c r="A672" s="277" t="s">
        <v>2128</v>
      </c>
      <c r="B672" s="267" t="s">
        <v>2129</v>
      </c>
      <c r="C672" s="268" t="s">
        <v>262</v>
      </c>
      <c r="D672" s="268">
        <v>30</v>
      </c>
      <c r="E672" s="114"/>
      <c r="F672" s="261">
        <f t="shared" si="55"/>
        <v>0</v>
      </c>
    </row>
    <row r="673" spans="1:6">
      <c r="A673" s="276"/>
      <c r="B673" s="267"/>
      <c r="C673" s="268"/>
      <c r="D673" s="268"/>
      <c r="E673" s="114"/>
      <c r="F673" s="261"/>
    </row>
    <row r="674" spans="1:6">
      <c r="A674" s="277" t="s">
        <v>2130</v>
      </c>
      <c r="B674" s="267" t="s">
        <v>2131</v>
      </c>
      <c r="C674" s="268" t="s">
        <v>262</v>
      </c>
      <c r="D674" s="268">
        <v>6</v>
      </c>
      <c r="E674" s="114"/>
      <c r="F674" s="261">
        <f t="shared" ref="F674:F678" si="56">D674*ROUND(E674,2)</f>
        <v>0</v>
      </c>
    </row>
    <row r="675" spans="1:6">
      <c r="A675" s="277" t="s">
        <v>2132</v>
      </c>
      <c r="B675" s="267" t="s">
        <v>2133</v>
      </c>
      <c r="C675" s="268" t="s">
        <v>262</v>
      </c>
      <c r="D675" s="268">
        <v>2</v>
      </c>
      <c r="E675" s="114"/>
      <c r="F675" s="261">
        <f t="shared" si="56"/>
        <v>0</v>
      </c>
    </row>
    <row r="676" spans="1:6">
      <c r="A676" s="277" t="s">
        <v>2134</v>
      </c>
      <c r="B676" s="267" t="s">
        <v>2135</v>
      </c>
      <c r="C676" s="268" t="s">
        <v>262</v>
      </c>
      <c r="D676" s="268">
        <v>5</v>
      </c>
      <c r="E676" s="114"/>
      <c r="F676" s="261">
        <f t="shared" si="56"/>
        <v>0</v>
      </c>
    </row>
    <row r="677" spans="1:6">
      <c r="A677" s="277" t="s">
        <v>2136</v>
      </c>
      <c r="B677" s="267" t="s">
        <v>2137</v>
      </c>
      <c r="C677" s="268" t="s">
        <v>262</v>
      </c>
      <c r="D677" s="268">
        <v>17</v>
      </c>
      <c r="E677" s="114"/>
      <c r="F677" s="261">
        <f t="shared" si="56"/>
        <v>0</v>
      </c>
    </row>
    <row r="678" spans="1:6">
      <c r="A678" s="277" t="s">
        <v>2138</v>
      </c>
      <c r="B678" s="267" t="s">
        <v>2139</v>
      </c>
      <c r="C678" s="268" t="s">
        <v>262</v>
      </c>
      <c r="D678" s="268">
        <v>8</v>
      </c>
      <c r="E678" s="114"/>
      <c r="F678" s="261">
        <f t="shared" si="56"/>
        <v>0</v>
      </c>
    </row>
    <row r="679" spans="1:6">
      <c r="A679" s="277"/>
      <c r="B679" s="267"/>
      <c r="C679" s="268"/>
      <c r="D679" s="268"/>
      <c r="E679" s="114"/>
      <c r="F679" s="261"/>
    </row>
    <row r="680" spans="1:6">
      <c r="A680" s="277" t="s">
        <v>2140</v>
      </c>
      <c r="B680" s="267" t="s">
        <v>2141</v>
      </c>
      <c r="C680" s="268" t="s">
        <v>262</v>
      </c>
      <c r="D680" s="268">
        <v>5</v>
      </c>
      <c r="E680" s="114"/>
      <c r="F680" s="261">
        <f t="shared" ref="F680:F684" si="57">D680*ROUND(E680,2)</f>
        <v>0</v>
      </c>
    </row>
    <row r="681" spans="1:6">
      <c r="A681" s="277" t="s">
        <v>2142</v>
      </c>
      <c r="B681" s="267" t="s">
        <v>2143</v>
      </c>
      <c r="C681" s="268" t="s">
        <v>262</v>
      </c>
      <c r="D681" s="268">
        <v>12</v>
      </c>
      <c r="E681" s="114"/>
      <c r="F681" s="261">
        <f t="shared" si="57"/>
        <v>0</v>
      </c>
    </row>
    <row r="682" spans="1:6">
      <c r="A682" s="277" t="s">
        <v>2144</v>
      </c>
      <c r="B682" s="267" t="s">
        <v>2145</v>
      </c>
      <c r="C682" s="268" t="s">
        <v>262</v>
      </c>
      <c r="D682" s="268">
        <v>2</v>
      </c>
      <c r="E682" s="114"/>
      <c r="F682" s="261">
        <f t="shared" si="57"/>
        <v>0</v>
      </c>
    </row>
    <row r="683" spans="1:6">
      <c r="A683" s="277" t="s">
        <v>2146</v>
      </c>
      <c r="B683" s="267" t="s">
        <v>2147</v>
      </c>
      <c r="C683" s="268" t="s">
        <v>262</v>
      </c>
      <c r="D683" s="268">
        <v>21</v>
      </c>
      <c r="E683" s="114"/>
      <c r="F683" s="261">
        <f t="shared" si="57"/>
        <v>0</v>
      </c>
    </row>
    <row r="684" spans="1:6">
      <c r="A684" s="277" t="s">
        <v>2148</v>
      </c>
      <c r="B684" s="267" t="s">
        <v>2149</v>
      </c>
      <c r="C684" s="268" t="s">
        <v>262</v>
      </c>
      <c r="D684" s="268">
        <v>5</v>
      </c>
      <c r="E684" s="114"/>
      <c r="F684" s="261">
        <f t="shared" si="57"/>
        <v>0</v>
      </c>
    </row>
    <row r="685" spans="1:6">
      <c r="A685" s="276"/>
      <c r="B685" s="267"/>
      <c r="C685" s="268"/>
      <c r="D685" s="268"/>
      <c r="E685" s="114"/>
      <c r="F685" s="261"/>
    </row>
    <row r="686" spans="1:6">
      <c r="A686" s="276"/>
      <c r="B686" s="267" t="s">
        <v>2150</v>
      </c>
      <c r="C686" s="268"/>
      <c r="D686" s="268"/>
      <c r="E686" s="114"/>
      <c r="F686" s="261"/>
    </row>
    <row r="687" spans="1:6" ht="148.19999999999999">
      <c r="A687" s="276" t="s">
        <v>2151</v>
      </c>
      <c r="B687" s="267" t="s">
        <v>2152</v>
      </c>
      <c r="C687" s="268"/>
      <c r="D687" s="268"/>
      <c r="E687" s="114"/>
      <c r="F687" s="261"/>
    </row>
    <row r="688" spans="1:6" ht="13.2">
      <c r="A688" s="277" t="s">
        <v>2153</v>
      </c>
      <c r="B688" s="267" t="s">
        <v>2107</v>
      </c>
      <c r="C688" s="260" t="s">
        <v>3394</v>
      </c>
      <c r="D688" s="260">
        <v>20</v>
      </c>
      <c r="E688" s="114"/>
      <c r="F688" s="261">
        <f t="shared" ref="F688:F690" si="58">D688*ROUND(E688,2)</f>
        <v>0</v>
      </c>
    </row>
    <row r="689" spans="1:6" ht="13.2">
      <c r="A689" s="277" t="s">
        <v>2154</v>
      </c>
      <c r="B689" s="267" t="s">
        <v>2111</v>
      </c>
      <c r="C689" s="260" t="s">
        <v>3394</v>
      </c>
      <c r="D689" s="260">
        <v>100</v>
      </c>
      <c r="E689" s="114"/>
      <c r="F689" s="261">
        <f t="shared" si="58"/>
        <v>0</v>
      </c>
    </row>
    <row r="690" spans="1:6" ht="13.2">
      <c r="A690" s="277" t="s">
        <v>2155</v>
      </c>
      <c r="B690" s="267" t="s">
        <v>2156</v>
      </c>
      <c r="C690" s="260" t="s">
        <v>3394</v>
      </c>
      <c r="D690" s="260">
        <v>35</v>
      </c>
      <c r="E690" s="114"/>
      <c r="F690" s="261">
        <f t="shared" si="58"/>
        <v>0</v>
      </c>
    </row>
    <row r="691" spans="1:6">
      <c r="A691" s="277"/>
      <c r="B691" s="267"/>
      <c r="C691" s="260"/>
      <c r="D691" s="260"/>
      <c r="E691" s="114"/>
      <c r="F691" s="257"/>
    </row>
    <row r="692" spans="1:6">
      <c r="A692" s="277" t="s">
        <v>2157</v>
      </c>
      <c r="B692" s="267" t="s">
        <v>2119</v>
      </c>
      <c r="C692" s="268" t="s">
        <v>262</v>
      </c>
      <c r="D692" s="268">
        <v>12</v>
      </c>
      <c r="E692" s="114"/>
      <c r="F692" s="261">
        <f t="shared" ref="F692:F693" si="59">D692*ROUND(E692,2)</f>
        <v>0</v>
      </c>
    </row>
    <row r="693" spans="1:6">
      <c r="A693" s="277" t="s">
        <v>2158</v>
      </c>
      <c r="B693" s="267" t="s">
        <v>2159</v>
      </c>
      <c r="C693" s="268" t="s">
        <v>262</v>
      </c>
      <c r="D693" s="268">
        <v>8</v>
      </c>
      <c r="E693" s="114"/>
      <c r="F693" s="261">
        <f t="shared" si="59"/>
        <v>0</v>
      </c>
    </row>
    <row r="694" spans="1:6">
      <c r="A694" s="277"/>
      <c r="B694" s="267"/>
      <c r="C694" s="268"/>
      <c r="D694" s="268"/>
      <c r="E694" s="114"/>
      <c r="F694" s="261"/>
    </row>
    <row r="695" spans="1:6">
      <c r="A695" s="277" t="s">
        <v>2160</v>
      </c>
      <c r="B695" s="267" t="s">
        <v>2123</v>
      </c>
      <c r="C695" s="268" t="s">
        <v>262</v>
      </c>
      <c r="D695" s="268">
        <v>2</v>
      </c>
      <c r="E695" s="114"/>
      <c r="F695" s="261">
        <f t="shared" ref="F695:F696" si="60">D695*ROUND(E695,2)</f>
        <v>0</v>
      </c>
    </row>
    <row r="696" spans="1:6">
      <c r="A696" s="277" t="s">
        <v>2161</v>
      </c>
      <c r="B696" s="267" t="s">
        <v>2127</v>
      </c>
      <c r="C696" s="268" t="s">
        <v>262</v>
      </c>
      <c r="D696" s="268">
        <v>23</v>
      </c>
      <c r="E696" s="114"/>
      <c r="F696" s="261">
        <f t="shared" si="60"/>
        <v>0</v>
      </c>
    </row>
    <row r="697" spans="1:6">
      <c r="A697" s="277"/>
      <c r="B697" s="267"/>
      <c r="C697" s="268"/>
      <c r="D697" s="268"/>
      <c r="E697" s="114"/>
      <c r="F697" s="257"/>
    </row>
    <row r="698" spans="1:6">
      <c r="A698" s="277" t="s">
        <v>2162</v>
      </c>
      <c r="B698" s="267" t="s">
        <v>2131</v>
      </c>
      <c r="C698" s="268" t="s">
        <v>262</v>
      </c>
      <c r="D698" s="268">
        <v>2</v>
      </c>
      <c r="E698" s="114"/>
      <c r="F698" s="261">
        <f t="shared" ref="F698:F701" si="61">D698*ROUND(E698,2)</f>
        <v>0</v>
      </c>
    </row>
    <row r="699" spans="1:6">
      <c r="A699" s="277" t="s">
        <v>2163</v>
      </c>
      <c r="B699" s="267" t="s">
        <v>2135</v>
      </c>
      <c r="C699" s="268" t="s">
        <v>262</v>
      </c>
      <c r="D699" s="268">
        <v>9</v>
      </c>
      <c r="E699" s="114"/>
      <c r="F699" s="261">
        <f t="shared" si="61"/>
        <v>0</v>
      </c>
    </row>
    <row r="700" spans="1:6">
      <c r="A700" s="277" t="s">
        <v>2164</v>
      </c>
      <c r="B700" s="267" t="s">
        <v>2165</v>
      </c>
      <c r="C700" s="268" t="s">
        <v>262</v>
      </c>
      <c r="D700" s="268">
        <v>2</v>
      </c>
      <c r="E700" s="114"/>
      <c r="F700" s="261">
        <f t="shared" si="61"/>
        <v>0</v>
      </c>
    </row>
    <row r="701" spans="1:6">
      <c r="A701" s="277" t="s">
        <v>2166</v>
      </c>
      <c r="B701" s="267" t="s">
        <v>2167</v>
      </c>
      <c r="C701" s="268" t="s">
        <v>262</v>
      </c>
      <c r="D701" s="268">
        <v>1</v>
      </c>
      <c r="E701" s="114"/>
      <c r="F701" s="261">
        <f t="shared" si="61"/>
        <v>0</v>
      </c>
    </row>
    <row r="702" spans="1:6">
      <c r="A702" s="277"/>
      <c r="B702" s="267"/>
      <c r="C702" s="268"/>
      <c r="D702" s="268"/>
      <c r="E702" s="114"/>
      <c r="F702" s="261"/>
    </row>
    <row r="703" spans="1:6">
      <c r="A703" s="277" t="s">
        <v>2168</v>
      </c>
      <c r="B703" s="267" t="s">
        <v>2169</v>
      </c>
      <c r="C703" s="268" t="s">
        <v>262</v>
      </c>
      <c r="D703" s="268">
        <v>4</v>
      </c>
      <c r="E703" s="114"/>
      <c r="F703" s="261">
        <f>D703*ROUND(E703,2)</f>
        <v>0</v>
      </c>
    </row>
    <row r="704" spans="1:6">
      <c r="A704" s="277"/>
      <c r="B704" s="267"/>
      <c r="C704" s="268"/>
      <c r="D704" s="268"/>
      <c r="E704" s="114"/>
      <c r="F704" s="261"/>
    </row>
    <row r="705" spans="1:6">
      <c r="A705" s="277" t="s">
        <v>2170</v>
      </c>
      <c r="B705" s="267" t="s">
        <v>2171</v>
      </c>
      <c r="C705" s="268" t="s">
        <v>262</v>
      </c>
      <c r="D705" s="268">
        <v>3</v>
      </c>
      <c r="E705" s="114"/>
      <c r="F705" s="261">
        <f>D705*ROUND(E705,2)</f>
        <v>0</v>
      </c>
    </row>
    <row r="706" spans="1:6">
      <c r="A706" s="277"/>
      <c r="B706" s="267"/>
      <c r="C706" s="268"/>
      <c r="D706" s="268"/>
      <c r="E706" s="114"/>
      <c r="F706" s="261"/>
    </row>
    <row r="707" spans="1:6">
      <c r="A707" s="277" t="s">
        <v>2172</v>
      </c>
      <c r="B707" s="267" t="s">
        <v>2173</v>
      </c>
      <c r="C707" s="268" t="s">
        <v>262</v>
      </c>
      <c r="D707" s="268">
        <v>17</v>
      </c>
      <c r="E707" s="114"/>
      <c r="F707" s="261">
        <f t="shared" ref="F707:F708" si="62">D707*ROUND(E707,2)</f>
        <v>0</v>
      </c>
    </row>
    <row r="708" spans="1:6">
      <c r="A708" s="277" t="s">
        <v>2174</v>
      </c>
      <c r="B708" s="267" t="s">
        <v>2175</v>
      </c>
      <c r="C708" s="268" t="s">
        <v>262</v>
      </c>
      <c r="D708" s="268">
        <v>4</v>
      </c>
      <c r="E708" s="114"/>
      <c r="F708" s="261">
        <f t="shared" si="62"/>
        <v>0</v>
      </c>
    </row>
    <row r="709" spans="1:6">
      <c r="A709" s="276"/>
      <c r="B709" s="267"/>
      <c r="C709" s="268"/>
      <c r="D709" s="268"/>
      <c r="E709" s="114"/>
      <c r="F709" s="257"/>
    </row>
    <row r="710" spans="1:6" ht="117">
      <c r="A710" s="276" t="s">
        <v>2176</v>
      </c>
      <c r="B710" s="267" t="s">
        <v>3404</v>
      </c>
      <c r="C710" s="268"/>
      <c r="D710" s="268"/>
      <c r="E710" s="114"/>
      <c r="F710" s="257"/>
    </row>
    <row r="711" spans="1:6" ht="13.2">
      <c r="A711" s="308" t="s">
        <v>2177</v>
      </c>
      <c r="B711" s="267" t="s">
        <v>2107</v>
      </c>
      <c r="C711" s="260" t="s">
        <v>3394</v>
      </c>
      <c r="D711" s="260">
        <v>20</v>
      </c>
      <c r="E711" s="114"/>
      <c r="F711" s="261">
        <f t="shared" ref="F711:F713" si="63">D711*ROUND(E711,2)</f>
        <v>0</v>
      </c>
    </row>
    <row r="712" spans="1:6" ht="13.2">
      <c r="A712" s="308" t="s">
        <v>2178</v>
      </c>
      <c r="B712" s="267" t="s">
        <v>2111</v>
      </c>
      <c r="C712" s="260" t="s">
        <v>3394</v>
      </c>
      <c r="D712" s="260">
        <v>100</v>
      </c>
      <c r="E712" s="114"/>
      <c r="F712" s="261">
        <f t="shared" si="63"/>
        <v>0</v>
      </c>
    </row>
    <row r="713" spans="1:6" ht="13.2">
      <c r="A713" s="308" t="s">
        <v>2179</v>
      </c>
      <c r="B713" s="267" t="s">
        <v>2156</v>
      </c>
      <c r="C713" s="260" t="s">
        <v>3394</v>
      </c>
      <c r="D713" s="260">
        <v>35</v>
      </c>
      <c r="E713" s="114"/>
      <c r="F713" s="261">
        <f t="shared" si="63"/>
        <v>0</v>
      </c>
    </row>
    <row r="714" spans="1:6">
      <c r="A714" s="276"/>
      <c r="B714" s="267"/>
      <c r="C714" s="268"/>
      <c r="D714" s="268"/>
      <c r="E714" s="114"/>
      <c r="F714" s="257"/>
    </row>
    <row r="715" spans="1:6">
      <c r="A715" s="276"/>
      <c r="B715" s="267" t="s">
        <v>2180</v>
      </c>
      <c r="C715" s="268"/>
      <c r="D715" s="268"/>
      <c r="E715" s="114"/>
      <c r="F715" s="257"/>
    </row>
    <row r="716" spans="1:6" ht="148.19999999999999">
      <c r="A716" s="276" t="s">
        <v>2181</v>
      </c>
      <c r="B716" s="267" t="s">
        <v>2182</v>
      </c>
      <c r="C716" s="268"/>
      <c r="D716" s="268"/>
      <c r="E716" s="114"/>
      <c r="F716" s="257"/>
    </row>
    <row r="717" spans="1:6" ht="13.2">
      <c r="A717" s="277" t="s">
        <v>2183</v>
      </c>
      <c r="B717" s="267" t="s">
        <v>2107</v>
      </c>
      <c r="C717" s="260" t="s">
        <v>3394</v>
      </c>
      <c r="D717" s="260">
        <v>20</v>
      </c>
      <c r="E717" s="114"/>
      <c r="F717" s="261">
        <f t="shared" ref="F717:F719" si="64">D717*ROUND(E717,2)</f>
        <v>0</v>
      </c>
    </row>
    <row r="718" spans="1:6" ht="13.2">
      <c r="A718" s="277" t="s">
        <v>2184</v>
      </c>
      <c r="B718" s="267" t="s">
        <v>2109</v>
      </c>
      <c r="C718" s="260" t="s">
        <v>3394</v>
      </c>
      <c r="D718" s="260">
        <v>5</v>
      </c>
      <c r="E718" s="114"/>
      <c r="F718" s="261">
        <f t="shared" si="64"/>
        <v>0</v>
      </c>
    </row>
    <row r="719" spans="1:6" ht="13.2">
      <c r="A719" s="277" t="s">
        <v>2185</v>
      </c>
      <c r="B719" s="267" t="s">
        <v>2111</v>
      </c>
      <c r="C719" s="260" t="s">
        <v>3394</v>
      </c>
      <c r="D719" s="260">
        <v>5</v>
      </c>
      <c r="E719" s="114"/>
      <c r="F719" s="261">
        <f t="shared" si="64"/>
        <v>0</v>
      </c>
    </row>
    <row r="720" spans="1:6">
      <c r="A720" s="276"/>
      <c r="B720" s="267"/>
      <c r="C720" s="268"/>
      <c r="D720" s="268"/>
      <c r="E720" s="114"/>
      <c r="F720" s="257"/>
    </row>
    <row r="721" spans="1:6">
      <c r="A721" s="277" t="s">
        <v>2186</v>
      </c>
      <c r="B721" s="267" t="s">
        <v>2115</v>
      </c>
      <c r="C721" s="268" t="s">
        <v>262</v>
      </c>
      <c r="D721" s="268">
        <v>7</v>
      </c>
      <c r="E721" s="114"/>
      <c r="F721" s="261">
        <f t="shared" ref="F721:F723" si="65">D721*ROUND(E721,2)</f>
        <v>0</v>
      </c>
    </row>
    <row r="722" spans="1:6">
      <c r="A722" s="277" t="s">
        <v>2187</v>
      </c>
      <c r="B722" s="267" t="s">
        <v>2117</v>
      </c>
      <c r="C722" s="268" t="s">
        <v>262</v>
      </c>
      <c r="D722" s="268">
        <v>2</v>
      </c>
      <c r="E722" s="114"/>
      <c r="F722" s="261">
        <f t="shared" si="65"/>
        <v>0</v>
      </c>
    </row>
    <row r="723" spans="1:6">
      <c r="A723" s="277" t="s">
        <v>2188</v>
      </c>
      <c r="B723" s="267" t="s">
        <v>2119</v>
      </c>
      <c r="C723" s="268" t="s">
        <v>262</v>
      </c>
      <c r="D723" s="268">
        <v>2</v>
      </c>
      <c r="E723" s="114"/>
      <c r="F723" s="261">
        <f t="shared" si="65"/>
        <v>0</v>
      </c>
    </row>
    <row r="724" spans="1:6">
      <c r="A724" s="277"/>
      <c r="B724" s="267"/>
      <c r="C724" s="268"/>
      <c r="D724" s="268"/>
      <c r="E724" s="114"/>
      <c r="F724" s="257"/>
    </row>
    <row r="725" spans="1:6">
      <c r="A725" s="277" t="s">
        <v>2189</v>
      </c>
      <c r="B725" s="267" t="s">
        <v>2123</v>
      </c>
      <c r="C725" s="268" t="s">
        <v>262</v>
      </c>
      <c r="D725" s="268">
        <v>4</v>
      </c>
      <c r="E725" s="114"/>
      <c r="F725" s="261">
        <f t="shared" ref="F725:F727" si="66">D725*ROUND(E725,2)</f>
        <v>0</v>
      </c>
    </row>
    <row r="726" spans="1:6">
      <c r="A726" s="277" t="s">
        <v>2190</v>
      </c>
      <c r="B726" s="267" t="s">
        <v>2191</v>
      </c>
      <c r="C726" s="268" t="s">
        <v>262</v>
      </c>
      <c r="D726" s="268">
        <v>2</v>
      </c>
      <c r="E726" s="114"/>
      <c r="F726" s="261">
        <f t="shared" si="66"/>
        <v>0</v>
      </c>
    </row>
    <row r="727" spans="1:6">
      <c r="A727" s="277" t="s">
        <v>2192</v>
      </c>
      <c r="B727" s="267" t="s">
        <v>2127</v>
      </c>
      <c r="C727" s="268" t="s">
        <v>262</v>
      </c>
      <c r="D727" s="268">
        <v>1</v>
      </c>
      <c r="E727" s="114"/>
      <c r="F727" s="261">
        <f t="shared" si="66"/>
        <v>0</v>
      </c>
    </row>
    <row r="728" spans="1:6">
      <c r="A728" s="277"/>
      <c r="B728" s="267"/>
      <c r="C728" s="268"/>
      <c r="D728" s="268"/>
      <c r="E728" s="114"/>
      <c r="F728" s="257"/>
    </row>
    <row r="729" spans="1:6">
      <c r="A729" s="277" t="s">
        <v>2193</v>
      </c>
      <c r="B729" s="267" t="s">
        <v>2194</v>
      </c>
      <c r="C729" s="268" t="s">
        <v>262</v>
      </c>
      <c r="D729" s="268">
        <v>3</v>
      </c>
      <c r="E729" s="114"/>
      <c r="F729" s="261">
        <f t="shared" ref="F729:F731" si="67">D729*ROUND(E729,2)</f>
        <v>0</v>
      </c>
    </row>
    <row r="730" spans="1:6">
      <c r="A730" s="277" t="s">
        <v>2195</v>
      </c>
      <c r="B730" s="267" t="s">
        <v>2196</v>
      </c>
      <c r="C730" s="268" t="s">
        <v>262</v>
      </c>
      <c r="D730" s="268">
        <v>1</v>
      </c>
      <c r="E730" s="114"/>
      <c r="F730" s="261">
        <f t="shared" si="67"/>
        <v>0</v>
      </c>
    </row>
    <row r="731" spans="1:6">
      <c r="A731" s="277" t="s">
        <v>2197</v>
      </c>
      <c r="B731" s="267" t="s">
        <v>2135</v>
      </c>
      <c r="C731" s="268" t="s">
        <v>262</v>
      </c>
      <c r="D731" s="268">
        <v>1</v>
      </c>
      <c r="E731" s="114"/>
      <c r="F731" s="261">
        <f t="shared" si="67"/>
        <v>0</v>
      </c>
    </row>
    <row r="732" spans="1:6">
      <c r="A732" s="277"/>
      <c r="B732" s="267"/>
      <c r="C732" s="268"/>
      <c r="D732" s="268"/>
      <c r="E732" s="114"/>
      <c r="F732" s="257"/>
    </row>
    <row r="733" spans="1:6">
      <c r="A733" s="277" t="s">
        <v>2198</v>
      </c>
      <c r="B733" s="267" t="s">
        <v>2145</v>
      </c>
      <c r="C733" s="268" t="s">
        <v>262</v>
      </c>
      <c r="D733" s="268">
        <v>1</v>
      </c>
      <c r="E733" s="114"/>
      <c r="F733" s="261">
        <f>D733*ROUND(E733,2)</f>
        <v>0</v>
      </c>
    </row>
    <row r="734" spans="1:6">
      <c r="A734" s="276"/>
      <c r="B734" s="267"/>
      <c r="C734" s="268"/>
      <c r="D734" s="268"/>
      <c r="E734" s="114"/>
      <c r="F734" s="257"/>
    </row>
    <row r="735" spans="1:6" ht="117">
      <c r="A735" s="276" t="s">
        <v>2199</v>
      </c>
      <c r="B735" s="267" t="s">
        <v>3405</v>
      </c>
      <c r="C735" s="268"/>
      <c r="D735" s="268"/>
      <c r="E735" s="114"/>
      <c r="F735" s="257"/>
    </row>
    <row r="736" spans="1:6" ht="13.2">
      <c r="A736" s="277" t="s">
        <v>2200</v>
      </c>
      <c r="B736" s="267" t="s">
        <v>2107</v>
      </c>
      <c r="C736" s="260" t="s">
        <v>3394</v>
      </c>
      <c r="D736" s="260">
        <v>20</v>
      </c>
      <c r="E736" s="114"/>
      <c r="F736" s="261">
        <f t="shared" ref="F736:F738" si="68">D736*ROUND(E736,2)</f>
        <v>0</v>
      </c>
    </row>
    <row r="737" spans="1:6" ht="13.2">
      <c r="A737" s="277" t="s">
        <v>2201</v>
      </c>
      <c r="B737" s="267" t="s">
        <v>2109</v>
      </c>
      <c r="C737" s="260" t="s">
        <v>3394</v>
      </c>
      <c r="D737" s="260">
        <v>5</v>
      </c>
      <c r="E737" s="114"/>
      <c r="F737" s="261">
        <f t="shared" si="68"/>
        <v>0</v>
      </c>
    </row>
    <row r="738" spans="1:6" ht="13.2">
      <c r="A738" s="277" t="s">
        <v>2202</v>
      </c>
      <c r="B738" s="267" t="s">
        <v>2111</v>
      </c>
      <c r="C738" s="260" t="s">
        <v>3394</v>
      </c>
      <c r="D738" s="260">
        <v>5</v>
      </c>
      <c r="E738" s="114"/>
      <c r="F738" s="261">
        <f t="shared" si="68"/>
        <v>0</v>
      </c>
    </row>
    <row r="739" spans="1:6">
      <c r="A739" s="277"/>
      <c r="B739" s="267"/>
      <c r="C739" s="260"/>
      <c r="D739" s="260"/>
      <c r="E739" s="114"/>
      <c r="F739" s="261"/>
    </row>
    <row r="740" spans="1:6" ht="22.8">
      <c r="A740" s="277"/>
      <c r="B740" s="267" t="s">
        <v>2203</v>
      </c>
      <c r="C740" s="260"/>
      <c r="D740" s="260"/>
      <c r="E740" s="114"/>
      <c r="F740" s="261"/>
    </row>
    <row r="741" spans="1:6" ht="79.8">
      <c r="A741" s="276" t="s">
        <v>2204</v>
      </c>
      <c r="B741" s="267" t="s">
        <v>2205</v>
      </c>
      <c r="C741" s="260"/>
      <c r="D741" s="260"/>
      <c r="E741" s="114"/>
      <c r="F741" s="261"/>
    </row>
    <row r="742" spans="1:6" ht="13.2">
      <c r="A742" s="277" t="s">
        <v>2206</v>
      </c>
      <c r="B742" s="267" t="s">
        <v>2207</v>
      </c>
      <c r="C742" s="260" t="s">
        <v>3394</v>
      </c>
      <c r="D742" s="260">
        <v>35</v>
      </c>
      <c r="E742" s="114"/>
      <c r="F742" s="261">
        <f t="shared" ref="F742:F743" si="69">D742*ROUND(E742,2)</f>
        <v>0</v>
      </c>
    </row>
    <row r="743" spans="1:6" ht="13.2">
      <c r="A743" s="277" t="s">
        <v>2208</v>
      </c>
      <c r="B743" s="267" t="s">
        <v>2107</v>
      </c>
      <c r="C743" s="260" t="s">
        <v>3394</v>
      </c>
      <c r="D743" s="260">
        <v>50</v>
      </c>
      <c r="E743" s="114"/>
      <c r="F743" s="261">
        <f t="shared" si="69"/>
        <v>0</v>
      </c>
    </row>
    <row r="744" spans="1:6">
      <c r="A744" s="277"/>
      <c r="B744" s="267"/>
      <c r="C744" s="260"/>
      <c r="D744" s="260"/>
      <c r="E744" s="114"/>
      <c r="F744" s="261"/>
    </row>
    <row r="745" spans="1:6">
      <c r="A745" s="277" t="s">
        <v>2209</v>
      </c>
      <c r="B745" s="267" t="s">
        <v>2210</v>
      </c>
      <c r="C745" s="268" t="s">
        <v>262</v>
      </c>
      <c r="D745" s="268">
        <v>56</v>
      </c>
      <c r="E745" s="114"/>
      <c r="F745" s="261">
        <f t="shared" ref="F745:F746" si="70">D745*ROUND(E745,2)</f>
        <v>0</v>
      </c>
    </row>
    <row r="746" spans="1:6">
      <c r="A746" s="277" t="s">
        <v>2211</v>
      </c>
      <c r="B746" s="267" t="s">
        <v>2115</v>
      </c>
      <c r="C746" s="268" t="s">
        <v>262</v>
      </c>
      <c r="D746" s="268">
        <v>3</v>
      </c>
      <c r="E746" s="114"/>
      <c r="F746" s="261">
        <f t="shared" si="70"/>
        <v>0</v>
      </c>
    </row>
    <row r="747" spans="1:6">
      <c r="A747" s="277"/>
      <c r="B747" s="267"/>
      <c r="C747" s="260"/>
      <c r="D747" s="260"/>
      <c r="E747" s="114"/>
      <c r="F747" s="261"/>
    </row>
    <row r="748" spans="1:6">
      <c r="A748" s="277" t="s">
        <v>2212</v>
      </c>
      <c r="B748" s="267" t="s">
        <v>2213</v>
      </c>
      <c r="C748" s="268" t="s">
        <v>262</v>
      </c>
      <c r="D748" s="268">
        <v>29</v>
      </c>
      <c r="E748" s="114"/>
      <c r="F748" s="261">
        <f t="shared" ref="F748:F749" si="71">D748*ROUND(E748,2)</f>
        <v>0</v>
      </c>
    </row>
    <row r="749" spans="1:6">
      <c r="A749" s="277" t="s">
        <v>2214</v>
      </c>
      <c r="B749" s="267" t="s">
        <v>2123</v>
      </c>
      <c r="C749" s="268" t="s">
        <v>262</v>
      </c>
      <c r="D749" s="268">
        <v>7</v>
      </c>
      <c r="E749" s="114"/>
      <c r="F749" s="261">
        <f t="shared" si="71"/>
        <v>0</v>
      </c>
    </row>
    <row r="750" spans="1:6">
      <c r="A750" s="277"/>
      <c r="B750" s="267"/>
      <c r="C750" s="260"/>
      <c r="D750" s="260"/>
      <c r="E750" s="114"/>
      <c r="F750" s="261"/>
    </row>
    <row r="751" spans="1:6">
      <c r="A751" s="277" t="s">
        <v>2215</v>
      </c>
      <c r="B751" s="267" t="s">
        <v>2216</v>
      </c>
      <c r="C751" s="268" t="s">
        <v>262</v>
      </c>
      <c r="D751" s="268">
        <v>17</v>
      </c>
      <c r="E751" s="114"/>
      <c r="F751" s="261">
        <f t="shared" ref="F751:F752" si="72">D751*ROUND(E751,2)</f>
        <v>0</v>
      </c>
    </row>
    <row r="752" spans="1:6">
      <c r="A752" s="277" t="s">
        <v>2217</v>
      </c>
      <c r="B752" s="267" t="s">
        <v>2194</v>
      </c>
      <c r="C752" s="268" t="s">
        <v>262</v>
      </c>
      <c r="D752" s="268">
        <v>5</v>
      </c>
      <c r="E752" s="114"/>
      <c r="F752" s="261">
        <f t="shared" si="72"/>
        <v>0</v>
      </c>
    </row>
    <row r="753" spans="1:6">
      <c r="A753" s="277"/>
      <c r="B753" s="267"/>
      <c r="C753" s="260"/>
      <c r="D753" s="260"/>
      <c r="E753" s="114"/>
      <c r="F753" s="261"/>
    </row>
    <row r="754" spans="1:6">
      <c r="A754" s="277" t="s">
        <v>2218</v>
      </c>
      <c r="B754" s="267" t="s">
        <v>2219</v>
      </c>
      <c r="C754" s="268" t="s">
        <v>262</v>
      </c>
      <c r="D754" s="268">
        <v>5</v>
      </c>
      <c r="E754" s="114"/>
      <c r="F754" s="261">
        <f t="shared" ref="F754:F755" si="73">D754*ROUND(E754,2)</f>
        <v>0</v>
      </c>
    </row>
    <row r="755" spans="1:6">
      <c r="A755" s="277" t="s">
        <v>2220</v>
      </c>
      <c r="B755" s="267" t="s">
        <v>2221</v>
      </c>
      <c r="C755" s="268" t="s">
        <v>262</v>
      </c>
      <c r="D755" s="268">
        <v>5</v>
      </c>
      <c r="E755" s="114"/>
      <c r="F755" s="261">
        <f t="shared" si="73"/>
        <v>0</v>
      </c>
    </row>
    <row r="756" spans="1:6">
      <c r="A756" s="277"/>
      <c r="B756" s="267"/>
      <c r="C756" s="260"/>
      <c r="D756" s="260"/>
      <c r="E756" s="114"/>
      <c r="F756" s="261"/>
    </row>
    <row r="757" spans="1:6">
      <c r="A757" s="276"/>
      <c r="B757" s="267"/>
      <c r="C757" s="260"/>
      <c r="D757" s="260"/>
      <c r="E757" s="114"/>
      <c r="F757" s="257"/>
    </row>
    <row r="758" spans="1:6">
      <c r="A758" s="276"/>
      <c r="B758" s="267" t="s">
        <v>2222</v>
      </c>
      <c r="C758" s="260"/>
      <c r="D758" s="260"/>
      <c r="E758" s="114"/>
      <c r="F758" s="257"/>
    </row>
    <row r="759" spans="1:6" ht="79.8">
      <c r="A759" s="276" t="s">
        <v>2223</v>
      </c>
      <c r="B759" s="267" t="s">
        <v>2205</v>
      </c>
      <c r="C759" s="260"/>
      <c r="D759" s="260"/>
      <c r="E759" s="114"/>
      <c r="F759" s="257"/>
    </row>
    <row r="760" spans="1:6" ht="13.2">
      <c r="A760" s="277" t="s">
        <v>2224</v>
      </c>
      <c r="B760" s="267" t="s">
        <v>2207</v>
      </c>
      <c r="C760" s="260" t="s">
        <v>3394</v>
      </c>
      <c r="D760" s="260">
        <v>60</v>
      </c>
      <c r="E760" s="114"/>
      <c r="F760" s="261">
        <f t="shared" ref="F760:F762" si="74">D760*ROUND(E760,2)</f>
        <v>0</v>
      </c>
    </row>
    <row r="761" spans="1:6" ht="13.2">
      <c r="A761" s="277" t="s">
        <v>2225</v>
      </c>
      <c r="B761" s="267" t="s">
        <v>2107</v>
      </c>
      <c r="C761" s="260" t="s">
        <v>3394</v>
      </c>
      <c r="D761" s="260">
        <v>75</v>
      </c>
      <c r="E761" s="114"/>
      <c r="F761" s="261">
        <f t="shared" si="74"/>
        <v>0</v>
      </c>
    </row>
    <row r="762" spans="1:6" ht="13.2">
      <c r="A762" s="277" t="s">
        <v>2226</v>
      </c>
      <c r="B762" s="267" t="s">
        <v>2111</v>
      </c>
      <c r="C762" s="260" t="s">
        <v>3394</v>
      </c>
      <c r="D762" s="260">
        <v>10</v>
      </c>
      <c r="E762" s="114"/>
      <c r="F762" s="261">
        <f t="shared" si="74"/>
        <v>0</v>
      </c>
    </row>
    <row r="763" spans="1:6">
      <c r="A763" s="277"/>
      <c r="B763" s="267"/>
      <c r="C763" s="260"/>
      <c r="D763" s="260"/>
      <c r="E763" s="114"/>
      <c r="F763" s="257"/>
    </row>
    <row r="764" spans="1:6">
      <c r="A764" s="277" t="s">
        <v>2227</v>
      </c>
      <c r="B764" s="267" t="s">
        <v>2210</v>
      </c>
      <c r="C764" s="268" t="s">
        <v>262</v>
      </c>
      <c r="D764" s="268">
        <v>44</v>
      </c>
      <c r="E764" s="114"/>
      <c r="F764" s="261">
        <f t="shared" ref="F764:F766" si="75">D764*ROUND(E764,2)</f>
        <v>0</v>
      </c>
    </row>
    <row r="765" spans="1:6">
      <c r="A765" s="277" t="s">
        <v>2228</v>
      </c>
      <c r="B765" s="267" t="s">
        <v>2115</v>
      </c>
      <c r="C765" s="268" t="s">
        <v>262</v>
      </c>
      <c r="D765" s="268">
        <v>113</v>
      </c>
      <c r="E765" s="114"/>
      <c r="F765" s="261">
        <f t="shared" si="75"/>
        <v>0</v>
      </c>
    </row>
    <row r="766" spans="1:6">
      <c r="A766" s="277" t="s">
        <v>2229</v>
      </c>
      <c r="B766" s="267" t="s">
        <v>2119</v>
      </c>
      <c r="C766" s="268" t="s">
        <v>262</v>
      </c>
      <c r="D766" s="268">
        <v>25</v>
      </c>
      <c r="E766" s="114"/>
      <c r="F766" s="261">
        <f t="shared" si="75"/>
        <v>0</v>
      </c>
    </row>
    <row r="767" spans="1:6">
      <c r="A767" s="277"/>
      <c r="B767" s="267"/>
      <c r="C767" s="260"/>
      <c r="D767" s="260"/>
      <c r="E767" s="114"/>
      <c r="F767" s="257"/>
    </row>
    <row r="768" spans="1:6">
      <c r="A768" s="277" t="s">
        <v>2230</v>
      </c>
      <c r="B768" s="267" t="s">
        <v>2213</v>
      </c>
      <c r="C768" s="268" t="s">
        <v>262</v>
      </c>
      <c r="D768" s="268">
        <v>15</v>
      </c>
      <c r="E768" s="114"/>
      <c r="F768" s="261">
        <f t="shared" ref="F768:F770" si="76">D768*ROUND(E768,2)</f>
        <v>0</v>
      </c>
    </row>
    <row r="769" spans="1:6">
      <c r="A769" s="277" t="s">
        <v>2231</v>
      </c>
      <c r="B769" s="267" t="s">
        <v>2123</v>
      </c>
      <c r="C769" s="268" t="s">
        <v>262</v>
      </c>
      <c r="D769" s="268">
        <v>40</v>
      </c>
      <c r="E769" s="114"/>
      <c r="F769" s="261">
        <f t="shared" si="76"/>
        <v>0</v>
      </c>
    </row>
    <row r="770" spans="1:6">
      <c r="A770" s="277" t="s">
        <v>2232</v>
      </c>
      <c r="B770" s="267" t="s">
        <v>2127</v>
      </c>
      <c r="C770" s="268" t="s">
        <v>262</v>
      </c>
      <c r="D770" s="268">
        <v>5</v>
      </c>
      <c r="E770" s="114"/>
      <c r="F770" s="261">
        <f t="shared" si="76"/>
        <v>0</v>
      </c>
    </row>
    <row r="771" spans="1:6">
      <c r="A771" s="277"/>
      <c r="B771" s="267"/>
      <c r="C771" s="268"/>
      <c r="D771" s="268"/>
      <c r="E771" s="114"/>
      <c r="F771" s="257"/>
    </row>
    <row r="772" spans="1:6">
      <c r="A772" s="277" t="s">
        <v>2233</v>
      </c>
      <c r="B772" s="267" t="s">
        <v>2234</v>
      </c>
      <c r="C772" s="268" t="s">
        <v>262</v>
      </c>
      <c r="D772" s="268">
        <v>3</v>
      </c>
      <c r="E772" s="114"/>
      <c r="F772" s="261">
        <f t="shared" ref="F772:F776" si="77">D772*ROUND(E772,2)</f>
        <v>0</v>
      </c>
    </row>
    <row r="773" spans="1:6">
      <c r="A773" s="277" t="s">
        <v>2235</v>
      </c>
      <c r="B773" s="267" t="s">
        <v>2216</v>
      </c>
      <c r="C773" s="268" t="s">
        <v>262</v>
      </c>
      <c r="D773" s="268">
        <v>6</v>
      </c>
      <c r="E773" s="114"/>
      <c r="F773" s="261">
        <f t="shared" si="77"/>
        <v>0</v>
      </c>
    </row>
    <row r="774" spans="1:6">
      <c r="A774" s="277" t="s">
        <v>2236</v>
      </c>
      <c r="B774" s="267" t="s">
        <v>2194</v>
      </c>
      <c r="C774" s="268" t="s">
        <v>262</v>
      </c>
      <c r="D774" s="268">
        <v>16</v>
      </c>
      <c r="E774" s="114"/>
      <c r="F774" s="261">
        <f t="shared" si="77"/>
        <v>0</v>
      </c>
    </row>
    <row r="775" spans="1:6">
      <c r="A775" s="277" t="s">
        <v>2237</v>
      </c>
      <c r="B775" s="267" t="s">
        <v>2131</v>
      </c>
      <c r="C775" s="268" t="s">
        <v>262</v>
      </c>
      <c r="D775" s="268">
        <v>2</v>
      </c>
      <c r="E775" s="114"/>
      <c r="F775" s="261">
        <f t="shared" si="77"/>
        <v>0</v>
      </c>
    </row>
    <row r="776" spans="1:6">
      <c r="A776" s="277" t="s">
        <v>2238</v>
      </c>
      <c r="B776" s="267" t="s">
        <v>2135</v>
      </c>
      <c r="C776" s="268" t="s">
        <v>262</v>
      </c>
      <c r="D776" s="268">
        <v>1</v>
      </c>
      <c r="E776" s="114"/>
      <c r="F776" s="261">
        <f t="shared" si="77"/>
        <v>0</v>
      </c>
    </row>
    <row r="777" spans="1:6">
      <c r="A777" s="277"/>
      <c r="B777" s="267"/>
      <c r="C777" s="268"/>
      <c r="D777" s="268"/>
      <c r="E777" s="114"/>
      <c r="F777" s="257"/>
    </row>
    <row r="778" spans="1:6">
      <c r="A778" s="277" t="s">
        <v>2239</v>
      </c>
      <c r="B778" s="267" t="s">
        <v>2219</v>
      </c>
      <c r="C778" s="268" t="s">
        <v>262</v>
      </c>
      <c r="D778" s="268">
        <v>2</v>
      </c>
      <c r="E778" s="114"/>
      <c r="F778" s="261">
        <f t="shared" ref="F778:F779" si="78">D778*ROUND(E778,2)</f>
        <v>0</v>
      </c>
    </row>
    <row r="779" spans="1:6">
      <c r="A779" s="277" t="s">
        <v>2240</v>
      </c>
      <c r="B779" s="267" t="s">
        <v>2221</v>
      </c>
      <c r="C779" s="268" t="s">
        <v>262</v>
      </c>
      <c r="D779" s="268">
        <v>2</v>
      </c>
      <c r="E779" s="114"/>
      <c r="F779" s="261">
        <f t="shared" si="78"/>
        <v>0</v>
      </c>
    </row>
    <row r="780" spans="1:6">
      <c r="A780" s="277"/>
      <c r="B780" s="267"/>
      <c r="C780" s="268"/>
      <c r="D780" s="268"/>
      <c r="E780" s="114"/>
      <c r="F780" s="257"/>
    </row>
    <row r="781" spans="1:6">
      <c r="A781" s="277" t="s">
        <v>2241</v>
      </c>
      <c r="B781" s="267" t="s">
        <v>2242</v>
      </c>
      <c r="C781" s="268" t="s">
        <v>262</v>
      </c>
      <c r="D781" s="268">
        <v>25</v>
      </c>
      <c r="E781" s="114"/>
      <c r="F781" s="261">
        <f>D781*ROUND(E781,2)</f>
        <v>0</v>
      </c>
    </row>
    <row r="782" spans="1:6">
      <c r="A782" s="277"/>
      <c r="B782" s="267"/>
      <c r="C782" s="268"/>
      <c r="D782" s="268"/>
      <c r="E782" s="114"/>
      <c r="F782" s="257"/>
    </row>
    <row r="783" spans="1:6" ht="83.4">
      <c r="A783" s="276" t="s">
        <v>2243</v>
      </c>
      <c r="B783" s="267" t="s">
        <v>3406</v>
      </c>
      <c r="C783" s="268"/>
      <c r="D783" s="268"/>
      <c r="E783" s="114"/>
      <c r="F783" s="257"/>
    </row>
    <row r="784" spans="1:6" ht="13.2">
      <c r="A784" s="277" t="s">
        <v>2244</v>
      </c>
      <c r="B784" s="267" t="s">
        <v>2207</v>
      </c>
      <c r="C784" s="260" t="s">
        <v>3394</v>
      </c>
      <c r="D784" s="260">
        <v>60</v>
      </c>
      <c r="E784" s="114"/>
      <c r="F784" s="261">
        <f t="shared" ref="F784:F786" si="79">D784*ROUND(E784,2)</f>
        <v>0</v>
      </c>
    </row>
    <row r="785" spans="1:6" ht="13.2">
      <c r="A785" s="277" t="s">
        <v>2245</v>
      </c>
      <c r="B785" s="267" t="s">
        <v>2107</v>
      </c>
      <c r="C785" s="260" t="s">
        <v>3394</v>
      </c>
      <c r="D785" s="260">
        <v>75</v>
      </c>
      <c r="E785" s="114"/>
      <c r="F785" s="261">
        <f t="shared" si="79"/>
        <v>0</v>
      </c>
    </row>
    <row r="786" spans="1:6" ht="13.2">
      <c r="A786" s="277" t="s">
        <v>2246</v>
      </c>
      <c r="B786" s="267" t="s">
        <v>2111</v>
      </c>
      <c r="C786" s="260" t="s">
        <v>3394</v>
      </c>
      <c r="D786" s="260">
        <v>10</v>
      </c>
      <c r="E786" s="114"/>
      <c r="F786" s="261">
        <f t="shared" si="79"/>
        <v>0</v>
      </c>
    </row>
    <row r="787" spans="1:6">
      <c r="A787" s="277"/>
      <c r="B787" s="267"/>
      <c r="C787" s="260"/>
      <c r="D787" s="260"/>
      <c r="E787" s="114"/>
      <c r="F787" s="261"/>
    </row>
    <row r="788" spans="1:6" ht="57">
      <c r="A788" s="276" t="s">
        <v>2247</v>
      </c>
      <c r="B788" s="267" t="s">
        <v>3407</v>
      </c>
      <c r="C788" s="260"/>
      <c r="D788" s="260"/>
      <c r="E788" s="114"/>
      <c r="F788" s="261"/>
    </row>
    <row r="789" spans="1:6">
      <c r="A789" s="277"/>
      <c r="B789" s="267" t="s">
        <v>2248</v>
      </c>
      <c r="C789" s="268" t="s">
        <v>262</v>
      </c>
      <c r="D789" s="268">
        <v>1</v>
      </c>
      <c r="E789" s="114"/>
      <c r="F789" s="261">
        <f>D789*ROUND(E789,2)</f>
        <v>0</v>
      </c>
    </row>
    <row r="790" spans="1:6">
      <c r="A790" s="277"/>
      <c r="B790" s="267"/>
      <c r="C790" s="260"/>
      <c r="D790" s="260"/>
      <c r="E790" s="114"/>
      <c r="F790" s="261"/>
    </row>
    <row r="791" spans="1:6" ht="34.200000000000003">
      <c r="A791" s="276" t="s">
        <v>2249</v>
      </c>
      <c r="B791" s="267" t="s">
        <v>3408</v>
      </c>
      <c r="C791" s="268"/>
      <c r="D791" s="268"/>
      <c r="E791" s="114"/>
      <c r="F791" s="257"/>
    </row>
    <row r="792" spans="1:6">
      <c r="A792" s="276"/>
      <c r="B792" s="267"/>
      <c r="C792" s="268" t="s">
        <v>262</v>
      </c>
      <c r="D792" s="268">
        <v>1</v>
      </c>
      <c r="E792" s="114"/>
      <c r="F792" s="261">
        <f>D792*ROUND(E792,2)</f>
        <v>0</v>
      </c>
    </row>
    <row r="793" spans="1:6">
      <c r="A793" s="276"/>
      <c r="B793" s="267"/>
      <c r="C793" s="268"/>
      <c r="D793" s="268"/>
      <c r="E793" s="114"/>
      <c r="F793" s="261"/>
    </row>
    <row r="794" spans="1:6" ht="22.8">
      <c r="A794" s="276" t="s">
        <v>2250</v>
      </c>
      <c r="B794" s="259" t="s">
        <v>2251</v>
      </c>
      <c r="C794" s="268"/>
      <c r="D794" s="268"/>
      <c r="E794" s="114"/>
      <c r="F794" s="261"/>
    </row>
    <row r="795" spans="1:6">
      <c r="A795" s="276"/>
      <c r="B795" s="267"/>
      <c r="C795" s="268" t="s">
        <v>262</v>
      </c>
      <c r="D795" s="268">
        <v>4</v>
      </c>
      <c r="E795" s="114"/>
      <c r="F795" s="261">
        <f>D795*ROUND(E795,2)</f>
        <v>0</v>
      </c>
    </row>
    <row r="796" spans="1:6">
      <c r="A796" s="276"/>
      <c r="B796" s="267"/>
      <c r="C796" s="268"/>
      <c r="D796" s="268"/>
      <c r="E796" s="114"/>
      <c r="F796" s="257"/>
    </row>
    <row r="797" spans="1:6" ht="22.8">
      <c r="A797" s="276" t="s">
        <v>2252</v>
      </c>
      <c r="B797" s="259" t="s">
        <v>2253</v>
      </c>
      <c r="C797" s="268"/>
      <c r="D797" s="268"/>
      <c r="E797" s="114"/>
      <c r="F797" s="261"/>
    </row>
    <row r="798" spans="1:6">
      <c r="A798" s="276"/>
      <c r="B798" s="267"/>
      <c r="C798" s="268" t="s">
        <v>262</v>
      </c>
      <c r="D798" s="268">
        <v>20</v>
      </c>
      <c r="E798" s="114"/>
      <c r="F798" s="261">
        <f>D798*ROUND(E798,2)</f>
        <v>0</v>
      </c>
    </row>
    <row r="799" spans="1:6">
      <c r="A799" s="276"/>
      <c r="B799" s="267"/>
      <c r="C799" s="268"/>
      <c r="D799" s="268"/>
      <c r="E799" s="114"/>
      <c r="F799" s="257"/>
    </row>
    <row r="800" spans="1:6" ht="34.200000000000003">
      <c r="A800" s="276" t="s">
        <v>2254</v>
      </c>
      <c r="B800" s="267" t="s">
        <v>2255</v>
      </c>
      <c r="C800" s="268"/>
      <c r="D800" s="268"/>
      <c r="E800" s="114"/>
      <c r="F800" s="257"/>
    </row>
    <row r="801" spans="1:6">
      <c r="A801" s="276"/>
      <c r="B801" s="267"/>
      <c r="C801" s="268" t="s">
        <v>262</v>
      </c>
      <c r="D801" s="268">
        <v>1</v>
      </c>
      <c r="E801" s="114"/>
      <c r="F801" s="261">
        <f>D801*ROUND(E801,2)</f>
        <v>0</v>
      </c>
    </row>
    <row r="802" spans="1:6">
      <c r="A802" s="276"/>
      <c r="B802" s="267"/>
      <c r="C802" s="268"/>
      <c r="D802" s="268"/>
      <c r="E802" s="114"/>
      <c r="F802" s="261"/>
    </row>
    <row r="803" spans="1:6">
      <c r="A803" s="276" t="s">
        <v>2256</v>
      </c>
      <c r="B803" s="267" t="s">
        <v>2257</v>
      </c>
      <c r="C803" s="268"/>
      <c r="D803" s="268"/>
      <c r="E803" s="114"/>
      <c r="F803" s="261"/>
    </row>
    <row r="804" spans="1:6">
      <c r="A804" s="276"/>
      <c r="B804" s="267" t="s">
        <v>2258</v>
      </c>
      <c r="C804" s="268" t="s">
        <v>262</v>
      </c>
      <c r="D804" s="268">
        <v>9</v>
      </c>
      <c r="E804" s="114"/>
      <c r="F804" s="261">
        <f>D804*ROUND(E804,2)</f>
        <v>0</v>
      </c>
    </row>
    <row r="805" spans="1:6">
      <c r="A805" s="276"/>
      <c r="B805" s="267"/>
      <c r="C805" s="268"/>
      <c r="D805" s="268"/>
      <c r="E805" s="114"/>
      <c r="F805" s="257"/>
    </row>
    <row r="806" spans="1:6" ht="91.2">
      <c r="A806" s="276" t="s">
        <v>2259</v>
      </c>
      <c r="B806" s="267" t="s">
        <v>2260</v>
      </c>
      <c r="C806" s="268"/>
      <c r="D806" s="268"/>
      <c r="E806" s="114"/>
      <c r="F806" s="257"/>
    </row>
    <row r="807" spans="1:6">
      <c r="A807" s="276" t="s">
        <v>2261</v>
      </c>
      <c r="B807" s="267" t="s">
        <v>2262</v>
      </c>
      <c r="C807" s="268" t="s">
        <v>262</v>
      </c>
      <c r="D807" s="268">
        <v>8</v>
      </c>
      <c r="E807" s="114"/>
      <c r="F807" s="261">
        <f t="shared" ref="F807:F808" si="80">D807*ROUND(E807,2)</f>
        <v>0</v>
      </c>
    </row>
    <row r="808" spans="1:6">
      <c r="A808" s="276" t="s">
        <v>2263</v>
      </c>
      <c r="B808" s="267" t="s">
        <v>2264</v>
      </c>
      <c r="C808" s="268" t="s">
        <v>262</v>
      </c>
      <c r="D808" s="268">
        <v>4</v>
      </c>
      <c r="E808" s="114"/>
      <c r="F808" s="261">
        <f t="shared" si="80"/>
        <v>0</v>
      </c>
    </row>
    <row r="809" spans="1:6">
      <c r="A809" s="276"/>
      <c r="B809" s="267"/>
      <c r="C809" s="268"/>
      <c r="D809" s="268"/>
      <c r="E809" s="114"/>
      <c r="F809" s="257"/>
    </row>
    <row r="810" spans="1:6">
      <c r="A810" s="276"/>
      <c r="B810" s="267"/>
      <c r="C810" s="268"/>
      <c r="D810" s="268"/>
      <c r="E810" s="114"/>
      <c r="F810" s="257"/>
    </row>
    <row r="811" spans="1:6" ht="34.200000000000003">
      <c r="A811" s="276" t="s">
        <v>2265</v>
      </c>
      <c r="B811" s="267" t="s">
        <v>2266</v>
      </c>
      <c r="C811" s="268"/>
      <c r="D811" s="268"/>
      <c r="E811" s="114"/>
      <c r="F811" s="261"/>
    </row>
    <row r="812" spans="1:6">
      <c r="A812" s="276"/>
      <c r="C812" s="268" t="s">
        <v>262</v>
      </c>
      <c r="D812" s="268">
        <v>21</v>
      </c>
      <c r="E812" s="114"/>
      <c r="F812" s="261">
        <f>D812*ROUND(E812,2)</f>
        <v>0</v>
      </c>
    </row>
    <row r="813" spans="1:6">
      <c r="A813" s="276"/>
      <c r="C813" s="268"/>
      <c r="D813" s="268"/>
      <c r="E813" s="114"/>
      <c r="F813" s="261"/>
    </row>
    <row r="814" spans="1:6" ht="22.8">
      <c r="A814" s="276" t="s">
        <v>2267</v>
      </c>
      <c r="B814" s="267" t="s">
        <v>2268</v>
      </c>
      <c r="C814" s="268"/>
      <c r="D814" s="268"/>
      <c r="E814" s="114"/>
      <c r="F814" s="261"/>
    </row>
    <row r="815" spans="1:6">
      <c r="A815" s="277" t="s">
        <v>2269</v>
      </c>
      <c r="B815" s="267" t="s">
        <v>2041</v>
      </c>
      <c r="C815" s="268" t="s">
        <v>282</v>
      </c>
      <c r="D815" s="268">
        <v>5</v>
      </c>
      <c r="E815" s="114"/>
      <c r="F815" s="261">
        <f t="shared" ref="F815:F818" si="81">D815*ROUND(E815,2)</f>
        <v>0</v>
      </c>
    </row>
    <row r="816" spans="1:6">
      <c r="A816" s="277" t="s">
        <v>2270</v>
      </c>
      <c r="B816" s="267" t="s">
        <v>2043</v>
      </c>
      <c r="C816" s="268" t="s">
        <v>282</v>
      </c>
      <c r="D816" s="268">
        <v>5</v>
      </c>
      <c r="E816" s="114"/>
      <c r="F816" s="261">
        <f t="shared" si="81"/>
        <v>0</v>
      </c>
    </row>
    <row r="817" spans="1:8">
      <c r="A817" s="277" t="s">
        <v>2271</v>
      </c>
      <c r="B817" s="267" t="s">
        <v>2045</v>
      </c>
      <c r="C817" s="268" t="s">
        <v>282</v>
      </c>
      <c r="D817" s="268">
        <v>12</v>
      </c>
      <c r="E817" s="114"/>
      <c r="F817" s="261">
        <f t="shared" si="81"/>
        <v>0</v>
      </c>
    </row>
    <row r="818" spans="1:8">
      <c r="A818" s="277" t="s">
        <v>2272</v>
      </c>
      <c r="B818" s="267" t="s">
        <v>2047</v>
      </c>
      <c r="C818" s="268" t="s">
        <v>282</v>
      </c>
      <c r="D818" s="268">
        <v>3</v>
      </c>
      <c r="E818" s="114"/>
      <c r="F818" s="261">
        <f t="shared" si="81"/>
        <v>0</v>
      </c>
    </row>
    <row r="819" spans="1:8">
      <c r="A819" s="276"/>
      <c r="B819" s="267"/>
      <c r="C819" s="268"/>
      <c r="D819" s="268"/>
      <c r="E819" s="114"/>
      <c r="F819" s="261"/>
    </row>
    <row r="820" spans="1:8" ht="68.400000000000006">
      <c r="A820" s="276" t="s">
        <v>3159</v>
      </c>
      <c r="B820" s="267" t="s">
        <v>2274</v>
      </c>
      <c r="C820" s="268"/>
      <c r="D820" s="268"/>
      <c r="E820" s="114"/>
      <c r="F820" s="261"/>
    </row>
    <row r="821" spans="1:8" ht="13.2">
      <c r="A821" s="277" t="s">
        <v>2275</v>
      </c>
      <c r="B821" s="267" t="s">
        <v>2276</v>
      </c>
      <c r="C821" s="268" t="s">
        <v>3397</v>
      </c>
      <c r="D821" s="260">
        <v>10</v>
      </c>
      <c r="E821" s="114"/>
      <c r="F821" s="261">
        <f t="shared" ref="F821:F822" si="82">D821*ROUND(E821,2)</f>
        <v>0</v>
      </c>
    </row>
    <row r="822" spans="1:8" ht="13.2">
      <c r="A822" s="277" t="s">
        <v>2277</v>
      </c>
      <c r="B822" s="267" t="s">
        <v>2278</v>
      </c>
      <c r="C822" s="268" t="s">
        <v>3397</v>
      </c>
      <c r="D822" s="260">
        <v>10</v>
      </c>
      <c r="E822" s="114"/>
      <c r="F822" s="261">
        <f t="shared" si="82"/>
        <v>0</v>
      </c>
    </row>
    <row r="823" spans="1:8">
      <c r="A823" s="274"/>
      <c r="B823" s="267"/>
      <c r="C823" s="268"/>
      <c r="D823" s="268"/>
      <c r="E823" s="114"/>
      <c r="F823" s="261"/>
    </row>
    <row r="824" spans="1:8" ht="125.4">
      <c r="A824" s="276" t="s">
        <v>2279</v>
      </c>
      <c r="B824" s="267" t="s">
        <v>2280</v>
      </c>
      <c r="C824" s="268"/>
      <c r="D824" s="268"/>
      <c r="E824" s="114"/>
      <c r="F824" s="261"/>
      <c r="H824" s="274"/>
    </row>
    <row r="825" spans="1:8">
      <c r="A825" s="277" t="s">
        <v>2273</v>
      </c>
      <c r="B825" s="267" t="s">
        <v>1140</v>
      </c>
      <c r="C825" s="268" t="s">
        <v>262</v>
      </c>
      <c r="D825" s="268">
        <v>22</v>
      </c>
      <c r="E825" s="114"/>
      <c r="F825" s="261">
        <f t="shared" ref="F825:F827" si="83">D825*ROUND(E825,2)</f>
        <v>0</v>
      </c>
      <c r="H825" s="274"/>
    </row>
    <row r="826" spans="1:8">
      <c r="A826" s="277" t="s">
        <v>2281</v>
      </c>
      <c r="B826" s="267" t="s">
        <v>2258</v>
      </c>
      <c r="C826" s="268" t="s">
        <v>262</v>
      </c>
      <c r="D826" s="268">
        <v>38</v>
      </c>
      <c r="E826" s="114"/>
      <c r="F826" s="261">
        <f t="shared" si="83"/>
        <v>0</v>
      </c>
      <c r="H826" s="274"/>
    </row>
    <row r="827" spans="1:8">
      <c r="A827" s="277" t="s">
        <v>2282</v>
      </c>
      <c r="B827" s="267" t="s">
        <v>2283</v>
      </c>
      <c r="C827" s="268" t="s">
        <v>262</v>
      </c>
      <c r="D827" s="268">
        <v>14</v>
      </c>
      <c r="E827" s="114"/>
      <c r="F827" s="261">
        <f t="shared" si="83"/>
        <v>0</v>
      </c>
      <c r="H827" s="274"/>
    </row>
    <row r="828" spans="1:8">
      <c r="A828" s="277"/>
      <c r="B828" s="267"/>
      <c r="C828" s="268"/>
      <c r="D828" s="268"/>
      <c r="E828" s="114"/>
      <c r="F828" s="261"/>
      <c r="H828" s="274"/>
    </row>
    <row r="829" spans="1:8" ht="34.200000000000003">
      <c r="A829" s="276" t="s">
        <v>2284</v>
      </c>
      <c r="B829" s="267" t="s">
        <v>2285</v>
      </c>
      <c r="C829" s="268"/>
      <c r="D829" s="256"/>
      <c r="E829" s="114"/>
      <c r="F829" s="261"/>
      <c r="H829" s="274"/>
    </row>
    <row r="830" spans="1:8">
      <c r="A830" s="277"/>
      <c r="B830" s="267"/>
      <c r="C830" s="268" t="s">
        <v>262</v>
      </c>
      <c r="D830" s="256">
        <v>7</v>
      </c>
      <c r="E830" s="114"/>
      <c r="F830" s="261">
        <f>D830*ROUND(E830,2)</f>
        <v>0</v>
      </c>
      <c r="H830" s="274"/>
    </row>
    <row r="831" spans="1:8">
      <c r="A831" s="274"/>
      <c r="B831" s="267"/>
      <c r="C831" s="268"/>
      <c r="D831" s="268"/>
      <c r="E831" s="114"/>
      <c r="F831" s="261"/>
    </row>
    <row r="832" spans="1:8">
      <c r="A832" s="287" t="s">
        <v>589</v>
      </c>
      <c r="B832" s="288" t="s">
        <v>2286</v>
      </c>
      <c r="C832" s="268" t="s">
        <v>2003</v>
      </c>
      <c r="D832" s="268"/>
      <c r="F832" s="261">
        <f>SUM(F659:F830)</f>
        <v>0</v>
      </c>
    </row>
    <row r="833" spans="1:6">
      <c r="A833" s="269"/>
      <c r="B833" s="267"/>
      <c r="C833" s="268"/>
      <c r="D833" s="268"/>
      <c r="E833" s="114"/>
      <c r="F833" s="261"/>
    </row>
    <row r="834" spans="1:6">
      <c r="A834" s="269"/>
      <c r="B834" s="267"/>
      <c r="C834" s="268"/>
      <c r="D834" s="268"/>
      <c r="E834" s="114"/>
      <c r="F834" s="261"/>
    </row>
    <row r="835" spans="1:6">
      <c r="A835" s="287" t="s">
        <v>590</v>
      </c>
      <c r="B835" s="288" t="s">
        <v>1574</v>
      </c>
      <c r="C835" s="261" t="s">
        <v>2004</v>
      </c>
      <c r="D835" s="261"/>
      <c r="F835" s="257"/>
    </row>
    <row r="836" spans="1:6">
      <c r="A836" s="287"/>
      <c r="B836" s="288"/>
      <c r="C836" s="261"/>
      <c r="D836" s="261"/>
      <c r="F836" s="257"/>
    </row>
    <row r="837" spans="1:6">
      <c r="A837" s="287"/>
      <c r="B837" s="267" t="s">
        <v>2287</v>
      </c>
      <c r="C837" s="261"/>
      <c r="D837" s="261"/>
      <c r="F837" s="257"/>
    </row>
    <row r="838" spans="1:6" ht="45.6">
      <c r="A838" s="276" t="s">
        <v>2288</v>
      </c>
      <c r="B838" s="306" t="s">
        <v>2289</v>
      </c>
      <c r="C838" s="268"/>
      <c r="D838" s="268"/>
      <c r="E838" s="114"/>
      <c r="F838" s="257"/>
    </row>
    <row r="839" spans="1:6">
      <c r="A839" s="276"/>
      <c r="B839" s="306" t="s">
        <v>2290</v>
      </c>
      <c r="C839" s="268"/>
      <c r="D839" s="268"/>
      <c r="E839" s="114"/>
      <c r="F839" s="257"/>
    </row>
    <row r="840" spans="1:6" ht="45.6">
      <c r="A840" s="276"/>
      <c r="B840" s="267" t="s">
        <v>2291</v>
      </c>
      <c r="C840" s="268"/>
      <c r="D840" s="268"/>
      <c r="E840" s="114"/>
      <c r="F840" s="257"/>
    </row>
    <row r="841" spans="1:6" ht="79.8">
      <c r="A841" s="276"/>
      <c r="B841" s="649" t="s">
        <v>2292</v>
      </c>
      <c r="C841" s="268"/>
      <c r="D841" s="268"/>
      <c r="E841" s="114"/>
      <c r="F841" s="257"/>
    </row>
    <row r="842" spans="1:6">
      <c r="A842" s="276"/>
      <c r="B842" s="267"/>
      <c r="C842" s="268" t="s">
        <v>262</v>
      </c>
      <c r="D842" s="268">
        <v>3</v>
      </c>
      <c r="E842" s="114"/>
      <c r="F842" s="261">
        <f>D842*ROUND(E842,2)</f>
        <v>0</v>
      </c>
    </row>
    <row r="843" spans="1:6">
      <c r="A843" s="287"/>
      <c r="B843" s="269"/>
      <c r="C843" s="261"/>
      <c r="D843" s="261"/>
      <c r="F843" s="257"/>
    </row>
    <row r="844" spans="1:6" ht="34.200000000000003">
      <c r="A844" s="276" t="s">
        <v>2293</v>
      </c>
      <c r="B844" s="267" t="s">
        <v>2294</v>
      </c>
      <c r="C844" s="261"/>
      <c r="D844" s="261"/>
      <c r="F844" s="257"/>
    </row>
    <row r="845" spans="1:6">
      <c r="A845" s="287"/>
      <c r="B845" s="267" t="s">
        <v>2290</v>
      </c>
      <c r="C845" s="261"/>
      <c r="D845" s="261"/>
      <c r="F845" s="257"/>
    </row>
    <row r="846" spans="1:6">
      <c r="A846" s="287"/>
      <c r="B846" s="267" t="s">
        <v>3036</v>
      </c>
      <c r="C846" s="261"/>
      <c r="D846" s="261"/>
      <c r="F846" s="257"/>
    </row>
    <row r="847" spans="1:6">
      <c r="A847" s="287"/>
      <c r="B847" s="267" t="s">
        <v>2296</v>
      </c>
      <c r="C847" s="261"/>
      <c r="D847" s="261"/>
      <c r="F847" s="257"/>
    </row>
    <row r="848" spans="1:6">
      <c r="A848" s="287"/>
      <c r="B848" s="267" t="s">
        <v>2297</v>
      </c>
      <c r="C848" s="261"/>
      <c r="D848" s="261"/>
      <c r="F848" s="257"/>
    </row>
    <row r="849" spans="1:6">
      <c r="A849" s="287"/>
      <c r="B849" s="267" t="s">
        <v>2298</v>
      </c>
      <c r="C849" s="261"/>
      <c r="D849" s="261"/>
      <c r="F849" s="257"/>
    </row>
    <row r="850" spans="1:6" ht="45.6">
      <c r="A850" s="287"/>
      <c r="B850" s="259" t="s">
        <v>2299</v>
      </c>
      <c r="C850" s="261"/>
      <c r="D850" s="261"/>
      <c r="F850" s="257"/>
    </row>
    <row r="851" spans="1:6" ht="22.8">
      <c r="A851" s="287"/>
      <c r="B851" s="267" t="s">
        <v>2300</v>
      </c>
      <c r="C851" s="261"/>
      <c r="D851" s="261"/>
      <c r="F851" s="257"/>
    </row>
    <row r="852" spans="1:6">
      <c r="A852" s="287"/>
      <c r="B852" s="267" t="s">
        <v>2301</v>
      </c>
      <c r="C852" s="261"/>
      <c r="D852" s="261"/>
      <c r="F852" s="257"/>
    </row>
    <row r="853" spans="1:6">
      <c r="A853" s="287"/>
      <c r="B853" s="267" t="s">
        <v>2302</v>
      </c>
      <c r="C853" s="261"/>
      <c r="D853" s="261"/>
      <c r="F853" s="257"/>
    </row>
    <row r="854" spans="1:6">
      <c r="A854" s="287"/>
      <c r="B854" s="267"/>
      <c r="C854" s="261"/>
      <c r="D854" s="261"/>
      <c r="F854" s="257"/>
    </row>
    <row r="855" spans="1:6" ht="22.8">
      <c r="A855" s="276" t="s">
        <v>2303</v>
      </c>
      <c r="B855" s="267" t="s">
        <v>2304</v>
      </c>
      <c r="C855" s="256" t="s">
        <v>262</v>
      </c>
      <c r="D855" s="291">
        <v>2</v>
      </c>
      <c r="E855" s="114"/>
      <c r="F855" s="261">
        <f>D855*ROUND(E855,2)</f>
        <v>0</v>
      </c>
    </row>
    <row r="856" spans="1:6">
      <c r="A856" s="287"/>
      <c r="B856" s="269"/>
      <c r="C856" s="261"/>
      <c r="D856" s="261"/>
      <c r="F856" s="257"/>
    </row>
    <row r="857" spans="1:6">
      <c r="A857" s="276" t="s">
        <v>2305</v>
      </c>
      <c r="B857" s="267" t="s">
        <v>2306</v>
      </c>
      <c r="C857" s="256" t="s">
        <v>262</v>
      </c>
      <c r="D857" s="291">
        <v>1</v>
      </c>
      <c r="E857" s="114"/>
      <c r="F857" s="261">
        <f>D857*ROUND(E857,2)</f>
        <v>0</v>
      </c>
    </row>
    <row r="858" spans="1:6">
      <c r="A858" s="276"/>
      <c r="B858" s="267"/>
      <c r="D858" s="291"/>
      <c r="E858" s="114"/>
      <c r="F858" s="261"/>
    </row>
    <row r="859" spans="1:6">
      <c r="A859" s="277" t="s">
        <v>2307</v>
      </c>
      <c r="B859" s="267" t="s">
        <v>2308</v>
      </c>
      <c r="C859" s="268"/>
      <c r="D859" s="291"/>
      <c r="E859" s="114"/>
      <c r="F859" s="261"/>
    </row>
    <row r="860" spans="1:6" ht="22.8">
      <c r="A860" s="276" t="s">
        <v>2309</v>
      </c>
      <c r="B860" s="267" t="s">
        <v>2310</v>
      </c>
      <c r="C860" s="268" t="s">
        <v>262</v>
      </c>
      <c r="D860" s="291">
        <v>3</v>
      </c>
      <c r="E860" s="114"/>
      <c r="F860" s="261">
        <f t="shared" ref="F860:F863" si="84">D860*ROUND(E860,2)</f>
        <v>0</v>
      </c>
    </row>
    <row r="861" spans="1:6" ht="34.200000000000003">
      <c r="A861" s="276" t="s">
        <v>2311</v>
      </c>
      <c r="B861" s="267" t="s">
        <v>2312</v>
      </c>
      <c r="C861" s="268" t="s">
        <v>262</v>
      </c>
      <c r="D861" s="291">
        <v>3</v>
      </c>
      <c r="E861" s="114"/>
      <c r="F861" s="261">
        <f t="shared" si="84"/>
        <v>0</v>
      </c>
    </row>
    <row r="862" spans="1:6" ht="34.200000000000003">
      <c r="A862" s="276" t="s">
        <v>2313</v>
      </c>
      <c r="B862" s="267" t="s">
        <v>2314</v>
      </c>
      <c r="C862" s="268" t="s">
        <v>262</v>
      </c>
      <c r="D862" s="291">
        <v>3</v>
      </c>
      <c r="E862" s="114"/>
      <c r="F862" s="261">
        <f t="shared" si="84"/>
        <v>0</v>
      </c>
    </row>
    <row r="863" spans="1:6">
      <c r="A863" s="276" t="s">
        <v>2315</v>
      </c>
      <c r="B863" s="267" t="s">
        <v>2316</v>
      </c>
      <c r="C863" s="268" t="s">
        <v>262</v>
      </c>
      <c r="D863" s="291">
        <v>3</v>
      </c>
      <c r="E863" s="114"/>
      <c r="F863" s="261">
        <f t="shared" si="84"/>
        <v>0</v>
      </c>
    </row>
    <row r="864" spans="1:6">
      <c r="A864" s="276"/>
      <c r="B864" s="267"/>
      <c r="D864" s="291"/>
      <c r="E864" s="114"/>
      <c r="F864" s="261"/>
    </row>
    <row r="865" spans="1:6" ht="68.400000000000006">
      <c r="A865" s="276" t="s">
        <v>2317</v>
      </c>
      <c r="B865" s="267" t="s">
        <v>2318</v>
      </c>
      <c r="D865" s="291"/>
      <c r="E865" s="114"/>
      <c r="F865" s="261"/>
    </row>
    <row r="866" spans="1:6">
      <c r="A866" s="277"/>
      <c r="B866" s="267" t="s">
        <v>2319</v>
      </c>
      <c r="C866" s="268" t="s">
        <v>262</v>
      </c>
      <c r="D866" s="291">
        <v>3</v>
      </c>
      <c r="E866" s="114"/>
      <c r="F866" s="261">
        <f>D866*ROUND(E866,2)</f>
        <v>0</v>
      </c>
    </row>
    <row r="867" spans="1:6">
      <c r="A867" s="276"/>
      <c r="B867" s="267"/>
      <c r="D867" s="291"/>
      <c r="E867" s="114"/>
      <c r="F867" s="261"/>
    </row>
    <row r="868" spans="1:6" ht="22.8">
      <c r="A868" s="276"/>
      <c r="B868" s="267" t="s">
        <v>2320</v>
      </c>
      <c r="D868" s="291"/>
      <c r="E868" s="114"/>
      <c r="F868" s="261"/>
    </row>
    <row r="869" spans="1:6" ht="45.6">
      <c r="A869" s="276" t="s">
        <v>2321</v>
      </c>
      <c r="B869" s="267" t="s">
        <v>2322</v>
      </c>
      <c r="D869" s="291"/>
      <c r="E869" s="114"/>
      <c r="F869" s="261"/>
    </row>
    <row r="870" spans="1:6">
      <c r="A870" s="276"/>
      <c r="B870" s="267" t="s">
        <v>2290</v>
      </c>
      <c r="D870" s="291"/>
      <c r="E870" s="114"/>
      <c r="F870" s="261"/>
    </row>
    <row r="871" spans="1:6" ht="22.8">
      <c r="A871" s="276"/>
      <c r="B871" s="267" t="s">
        <v>2323</v>
      </c>
      <c r="D871" s="291"/>
      <c r="E871" s="114"/>
      <c r="F871" s="261"/>
    </row>
    <row r="872" spans="1:6" ht="45.6">
      <c r="A872" s="276"/>
      <c r="B872" s="267" t="s">
        <v>2324</v>
      </c>
      <c r="D872" s="291"/>
      <c r="E872" s="114"/>
      <c r="F872" s="261"/>
    </row>
    <row r="873" spans="1:6">
      <c r="A873" s="276"/>
      <c r="B873" s="267" t="s">
        <v>2325</v>
      </c>
      <c r="D873" s="291"/>
      <c r="E873" s="114"/>
      <c r="F873" s="261"/>
    </row>
    <row r="874" spans="1:6">
      <c r="A874" s="276"/>
      <c r="B874" s="267" t="s">
        <v>2326</v>
      </c>
      <c r="D874" s="291"/>
      <c r="E874" s="114"/>
      <c r="F874" s="261"/>
    </row>
    <row r="875" spans="1:6">
      <c r="A875" s="276"/>
      <c r="B875" s="267" t="s">
        <v>2327</v>
      </c>
      <c r="D875" s="291"/>
      <c r="E875" s="114"/>
      <c r="F875" s="261"/>
    </row>
    <row r="876" spans="1:6" ht="91.2">
      <c r="A876" s="276"/>
      <c r="B876" s="267" t="s">
        <v>2328</v>
      </c>
      <c r="D876" s="291"/>
      <c r="E876" s="114"/>
      <c r="F876" s="261"/>
    </row>
    <row r="877" spans="1:6" ht="57">
      <c r="A877" s="276"/>
      <c r="B877" s="267" t="s">
        <v>2329</v>
      </c>
      <c r="D877" s="291"/>
      <c r="E877" s="114"/>
      <c r="F877" s="261"/>
    </row>
    <row r="878" spans="1:6">
      <c r="A878" s="276"/>
      <c r="B878" s="267" t="s">
        <v>2330</v>
      </c>
      <c r="D878" s="291"/>
      <c r="E878" s="114"/>
      <c r="F878" s="261"/>
    </row>
    <row r="879" spans="1:6">
      <c r="A879" s="276"/>
      <c r="B879" s="267" t="s">
        <v>2331</v>
      </c>
      <c r="D879" s="291"/>
      <c r="E879" s="114"/>
      <c r="F879" s="261"/>
    </row>
    <row r="880" spans="1:6">
      <c r="A880" s="276"/>
      <c r="B880" s="267" t="s">
        <v>2332</v>
      </c>
      <c r="D880" s="291"/>
      <c r="E880" s="114"/>
      <c r="F880" s="261"/>
    </row>
    <row r="881" spans="1:6" ht="22.8">
      <c r="A881" s="276"/>
      <c r="B881" s="267" t="s">
        <v>2333</v>
      </c>
      <c r="D881" s="291"/>
      <c r="E881" s="114"/>
      <c r="F881" s="261"/>
    </row>
    <row r="882" spans="1:6" ht="22.8">
      <c r="A882" s="276"/>
      <c r="B882" s="267" t="s">
        <v>2334</v>
      </c>
      <c r="D882" s="291"/>
      <c r="E882" s="114"/>
      <c r="F882" s="261"/>
    </row>
    <row r="883" spans="1:6">
      <c r="A883" s="276"/>
      <c r="B883" s="267"/>
      <c r="D883" s="291"/>
      <c r="E883" s="114"/>
      <c r="F883" s="261"/>
    </row>
    <row r="884" spans="1:6">
      <c r="A884" s="277"/>
      <c r="B884" s="267" t="s">
        <v>2335</v>
      </c>
      <c r="C884" s="256" t="s">
        <v>262</v>
      </c>
      <c r="D884" s="291">
        <v>1</v>
      </c>
      <c r="E884" s="114"/>
      <c r="F884" s="261">
        <f>D884*ROUND(E884,2)</f>
        <v>0</v>
      </c>
    </row>
    <row r="885" spans="1:6">
      <c r="A885" s="276"/>
      <c r="B885" s="267"/>
      <c r="D885" s="291"/>
      <c r="E885" s="114"/>
      <c r="F885" s="261"/>
    </row>
    <row r="886" spans="1:6" ht="45.6">
      <c r="A886" s="276" t="s">
        <v>2336</v>
      </c>
      <c r="B886" s="267" t="s">
        <v>3136</v>
      </c>
      <c r="D886" s="291"/>
      <c r="E886" s="114"/>
      <c r="F886" s="261"/>
    </row>
    <row r="887" spans="1:6">
      <c r="A887" s="276"/>
      <c r="B887" s="267" t="s">
        <v>2290</v>
      </c>
      <c r="D887" s="291"/>
      <c r="E887" s="114"/>
      <c r="F887" s="261"/>
    </row>
    <row r="888" spans="1:6" ht="22.8">
      <c r="A888" s="276"/>
      <c r="B888" s="267" t="s">
        <v>2337</v>
      </c>
      <c r="D888" s="291"/>
      <c r="E888" s="114"/>
      <c r="F888" s="261"/>
    </row>
    <row r="889" spans="1:6">
      <c r="A889" s="276"/>
      <c r="B889" s="267" t="s">
        <v>2338</v>
      </c>
      <c r="D889" s="291"/>
      <c r="E889" s="114"/>
      <c r="F889" s="261"/>
    </row>
    <row r="890" spans="1:6" ht="22.8">
      <c r="A890" s="276"/>
      <c r="B890" s="267" t="s">
        <v>2339</v>
      </c>
      <c r="D890" s="291"/>
      <c r="E890" s="114"/>
      <c r="F890" s="261"/>
    </row>
    <row r="891" spans="1:6" ht="22.8">
      <c r="A891" s="276"/>
      <c r="B891" s="267" t="s">
        <v>2340</v>
      </c>
      <c r="D891" s="291"/>
      <c r="E891" s="114"/>
      <c r="F891" s="261"/>
    </row>
    <row r="892" spans="1:6">
      <c r="A892" s="276"/>
      <c r="B892" s="267" t="s">
        <v>2295</v>
      </c>
      <c r="D892" s="291"/>
      <c r="E892" s="114"/>
      <c r="F892" s="261"/>
    </row>
    <row r="893" spans="1:6" ht="34.200000000000003">
      <c r="A893" s="276"/>
      <c r="B893" s="267" t="s">
        <v>2341</v>
      </c>
      <c r="D893" s="291"/>
      <c r="E893" s="114"/>
      <c r="F893" s="261"/>
    </row>
    <row r="894" spans="1:6">
      <c r="A894" s="276"/>
      <c r="B894" s="267" t="s">
        <v>2342</v>
      </c>
      <c r="D894" s="291"/>
      <c r="E894" s="114"/>
      <c r="F894" s="261"/>
    </row>
    <row r="895" spans="1:6">
      <c r="A895" s="276"/>
      <c r="B895" s="267" t="s">
        <v>2343</v>
      </c>
      <c r="D895" s="291"/>
      <c r="E895" s="114"/>
      <c r="F895" s="261"/>
    </row>
    <row r="896" spans="1:6">
      <c r="A896" s="287"/>
      <c r="B896" s="267" t="s">
        <v>2330</v>
      </c>
      <c r="C896" s="261"/>
      <c r="D896" s="261"/>
      <c r="F896" s="257"/>
    </row>
    <row r="897" spans="1:6" ht="22.8">
      <c r="A897" s="287"/>
      <c r="B897" s="267" t="s">
        <v>2334</v>
      </c>
      <c r="C897" s="261"/>
      <c r="D897" s="261"/>
      <c r="F897" s="257"/>
    </row>
    <row r="898" spans="1:6">
      <c r="A898" s="277"/>
      <c r="B898" s="267"/>
      <c r="C898" s="256" t="s">
        <v>262</v>
      </c>
      <c r="D898" s="291">
        <v>1</v>
      </c>
      <c r="E898" s="114"/>
      <c r="F898" s="261">
        <f>D898*ROUND(E898,2)</f>
        <v>0</v>
      </c>
    </row>
    <row r="899" spans="1:6">
      <c r="A899" s="276"/>
      <c r="B899" s="267"/>
      <c r="D899" s="291"/>
      <c r="E899" s="114"/>
      <c r="F899" s="261"/>
    </row>
    <row r="900" spans="1:6" ht="57">
      <c r="A900" s="276" t="s">
        <v>2344</v>
      </c>
      <c r="B900" s="267" t="s">
        <v>2345</v>
      </c>
      <c r="D900" s="291"/>
      <c r="E900" s="114"/>
      <c r="F900" s="261"/>
    </row>
    <row r="901" spans="1:6">
      <c r="A901" s="276"/>
      <c r="B901" s="267" t="s">
        <v>2290</v>
      </c>
      <c r="D901" s="291"/>
      <c r="E901" s="114"/>
      <c r="F901" s="261"/>
    </row>
    <row r="902" spans="1:6" ht="22.8">
      <c r="A902" s="276"/>
      <c r="B902" s="267" t="s">
        <v>2346</v>
      </c>
      <c r="D902" s="291"/>
      <c r="E902" s="114"/>
      <c r="F902" s="261"/>
    </row>
    <row r="903" spans="1:6" ht="22.8">
      <c r="A903" s="276"/>
      <c r="B903" s="267" t="s">
        <v>2347</v>
      </c>
      <c r="D903" s="291"/>
      <c r="E903" s="114"/>
      <c r="F903" s="261"/>
    </row>
    <row r="904" spans="1:6" ht="22.8">
      <c r="A904" s="276"/>
      <c r="B904" s="267" t="s">
        <v>2348</v>
      </c>
      <c r="D904" s="291"/>
      <c r="E904" s="114"/>
      <c r="F904" s="261"/>
    </row>
    <row r="905" spans="1:6">
      <c r="A905" s="276"/>
      <c r="B905" s="267" t="s">
        <v>2349</v>
      </c>
      <c r="D905" s="291"/>
      <c r="E905" s="114"/>
      <c r="F905" s="261"/>
    </row>
    <row r="906" spans="1:6" ht="34.200000000000003">
      <c r="A906" s="276"/>
      <c r="B906" s="267" t="s">
        <v>2350</v>
      </c>
      <c r="D906" s="291"/>
      <c r="E906" s="114"/>
      <c r="F906" s="261"/>
    </row>
    <row r="907" spans="1:6">
      <c r="A907" s="276"/>
      <c r="B907" s="267" t="s">
        <v>2351</v>
      </c>
      <c r="D907" s="291"/>
      <c r="E907" s="114"/>
      <c r="F907" s="261"/>
    </row>
    <row r="908" spans="1:6">
      <c r="A908" s="276"/>
      <c r="B908" s="267" t="s">
        <v>2352</v>
      </c>
      <c r="D908" s="291"/>
      <c r="E908" s="114"/>
      <c r="F908" s="261"/>
    </row>
    <row r="909" spans="1:6" ht="22.8">
      <c r="A909" s="276"/>
      <c r="B909" s="267" t="s">
        <v>2353</v>
      </c>
      <c r="D909" s="291"/>
      <c r="E909" s="114"/>
      <c r="F909" s="261"/>
    </row>
    <row r="910" spans="1:6">
      <c r="A910" s="276"/>
      <c r="B910" s="267" t="s">
        <v>2354</v>
      </c>
      <c r="D910" s="291"/>
      <c r="E910" s="114"/>
      <c r="F910" s="261"/>
    </row>
    <row r="911" spans="1:6" ht="22.8">
      <c r="A911" s="276"/>
      <c r="B911" s="267" t="s">
        <v>2355</v>
      </c>
      <c r="D911" s="291"/>
      <c r="E911" s="114"/>
      <c r="F911" s="261"/>
    </row>
    <row r="912" spans="1:6" ht="68.400000000000006">
      <c r="A912" s="276"/>
      <c r="B912" s="267" t="s">
        <v>2356</v>
      </c>
      <c r="D912" s="291"/>
      <c r="E912" s="114"/>
      <c r="F912" s="261"/>
    </row>
    <row r="913" spans="1:6" ht="57">
      <c r="A913" s="276"/>
      <c r="B913" s="267" t="s">
        <v>2357</v>
      </c>
      <c r="D913" s="291"/>
      <c r="E913" s="114"/>
      <c r="F913" s="261"/>
    </row>
    <row r="914" spans="1:6" ht="22.8">
      <c r="A914" s="276"/>
      <c r="B914" s="267" t="s">
        <v>2358</v>
      </c>
      <c r="D914" s="291"/>
      <c r="E914" s="114"/>
      <c r="F914" s="261"/>
    </row>
    <row r="915" spans="1:6">
      <c r="A915" s="276"/>
      <c r="B915" s="267" t="s">
        <v>2105</v>
      </c>
      <c r="D915" s="291"/>
      <c r="E915" s="114"/>
      <c r="F915" s="261"/>
    </row>
    <row r="916" spans="1:6">
      <c r="A916" s="277"/>
      <c r="B916" s="267"/>
      <c r="C916" s="256" t="s">
        <v>262</v>
      </c>
      <c r="D916" s="291">
        <v>1</v>
      </c>
      <c r="E916" s="114"/>
      <c r="F916" s="261">
        <f>D916*ROUND(E916,2)</f>
        <v>0</v>
      </c>
    </row>
    <row r="917" spans="1:6">
      <c r="A917" s="276"/>
      <c r="B917" s="267"/>
      <c r="D917" s="291"/>
      <c r="E917" s="114"/>
      <c r="F917" s="261"/>
    </row>
    <row r="918" spans="1:6">
      <c r="A918" s="276" t="s">
        <v>2359</v>
      </c>
      <c r="B918" s="267" t="s">
        <v>2308</v>
      </c>
      <c r="C918" s="268"/>
      <c r="D918" s="291"/>
      <c r="E918" s="114"/>
      <c r="F918" s="261"/>
    </row>
    <row r="919" spans="1:6" ht="22.8">
      <c r="A919" s="276" t="s">
        <v>2360</v>
      </c>
      <c r="B919" s="267" t="s">
        <v>2310</v>
      </c>
      <c r="C919" s="268" t="s">
        <v>262</v>
      </c>
      <c r="D919" s="291">
        <v>1</v>
      </c>
      <c r="E919" s="114"/>
      <c r="F919" s="261">
        <f t="shared" ref="F919:F923" si="85">D919*ROUND(E919,2)</f>
        <v>0</v>
      </c>
    </row>
    <row r="920" spans="1:6" ht="34.200000000000003">
      <c r="A920" s="276" t="s">
        <v>2361</v>
      </c>
      <c r="B920" s="267" t="s">
        <v>2312</v>
      </c>
      <c r="C920" s="268" t="s">
        <v>262</v>
      </c>
      <c r="D920" s="291">
        <v>1</v>
      </c>
      <c r="E920" s="114"/>
      <c r="F920" s="261">
        <f t="shared" si="85"/>
        <v>0</v>
      </c>
    </row>
    <row r="921" spans="1:6" ht="34.200000000000003">
      <c r="A921" s="276" t="s">
        <v>2362</v>
      </c>
      <c r="B921" s="267" t="s">
        <v>2314</v>
      </c>
      <c r="C921" s="268" t="s">
        <v>262</v>
      </c>
      <c r="D921" s="291">
        <v>1</v>
      </c>
      <c r="E921" s="114"/>
      <c r="F921" s="261">
        <f t="shared" si="85"/>
        <v>0</v>
      </c>
    </row>
    <row r="922" spans="1:6" ht="22.8">
      <c r="A922" s="276" t="s">
        <v>2363</v>
      </c>
      <c r="B922" s="267" t="s">
        <v>2364</v>
      </c>
      <c r="C922" s="268" t="s">
        <v>262</v>
      </c>
      <c r="D922" s="291">
        <v>1</v>
      </c>
      <c r="E922" s="114"/>
      <c r="F922" s="261">
        <f t="shared" si="85"/>
        <v>0</v>
      </c>
    </row>
    <row r="923" spans="1:6">
      <c r="A923" s="276" t="s">
        <v>2365</v>
      </c>
      <c r="B923" s="267" t="s">
        <v>2316</v>
      </c>
      <c r="C923" s="268" t="s">
        <v>262</v>
      </c>
      <c r="D923" s="291">
        <v>1</v>
      </c>
      <c r="E923" s="114"/>
      <c r="F923" s="261">
        <f t="shared" si="85"/>
        <v>0</v>
      </c>
    </row>
    <row r="924" spans="1:6">
      <c r="A924" s="276"/>
      <c r="B924" s="267"/>
      <c r="D924" s="291"/>
      <c r="E924" s="114"/>
      <c r="F924" s="261"/>
    </row>
    <row r="925" spans="1:6" ht="57">
      <c r="A925" s="276" t="s">
        <v>2366</v>
      </c>
      <c r="B925" s="267" t="s">
        <v>2367</v>
      </c>
      <c r="D925" s="291"/>
      <c r="E925" s="114"/>
      <c r="F925" s="261"/>
    </row>
    <row r="926" spans="1:6">
      <c r="A926" s="276"/>
      <c r="B926" s="267"/>
      <c r="C926" s="268" t="s">
        <v>262</v>
      </c>
      <c r="D926" s="291">
        <v>1</v>
      </c>
      <c r="E926" s="114"/>
      <c r="F926" s="261">
        <f>D926*ROUND(E926,2)</f>
        <v>0</v>
      </c>
    </row>
    <row r="927" spans="1:6">
      <c r="A927" s="276"/>
      <c r="B927" s="267"/>
      <c r="D927" s="291"/>
      <c r="E927" s="114"/>
      <c r="F927" s="261"/>
    </row>
    <row r="928" spans="1:6" ht="34.200000000000003">
      <c r="A928" s="276"/>
      <c r="B928" s="267" t="s">
        <v>2368</v>
      </c>
      <c r="D928" s="291"/>
      <c r="E928" s="114"/>
      <c r="F928" s="261"/>
    </row>
    <row r="929" spans="1:6" ht="45.6">
      <c r="A929" s="276" t="s">
        <v>2369</v>
      </c>
      <c r="B929" s="267" t="s">
        <v>2370</v>
      </c>
      <c r="C929" s="261"/>
      <c r="D929" s="261"/>
      <c r="F929" s="257"/>
    </row>
    <row r="930" spans="1:6">
      <c r="A930" s="287"/>
      <c r="B930" s="267" t="s">
        <v>2290</v>
      </c>
      <c r="C930" s="268"/>
      <c r="D930" s="256"/>
      <c r="F930" s="257"/>
    </row>
    <row r="931" spans="1:6">
      <c r="A931" s="263"/>
      <c r="B931" s="263"/>
      <c r="C931" s="261"/>
      <c r="D931" s="261"/>
      <c r="F931" s="257"/>
    </row>
    <row r="932" spans="1:6" ht="22.8">
      <c r="A932" s="287"/>
      <c r="B932" s="267" t="s">
        <v>2371</v>
      </c>
      <c r="C932" s="261"/>
      <c r="D932" s="261"/>
      <c r="F932" s="257"/>
    </row>
    <row r="933" spans="1:6" ht="45.6">
      <c r="A933" s="287"/>
      <c r="B933" s="267" t="s">
        <v>2324</v>
      </c>
      <c r="C933" s="261"/>
      <c r="D933" s="261"/>
      <c r="F933" s="257"/>
    </row>
    <row r="934" spans="1:6">
      <c r="A934" s="287"/>
      <c r="B934" s="267" t="s">
        <v>2372</v>
      </c>
      <c r="C934" s="261"/>
      <c r="D934" s="261"/>
      <c r="F934" s="257"/>
    </row>
    <row r="935" spans="1:6" ht="22.8">
      <c r="A935" s="287"/>
      <c r="B935" s="267" t="s">
        <v>2373</v>
      </c>
      <c r="C935" s="261"/>
      <c r="D935" s="261"/>
      <c r="F935" s="257"/>
    </row>
    <row r="936" spans="1:6">
      <c r="A936" s="287"/>
      <c r="B936" s="267" t="s">
        <v>2374</v>
      </c>
      <c r="C936" s="261"/>
      <c r="D936" s="261"/>
      <c r="F936" s="257"/>
    </row>
    <row r="937" spans="1:6">
      <c r="A937" s="287"/>
      <c r="B937" s="267" t="s">
        <v>2298</v>
      </c>
      <c r="C937" s="261"/>
      <c r="D937" s="261"/>
      <c r="F937" s="257"/>
    </row>
    <row r="938" spans="1:6">
      <c r="A938" s="287"/>
      <c r="B938" s="267" t="s">
        <v>2330</v>
      </c>
      <c r="C938" s="261"/>
      <c r="D938" s="261"/>
      <c r="F938" s="257"/>
    </row>
    <row r="939" spans="1:6">
      <c r="A939" s="287"/>
      <c r="B939" s="267" t="s">
        <v>2331</v>
      </c>
      <c r="C939" s="261"/>
      <c r="D939" s="261"/>
      <c r="F939" s="257"/>
    </row>
    <row r="940" spans="1:6" ht="22.8">
      <c r="A940" s="287"/>
      <c r="B940" s="267" t="s">
        <v>2333</v>
      </c>
      <c r="C940" s="261"/>
      <c r="D940" s="261"/>
      <c r="F940" s="257"/>
    </row>
    <row r="941" spans="1:6" ht="22.8">
      <c r="A941" s="287"/>
      <c r="B941" s="267" t="s">
        <v>2334</v>
      </c>
      <c r="C941" s="261"/>
      <c r="D941" s="261"/>
      <c r="F941" s="257"/>
    </row>
    <row r="942" spans="1:6">
      <c r="A942" s="287"/>
      <c r="B942" s="267" t="s">
        <v>2375</v>
      </c>
      <c r="C942" s="260"/>
      <c r="D942" s="268"/>
      <c r="F942" s="257"/>
    </row>
    <row r="943" spans="1:6">
      <c r="A943" s="277"/>
      <c r="B943" s="267"/>
      <c r="C943" s="256" t="s">
        <v>262</v>
      </c>
      <c r="D943" s="291">
        <v>11</v>
      </c>
      <c r="E943" s="114"/>
      <c r="F943" s="261">
        <f>D943*ROUND(E943,2)</f>
        <v>0</v>
      </c>
    </row>
    <row r="944" spans="1:6">
      <c r="A944" s="277"/>
      <c r="B944" s="267"/>
      <c r="D944" s="291"/>
      <c r="E944" s="114"/>
      <c r="F944" s="261"/>
    </row>
    <row r="945" spans="1:6" ht="34.200000000000003">
      <c r="A945" s="276" t="s">
        <v>2376</v>
      </c>
      <c r="B945" s="267" t="s">
        <v>2294</v>
      </c>
      <c r="C945" s="261"/>
      <c r="D945" s="261"/>
      <c r="F945" s="257"/>
    </row>
    <row r="946" spans="1:6">
      <c r="A946" s="287"/>
      <c r="B946" s="267" t="s">
        <v>2290</v>
      </c>
      <c r="C946" s="261"/>
      <c r="D946" s="261"/>
      <c r="F946" s="257"/>
    </row>
    <row r="947" spans="1:6">
      <c r="A947" s="287"/>
      <c r="B947" s="267" t="s">
        <v>2295</v>
      </c>
      <c r="C947" s="261"/>
      <c r="D947" s="261"/>
      <c r="F947" s="257"/>
    </row>
    <row r="948" spans="1:6">
      <c r="A948" s="287"/>
      <c r="B948" s="267" t="s">
        <v>2296</v>
      </c>
      <c r="C948" s="261"/>
      <c r="D948" s="261"/>
      <c r="F948" s="257"/>
    </row>
    <row r="949" spans="1:6">
      <c r="A949" s="287"/>
      <c r="B949" s="267" t="s">
        <v>2297</v>
      </c>
      <c r="C949" s="261"/>
      <c r="D949" s="261"/>
      <c r="F949" s="257"/>
    </row>
    <row r="950" spans="1:6">
      <c r="A950" s="287"/>
      <c r="B950" s="267" t="s">
        <v>2298</v>
      </c>
      <c r="C950" s="261"/>
      <c r="D950" s="261"/>
      <c r="F950" s="257"/>
    </row>
    <row r="951" spans="1:6" ht="45.6">
      <c r="A951" s="287"/>
      <c r="B951" s="259" t="s">
        <v>2299</v>
      </c>
      <c r="C951" s="261"/>
      <c r="D951" s="261"/>
      <c r="F951" s="257"/>
    </row>
    <row r="952" spans="1:6" ht="22.8">
      <c r="A952" s="287"/>
      <c r="B952" s="267" t="s">
        <v>2300</v>
      </c>
      <c r="C952" s="261"/>
      <c r="D952" s="261"/>
      <c r="F952" s="257"/>
    </row>
    <row r="953" spans="1:6">
      <c r="A953" s="287"/>
      <c r="B953" s="267" t="s">
        <v>2301</v>
      </c>
      <c r="C953" s="261"/>
      <c r="D953" s="261"/>
      <c r="F953" s="257"/>
    </row>
    <row r="954" spans="1:6">
      <c r="A954" s="287"/>
      <c r="B954" s="267" t="s">
        <v>2302</v>
      </c>
      <c r="C954" s="261"/>
      <c r="D954" s="261"/>
      <c r="F954" s="257"/>
    </row>
    <row r="955" spans="1:6">
      <c r="A955" s="287"/>
      <c r="B955" s="267"/>
      <c r="C955" s="261"/>
      <c r="D955" s="261"/>
      <c r="F955" s="257"/>
    </row>
    <row r="956" spans="1:6" ht="22.8">
      <c r="A956" s="276" t="s">
        <v>2377</v>
      </c>
      <c r="B956" s="267" t="s">
        <v>2304</v>
      </c>
      <c r="C956" s="256" t="s">
        <v>262</v>
      </c>
      <c r="D956" s="291">
        <v>5</v>
      </c>
      <c r="E956" s="114"/>
      <c r="F956" s="261">
        <f>D956*ROUND(E956,2)</f>
        <v>0</v>
      </c>
    </row>
    <row r="957" spans="1:6">
      <c r="A957" s="287"/>
      <c r="B957" s="269"/>
      <c r="C957" s="261"/>
      <c r="D957" s="261"/>
      <c r="F957" s="257"/>
    </row>
    <row r="958" spans="1:6">
      <c r="A958" s="276" t="s">
        <v>2378</v>
      </c>
      <c r="B958" s="267" t="s">
        <v>2379</v>
      </c>
      <c r="C958" s="256" t="s">
        <v>262</v>
      </c>
      <c r="D958" s="291">
        <v>6</v>
      </c>
      <c r="E958" s="114"/>
      <c r="F958" s="261">
        <f>D958*ROUND(E958,2)</f>
        <v>0</v>
      </c>
    </row>
    <row r="959" spans="1:6">
      <c r="A959" s="277"/>
      <c r="B959" s="267"/>
      <c r="D959" s="291"/>
      <c r="E959" s="114"/>
      <c r="F959" s="261"/>
    </row>
    <row r="960" spans="1:6" ht="45.6">
      <c r="A960" s="276" t="s">
        <v>2380</v>
      </c>
      <c r="B960" s="259" t="s">
        <v>2381</v>
      </c>
      <c r="D960" s="291"/>
      <c r="E960" s="114"/>
      <c r="F960" s="261"/>
    </row>
    <row r="961" spans="1:6" ht="102.6">
      <c r="A961" s="276"/>
      <c r="B961" s="309" t="s">
        <v>2382</v>
      </c>
      <c r="D961" s="291"/>
      <c r="E961" s="114"/>
      <c r="F961" s="261"/>
    </row>
    <row r="962" spans="1:6">
      <c r="A962" s="276"/>
      <c r="B962" s="267"/>
      <c r="D962" s="291"/>
      <c r="E962" s="114"/>
      <c r="F962" s="261"/>
    </row>
    <row r="963" spans="1:6">
      <c r="A963" s="276"/>
      <c r="B963" s="267" t="s">
        <v>2383</v>
      </c>
      <c r="D963" s="291"/>
      <c r="E963" s="114"/>
      <c r="F963" s="261"/>
    </row>
    <row r="964" spans="1:6" ht="22.8">
      <c r="A964" s="276"/>
      <c r="B964" s="300" t="s">
        <v>2384</v>
      </c>
      <c r="D964" s="291"/>
      <c r="E964" s="114"/>
      <c r="F964" s="261"/>
    </row>
    <row r="965" spans="1:6">
      <c r="A965" s="277"/>
      <c r="B965" s="267"/>
      <c r="C965" s="256" t="s">
        <v>262</v>
      </c>
      <c r="D965" s="291">
        <v>4</v>
      </c>
      <c r="E965" s="114"/>
      <c r="F965" s="261">
        <f>D965*ROUND(E965,2)</f>
        <v>0</v>
      </c>
    </row>
    <row r="966" spans="1:6">
      <c r="A966" s="276"/>
      <c r="B966" s="267"/>
      <c r="D966" s="291"/>
      <c r="E966" s="114"/>
      <c r="F966" s="261"/>
    </row>
    <row r="967" spans="1:6">
      <c r="A967" s="277" t="s">
        <v>2385</v>
      </c>
      <c r="B967" s="267" t="s">
        <v>2308</v>
      </c>
      <c r="C967" s="268"/>
      <c r="D967" s="291"/>
      <c r="E967" s="114"/>
      <c r="F967" s="261"/>
    </row>
    <row r="968" spans="1:6" ht="22.8">
      <c r="A968" s="276" t="s">
        <v>2386</v>
      </c>
      <c r="B968" s="267" t="s">
        <v>2387</v>
      </c>
      <c r="C968" s="268" t="s">
        <v>262</v>
      </c>
      <c r="D968" s="291">
        <v>11</v>
      </c>
      <c r="E968" s="114"/>
      <c r="F968" s="261">
        <f t="shared" ref="F968:F975" si="86">D968*ROUND(E968,2)</f>
        <v>0</v>
      </c>
    </row>
    <row r="969" spans="1:6" ht="22.8">
      <c r="A969" s="276" t="s">
        <v>2388</v>
      </c>
      <c r="B969" s="267" t="s">
        <v>2310</v>
      </c>
      <c r="C969" s="268" t="s">
        <v>262</v>
      </c>
      <c r="D969" s="291">
        <v>8</v>
      </c>
      <c r="E969" s="114"/>
      <c r="F969" s="261">
        <f t="shared" si="86"/>
        <v>0</v>
      </c>
    </row>
    <row r="970" spans="1:6" ht="34.200000000000003">
      <c r="A970" s="276" t="s">
        <v>2389</v>
      </c>
      <c r="B970" s="267" t="s">
        <v>2312</v>
      </c>
      <c r="C970" s="268" t="s">
        <v>262</v>
      </c>
      <c r="D970" s="291">
        <v>8</v>
      </c>
      <c r="E970" s="114"/>
      <c r="F970" s="261">
        <f t="shared" si="86"/>
        <v>0</v>
      </c>
    </row>
    <row r="971" spans="1:6" ht="34.200000000000003">
      <c r="A971" s="276" t="s">
        <v>2390</v>
      </c>
      <c r="B971" s="267" t="s">
        <v>2314</v>
      </c>
      <c r="C971" s="268" t="s">
        <v>262</v>
      </c>
      <c r="D971" s="291">
        <v>8</v>
      </c>
      <c r="E971" s="114"/>
      <c r="F971" s="261">
        <f t="shared" si="86"/>
        <v>0</v>
      </c>
    </row>
    <row r="972" spans="1:6" ht="22.8">
      <c r="A972" s="276" t="s">
        <v>2391</v>
      </c>
      <c r="B972" s="267" t="s">
        <v>2364</v>
      </c>
      <c r="C972" s="268" t="s">
        <v>262</v>
      </c>
      <c r="D972" s="291">
        <v>11</v>
      </c>
      <c r="E972" s="114"/>
      <c r="F972" s="261">
        <f t="shared" si="86"/>
        <v>0</v>
      </c>
    </row>
    <row r="973" spans="1:6">
      <c r="A973" s="276" t="s">
        <v>2392</v>
      </c>
      <c r="B973" s="267" t="s">
        <v>2316</v>
      </c>
      <c r="C973" s="268" t="s">
        <v>262</v>
      </c>
      <c r="D973" s="291">
        <v>8</v>
      </c>
      <c r="E973" s="114"/>
      <c r="F973" s="261">
        <f t="shared" si="86"/>
        <v>0</v>
      </c>
    </row>
    <row r="974" spans="1:6">
      <c r="A974" s="276" t="s">
        <v>2393</v>
      </c>
      <c r="B974" s="267" t="s">
        <v>2394</v>
      </c>
      <c r="C974" s="268" t="s">
        <v>262</v>
      </c>
      <c r="D974" s="291">
        <v>6</v>
      </c>
      <c r="E974" s="114"/>
      <c r="F974" s="261">
        <f t="shared" si="86"/>
        <v>0</v>
      </c>
    </row>
    <row r="975" spans="1:6">
      <c r="A975" s="276" t="s">
        <v>2395</v>
      </c>
      <c r="B975" s="267" t="s">
        <v>2396</v>
      </c>
      <c r="C975" s="268" t="s">
        <v>262</v>
      </c>
      <c r="D975" s="291">
        <v>6</v>
      </c>
      <c r="E975" s="114"/>
      <c r="F975" s="261">
        <f t="shared" si="86"/>
        <v>0</v>
      </c>
    </row>
    <row r="976" spans="1:6">
      <c r="A976" s="276"/>
      <c r="B976" s="267"/>
      <c r="D976" s="291"/>
      <c r="E976" s="114"/>
      <c r="F976" s="261"/>
    </row>
    <row r="977" spans="1:12" ht="68.400000000000006">
      <c r="A977" s="276" t="s">
        <v>2397</v>
      </c>
      <c r="B977" s="267" t="s">
        <v>2318</v>
      </c>
      <c r="D977" s="291"/>
      <c r="E977" s="114"/>
      <c r="F977" s="261"/>
    </row>
    <row r="978" spans="1:12">
      <c r="A978" s="277"/>
      <c r="B978" s="267" t="s">
        <v>2319</v>
      </c>
      <c r="C978" s="268" t="s">
        <v>262</v>
      </c>
      <c r="D978" s="291">
        <v>11</v>
      </c>
      <c r="E978" s="114"/>
      <c r="F978" s="261">
        <f>D978*ROUND(E978,2)</f>
        <v>0</v>
      </c>
    </row>
    <row r="979" spans="1:12">
      <c r="A979" s="277"/>
      <c r="B979" s="267"/>
      <c r="C979" s="268"/>
      <c r="D979" s="291"/>
      <c r="E979" s="114"/>
      <c r="F979" s="261"/>
    </row>
    <row r="980" spans="1:12">
      <c r="A980" s="277"/>
      <c r="B980" s="267" t="s">
        <v>2398</v>
      </c>
      <c r="C980" s="268"/>
      <c r="D980" s="291"/>
      <c r="E980" s="114"/>
      <c r="F980" s="261"/>
    </row>
    <row r="981" spans="1:12" ht="45.6">
      <c r="A981" s="276" t="s">
        <v>2399</v>
      </c>
      <c r="B981" s="267" t="s">
        <v>2400</v>
      </c>
      <c r="D981" s="291"/>
      <c r="F981" s="257"/>
    </row>
    <row r="982" spans="1:12">
      <c r="A982" s="277"/>
      <c r="B982" s="267"/>
      <c r="C982" s="256" t="s">
        <v>262</v>
      </c>
      <c r="D982" s="291">
        <v>2</v>
      </c>
      <c r="F982" s="261">
        <f>D982*ROUND(E982,2)</f>
        <v>0</v>
      </c>
    </row>
    <row r="983" spans="1:12">
      <c r="A983" s="277"/>
      <c r="B983" s="267"/>
      <c r="C983" s="268"/>
      <c r="D983" s="291"/>
      <c r="E983" s="114"/>
      <c r="F983" s="261"/>
    </row>
    <row r="984" spans="1:12">
      <c r="A984" s="276" t="s">
        <v>2401</v>
      </c>
      <c r="B984" s="267" t="s">
        <v>2793</v>
      </c>
      <c r="C984" s="268"/>
      <c r="D984" s="268"/>
      <c r="E984" s="114"/>
      <c r="F984" s="268"/>
    </row>
    <row r="985" spans="1:12">
      <c r="A985" s="276"/>
      <c r="B985" s="267"/>
      <c r="C985" s="256" t="s">
        <v>262</v>
      </c>
      <c r="D985" s="291">
        <v>2</v>
      </c>
      <c r="F985" s="261">
        <f>D985*ROUND(E985,2)</f>
        <v>0</v>
      </c>
    </row>
    <row r="986" spans="1:12">
      <c r="A986" s="276"/>
      <c r="B986" s="267"/>
      <c r="D986" s="291"/>
      <c r="F986" s="261"/>
    </row>
    <row r="987" spans="1:12">
      <c r="A987" s="276"/>
      <c r="B987" s="269" t="s">
        <v>2402</v>
      </c>
      <c r="C987" s="268"/>
      <c r="D987" s="268"/>
      <c r="E987" s="114"/>
      <c r="F987" s="268"/>
    </row>
    <row r="988" spans="1:12" ht="45.6">
      <c r="A988" s="276" t="s">
        <v>2403</v>
      </c>
      <c r="B988" s="267" t="s">
        <v>2404</v>
      </c>
      <c r="D988" s="291"/>
      <c r="F988" s="257"/>
      <c r="G988" s="276"/>
      <c r="H988" s="267"/>
      <c r="I988" s="310"/>
      <c r="J988" s="291"/>
      <c r="K988" s="261"/>
      <c r="L988" s="311"/>
    </row>
    <row r="989" spans="1:12">
      <c r="A989" s="276"/>
      <c r="B989" s="289" t="s">
        <v>2290</v>
      </c>
      <c r="D989" s="291"/>
      <c r="F989" s="257"/>
      <c r="G989" s="276"/>
      <c r="H989" s="267"/>
      <c r="I989" s="310"/>
      <c r="J989" s="291"/>
      <c r="K989" s="261"/>
      <c r="L989" s="311"/>
    </row>
    <row r="990" spans="1:12" ht="45.6">
      <c r="A990" s="276"/>
      <c r="B990" s="267" t="s">
        <v>2324</v>
      </c>
      <c r="D990" s="291"/>
      <c r="F990" s="257"/>
      <c r="G990" s="276"/>
      <c r="H990" s="267"/>
      <c r="I990" s="310"/>
      <c r="J990" s="291"/>
      <c r="K990" s="261"/>
      <c r="L990" s="311"/>
    </row>
    <row r="991" spans="1:12">
      <c r="A991" s="276"/>
      <c r="B991" s="289" t="s">
        <v>2405</v>
      </c>
      <c r="D991" s="291"/>
      <c r="F991" s="257"/>
      <c r="G991" s="276"/>
      <c r="H991" s="267"/>
      <c r="I991" s="310"/>
      <c r="J991" s="291"/>
      <c r="K991" s="261"/>
      <c r="L991" s="311"/>
    </row>
    <row r="992" spans="1:12" ht="22.8">
      <c r="A992" s="276"/>
      <c r="B992" s="289" t="s">
        <v>2406</v>
      </c>
      <c r="D992" s="291"/>
      <c r="F992" s="257"/>
      <c r="G992" s="276"/>
      <c r="H992" s="267"/>
      <c r="I992" s="310"/>
      <c r="J992" s="291"/>
      <c r="K992" s="261"/>
      <c r="L992" s="311"/>
    </row>
    <row r="993" spans="1:12">
      <c r="A993" s="276"/>
      <c r="B993" s="289" t="s">
        <v>2343</v>
      </c>
      <c r="D993" s="291"/>
      <c r="F993" s="257"/>
      <c r="G993" s="276"/>
      <c r="H993" s="267"/>
      <c r="I993" s="310"/>
      <c r="J993" s="291"/>
      <c r="K993" s="261"/>
      <c r="L993" s="311"/>
    </row>
    <row r="994" spans="1:12">
      <c r="A994" s="276"/>
      <c r="B994" s="289" t="s">
        <v>2407</v>
      </c>
      <c r="D994" s="291"/>
      <c r="F994" s="257"/>
      <c r="G994" s="276"/>
      <c r="H994" s="267"/>
      <c r="I994" s="310"/>
      <c r="J994" s="291"/>
      <c r="K994" s="261"/>
      <c r="L994" s="311"/>
    </row>
    <row r="995" spans="1:12">
      <c r="A995" s="276"/>
      <c r="B995" s="289" t="s">
        <v>2332</v>
      </c>
      <c r="D995" s="291"/>
      <c r="F995" s="257"/>
      <c r="G995" s="276"/>
      <c r="H995" s="267"/>
      <c r="I995" s="310"/>
      <c r="J995" s="291"/>
      <c r="K995" s="261"/>
      <c r="L995" s="311"/>
    </row>
    <row r="996" spans="1:12">
      <c r="A996" s="276"/>
      <c r="B996" s="289" t="s">
        <v>2302</v>
      </c>
      <c r="D996" s="291"/>
      <c r="F996" s="257"/>
      <c r="G996" s="276"/>
      <c r="H996" s="267"/>
      <c r="I996" s="310"/>
      <c r="J996" s="291"/>
      <c r="K996" s="261"/>
      <c r="L996" s="311"/>
    </row>
    <row r="997" spans="1:12" ht="22.8">
      <c r="A997" s="276"/>
      <c r="B997" s="289" t="s">
        <v>2408</v>
      </c>
      <c r="D997" s="291"/>
      <c r="F997" s="257"/>
      <c r="G997" s="276"/>
      <c r="H997" s="267"/>
      <c r="I997" s="310"/>
      <c r="J997" s="291"/>
      <c r="K997" s="261"/>
      <c r="L997" s="311"/>
    </row>
    <row r="998" spans="1:12">
      <c r="A998" s="276"/>
      <c r="B998" s="267" t="s">
        <v>2330</v>
      </c>
      <c r="D998" s="291"/>
      <c r="F998" s="257"/>
      <c r="G998" s="276"/>
      <c r="L998" s="311"/>
    </row>
    <row r="999" spans="1:12">
      <c r="A999" s="276"/>
      <c r="B999" s="289" t="s">
        <v>2409</v>
      </c>
      <c r="D999" s="291"/>
      <c r="F999" s="257"/>
    </row>
    <row r="1000" spans="1:12">
      <c r="A1000" s="276"/>
      <c r="B1000" s="289"/>
      <c r="D1000" s="291"/>
      <c r="F1000" s="257"/>
    </row>
    <row r="1001" spans="1:12">
      <c r="A1001" s="276"/>
      <c r="B1001" s="289" t="s">
        <v>2410</v>
      </c>
      <c r="C1001" s="256" t="s">
        <v>262</v>
      </c>
      <c r="D1001" s="291">
        <v>8</v>
      </c>
      <c r="E1001" s="114"/>
      <c r="F1001" s="261">
        <f>D1001*ROUND(E1001,2)</f>
        <v>0</v>
      </c>
    </row>
    <row r="1002" spans="1:12">
      <c r="A1002" s="277"/>
      <c r="B1002" s="289"/>
      <c r="D1002" s="256"/>
      <c r="F1002" s="256"/>
    </row>
    <row r="1003" spans="1:12">
      <c r="A1003" s="277"/>
      <c r="B1003" s="289"/>
      <c r="D1003" s="291"/>
      <c r="E1003" s="114"/>
      <c r="F1003" s="261"/>
    </row>
    <row r="1004" spans="1:12" ht="34.200000000000003">
      <c r="A1004" s="276" t="s">
        <v>2411</v>
      </c>
      <c r="B1004" s="267" t="s">
        <v>2412</v>
      </c>
      <c r="C1004" s="261"/>
      <c r="D1004" s="261"/>
      <c r="F1004" s="257"/>
    </row>
    <row r="1005" spans="1:12">
      <c r="A1005" s="287"/>
      <c r="B1005" s="267" t="s">
        <v>2290</v>
      </c>
      <c r="C1005" s="261"/>
      <c r="D1005" s="261"/>
      <c r="F1005" s="257"/>
    </row>
    <row r="1006" spans="1:12">
      <c r="A1006" s="287"/>
      <c r="B1006" s="267" t="s">
        <v>2295</v>
      </c>
      <c r="C1006" s="261"/>
      <c r="D1006" s="261"/>
      <c r="F1006" s="257"/>
    </row>
    <row r="1007" spans="1:12">
      <c r="A1007" s="287"/>
      <c r="B1007" s="267" t="s">
        <v>2296</v>
      </c>
      <c r="C1007" s="261"/>
      <c r="D1007" s="261"/>
      <c r="F1007" s="257"/>
    </row>
    <row r="1008" spans="1:12">
      <c r="A1008" s="287"/>
      <c r="B1008" s="267" t="s">
        <v>2297</v>
      </c>
      <c r="C1008" s="261"/>
      <c r="D1008" s="261"/>
      <c r="F1008" s="257"/>
    </row>
    <row r="1009" spans="1:6">
      <c r="A1009" s="287"/>
      <c r="B1009" s="267" t="s">
        <v>2298</v>
      </c>
      <c r="C1009" s="261"/>
      <c r="D1009" s="261"/>
      <c r="F1009" s="257"/>
    </row>
    <row r="1010" spans="1:6" ht="45.6">
      <c r="A1010" s="287"/>
      <c r="B1010" s="259" t="s">
        <v>2299</v>
      </c>
      <c r="C1010" s="261"/>
      <c r="D1010" s="261"/>
      <c r="F1010" s="257"/>
    </row>
    <row r="1011" spans="1:6" ht="22.8">
      <c r="A1011" s="287"/>
      <c r="B1011" s="267" t="s">
        <v>2300</v>
      </c>
      <c r="C1011" s="261"/>
      <c r="D1011" s="261"/>
      <c r="F1011" s="257"/>
    </row>
    <row r="1012" spans="1:6">
      <c r="A1012" s="287"/>
      <c r="B1012" s="267" t="s">
        <v>2301</v>
      </c>
      <c r="C1012" s="261"/>
      <c r="D1012" s="261"/>
      <c r="F1012" s="257"/>
    </row>
    <row r="1013" spans="1:6">
      <c r="A1013" s="287"/>
      <c r="B1013" s="267" t="s">
        <v>2302</v>
      </c>
      <c r="C1013" s="261"/>
      <c r="D1013" s="261"/>
      <c r="F1013" s="257"/>
    </row>
    <row r="1014" spans="1:6">
      <c r="A1014" s="287"/>
      <c r="B1014" s="267"/>
      <c r="C1014" s="261"/>
      <c r="D1014" s="261"/>
      <c r="F1014" s="257"/>
    </row>
    <row r="1015" spans="1:6">
      <c r="A1015" s="276" t="s">
        <v>2413</v>
      </c>
      <c r="B1015" s="267" t="s">
        <v>2414</v>
      </c>
      <c r="C1015" s="256" t="s">
        <v>262</v>
      </c>
      <c r="D1015" s="291">
        <v>2</v>
      </c>
      <c r="E1015" s="114"/>
      <c r="F1015" s="261">
        <f>D1015*ROUND(E1015,2)</f>
        <v>0</v>
      </c>
    </row>
    <row r="1016" spans="1:6">
      <c r="A1016" s="287"/>
      <c r="B1016" s="269"/>
      <c r="C1016" s="261"/>
      <c r="D1016" s="261"/>
      <c r="F1016" s="257"/>
    </row>
    <row r="1017" spans="1:6">
      <c r="A1017" s="276" t="s">
        <v>2415</v>
      </c>
      <c r="B1017" s="267" t="s">
        <v>2416</v>
      </c>
      <c r="C1017" s="256" t="s">
        <v>262</v>
      </c>
      <c r="D1017" s="291">
        <v>6</v>
      </c>
      <c r="E1017" s="114"/>
      <c r="F1017" s="261">
        <f>D1017*ROUND(E1017,2)</f>
        <v>0</v>
      </c>
    </row>
    <row r="1018" spans="1:6">
      <c r="A1018" s="277"/>
      <c r="B1018" s="289"/>
      <c r="D1018" s="291"/>
      <c r="E1018" s="114"/>
      <c r="F1018" s="261"/>
    </row>
    <row r="1019" spans="1:6" ht="45.6">
      <c r="A1019" s="276" t="s">
        <v>2417</v>
      </c>
      <c r="B1019" s="267" t="s">
        <v>2418</v>
      </c>
      <c r="D1019" s="291"/>
      <c r="E1019" s="114"/>
      <c r="F1019" s="261"/>
    </row>
    <row r="1020" spans="1:6" ht="136.80000000000001">
      <c r="A1020" s="276"/>
      <c r="B1020" s="259" t="s">
        <v>2419</v>
      </c>
      <c r="D1020" s="291"/>
      <c r="E1020" s="114"/>
      <c r="F1020" s="261"/>
    </row>
    <row r="1021" spans="1:6">
      <c r="A1021" s="277"/>
      <c r="B1021" s="267"/>
      <c r="C1021" s="256" t="s">
        <v>262</v>
      </c>
      <c r="D1021" s="291">
        <v>6</v>
      </c>
      <c r="E1021" s="114"/>
      <c r="F1021" s="261">
        <f>D1021*ROUND(E1021,2)</f>
        <v>0</v>
      </c>
    </row>
    <row r="1022" spans="1:6">
      <c r="A1022" s="277"/>
      <c r="B1022" s="267"/>
      <c r="D1022" s="291"/>
      <c r="E1022" s="114"/>
      <c r="F1022" s="261"/>
    </row>
    <row r="1023" spans="1:6">
      <c r="A1023" s="277" t="s">
        <v>2420</v>
      </c>
      <c r="B1023" s="267" t="s">
        <v>2308</v>
      </c>
      <c r="C1023" s="268"/>
      <c r="D1023" s="291"/>
      <c r="E1023" s="114"/>
      <c r="F1023" s="261"/>
    </row>
    <row r="1024" spans="1:6" ht="22.8">
      <c r="A1024" s="276" t="s">
        <v>2421</v>
      </c>
      <c r="B1024" s="267" t="s">
        <v>2387</v>
      </c>
      <c r="C1024" s="268" t="s">
        <v>262</v>
      </c>
      <c r="D1024" s="291">
        <v>8</v>
      </c>
      <c r="E1024" s="114"/>
      <c r="F1024" s="261">
        <f t="shared" ref="F1024:F1029" si="87">D1024*ROUND(E1024,2)</f>
        <v>0</v>
      </c>
    </row>
    <row r="1025" spans="1:6" ht="22.8">
      <c r="A1025" s="276" t="s">
        <v>2422</v>
      </c>
      <c r="B1025" s="267" t="s">
        <v>2310</v>
      </c>
      <c r="C1025" s="268" t="s">
        <v>262</v>
      </c>
      <c r="D1025" s="291">
        <v>4</v>
      </c>
      <c r="E1025" s="114"/>
      <c r="F1025" s="261">
        <f t="shared" si="87"/>
        <v>0</v>
      </c>
    </row>
    <row r="1026" spans="1:6" ht="34.200000000000003">
      <c r="A1026" s="276" t="s">
        <v>2423</v>
      </c>
      <c r="B1026" s="267" t="s">
        <v>2312</v>
      </c>
      <c r="C1026" s="268" t="s">
        <v>262</v>
      </c>
      <c r="D1026" s="291">
        <v>4</v>
      </c>
      <c r="E1026" s="114"/>
      <c r="F1026" s="261">
        <f t="shared" si="87"/>
        <v>0</v>
      </c>
    </row>
    <row r="1027" spans="1:6" ht="34.200000000000003">
      <c r="A1027" s="276" t="s">
        <v>2424</v>
      </c>
      <c r="B1027" s="267" t="s">
        <v>2314</v>
      </c>
      <c r="C1027" s="268" t="s">
        <v>262</v>
      </c>
      <c r="D1027" s="291">
        <v>4</v>
      </c>
      <c r="E1027" s="114"/>
      <c r="F1027" s="261">
        <f t="shared" si="87"/>
        <v>0</v>
      </c>
    </row>
    <row r="1028" spans="1:6" ht="22.8">
      <c r="A1028" s="276" t="s">
        <v>2425</v>
      </c>
      <c r="B1028" s="267" t="s">
        <v>2364</v>
      </c>
      <c r="C1028" s="268" t="s">
        <v>262</v>
      </c>
      <c r="D1028" s="291">
        <v>8</v>
      </c>
      <c r="E1028" s="114"/>
      <c r="F1028" s="261">
        <f t="shared" si="87"/>
        <v>0</v>
      </c>
    </row>
    <row r="1029" spans="1:6">
      <c r="A1029" s="276" t="s">
        <v>2426</v>
      </c>
      <c r="B1029" s="267" t="s">
        <v>2316</v>
      </c>
      <c r="C1029" s="268" t="s">
        <v>262</v>
      </c>
      <c r="D1029" s="291">
        <v>4</v>
      </c>
      <c r="E1029" s="114"/>
      <c r="F1029" s="261">
        <f t="shared" si="87"/>
        <v>0</v>
      </c>
    </row>
    <row r="1030" spans="1:6">
      <c r="A1030" s="277"/>
      <c r="B1030" s="267"/>
      <c r="D1030" s="291"/>
      <c r="E1030" s="114"/>
      <c r="F1030" s="261"/>
    </row>
    <row r="1031" spans="1:6" ht="68.400000000000006">
      <c r="A1031" s="276" t="s">
        <v>2427</v>
      </c>
      <c r="B1031" s="267" t="s">
        <v>2318</v>
      </c>
      <c r="D1031" s="291"/>
      <c r="E1031" s="114"/>
      <c r="F1031" s="261"/>
    </row>
    <row r="1032" spans="1:6">
      <c r="A1032" s="276"/>
      <c r="B1032" s="267" t="s">
        <v>2319</v>
      </c>
      <c r="C1032" s="268" t="s">
        <v>262</v>
      </c>
      <c r="D1032" s="291">
        <v>8</v>
      </c>
      <c r="E1032" s="114"/>
      <c r="F1032" s="261">
        <f>D1032*ROUND(E1032,2)</f>
        <v>0</v>
      </c>
    </row>
    <row r="1033" spans="1:6">
      <c r="A1033" s="276"/>
      <c r="B1033" s="267"/>
      <c r="D1033" s="291"/>
      <c r="E1033" s="114"/>
      <c r="F1033" s="261"/>
    </row>
    <row r="1034" spans="1:6">
      <c r="A1034" s="276"/>
      <c r="B1034" s="269" t="s">
        <v>2428</v>
      </c>
      <c r="C1034" s="268"/>
      <c r="D1034" s="268"/>
      <c r="E1034" s="114"/>
      <c r="F1034" s="268"/>
    </row>
    <row r="1035" spans="1:6">
      <c r="A1035" s="276"/>
      <c r="B1035" s="267"/>
      <c r="D1035" s="291"/>
      <c r="E1035" s="114"/>
      <c r="F1035" s="261"/>
    </row>
    <row r="1036" spans="1:6" ht="34.200000000000003">
      <c r="A1036" s="276" t="s">
        <v>2429</v>
      </c>
      <c r="B1036" s="267" t="s">
        <v>2294</v>
      </c>
      <c r="C1036" s="261"/>
      <c r="D1036" s="261"/>
      <c r="F1036" s="257"/>
    </row>
    <row r="1037" spans="1:6">
      <c r="A1037" s="287"/>
      <c r="B1037" s="267" t="s">
        <v>2290</v>
      </c>
      <c r="C1037" s="261"/>
      <c r="D1037" s="261"/>
      <c r="F1037" s="257"/>
    </row>
    <row r="1038" spans="1:6">
      <c r="A1038" s="287"/>
      <c r="B1038" s="267" t="s">
        <v>2295</v>
      </c>
      <c r="C1038" s="261"/>
      <c r="D1038" s="261"/>
      <c r="F1038" s="257"/>
    </row>
    <row r="1039" spans="1:6">
      <c r="A1039" s="287"/>
      <c r="B1039" s="267" t="s">
        <v>2296</v>
      </c>
      <c r="C1039" s="261"/>
      <c r="D1039" s="261"/>
      <c r="F1039" s="257"/>
    </row>
    <row r="1040" spans="1:6">
      <c r="A1040" s="287"/>
      <c r="B1040" s="267" t="s">
        <v>2297</v>
      </c>
      <c r="C1040" s="261"/>
      <c r="D1040" s="261"/>
      <c r="F1040" s="257"/>
    </row>
    <row r="1041" spans="1:6">
      <c r="A1041" s="287"/>
      <c r="B1041" s="267" t="s">
        <v>2298</v>
      </c>
      <c r="C1041" s="261"/>
      <c r="D1041" s="261"/>
      <c r="F1041" s="257"/>
    </row>
    <row r="1042" spans="1:6" ht="45.6">
      <c r="A1042" s="287"/>
      <c r="B1042" s="259" t="s">
        <v>2299</v>
      </c>
      <c r="C1042" s="261"/>
      <c r="D1042" s="261"/>
      <c r="F1042" s="257"/>
    </row>
    <row r="1043" spans="1:6" ht="22.8">
      <c r="A1043" s="287"/>
      <c r="B1043" s="267" t="s">
        <v>2300</v>
      </c>
      <c r="C1043" s="261"/>
      <c r="D1043" s="261"/>
      <c r="F1043" s="257"/>
    </row>
    <row r="1044" spans="1:6">
      <c r="A1044" s="287"/>
      <c r="B1044" s="267" t="s">
        <v>2301</v>
      </c>
      <c r="C1044" s="261"/>
      <c r="D1044" s="261"/>
      <c r="F1044" s="257"/>
    </row>
    <row r="1045" spans="1:6">
      <c r="A1045" s="287"/>
      <c r="B1045" s="267" t="s">
        <v>2302</v>
      </c>
      <c r="C1045" s="261"/>
      <c r="D1045" s="261"/>
      <c r="F1045" s="257"/>
    </row>
    <row r="1046" spans="1:6">
      <c r="A1046" s="287"/>
      <c r="B1046" s="267"/>
      <c r="C1046" s="261"/>
      <c r="D1046" s="261"/>
      <c r="F1046" s="257"/>
    </row>
    <row r="1047" spans="1:6" ht="22.8">
      <c r="A1047" s="276" t="s">
        <v>2430</v>
      </c>
      <c r="B1047" s="267" t="s">
        <v>2304</v>
      </c>
      <c r="C1047" s="256" t="s">
        <v>262</v>
      </c>
      <c r="D1047" s="291">
        <v>1</v>
      </c>
      <c r="E1047" s="114"/>
      <c r="F1047" s="261">
        <f>D1047*ROUND(E1047,2)</f>
        <v>0</v>
      </c>
    </row>
    <row r="1048" spans="1:6">
      <c r="A1048" s="276"/>
      <c r="B1048" s="267"/>
      <c r="D1048" s="291"/>
      <c r="E1048" s="114"/>
      <c r="F1048" s="261"/>
    </row>
    <row r="1049" spans="1:6">
      <c r="A1049" s="276" t="s">
        <v>2431</v>
      </c>
      <c r="B1049" s="267" t="s">
        <v>2793</v>
      </c>
      <c r="C1049" s="268"/>
      <c r="D1049" s="268"/>
      <c r="E1049" s="114"/>
      <c r="F1049" s="268"/>
    </row>
    <row r="1050" spans="1:6">
      <c r="A1050" s="276"/>
      <c r="B1050" s="267"/>
      <c r="C1050" s="256" t="s">
        <v>262</v>
      </c>
      <c r="D1050" s="291">
        <v>1</v>
      </c>
      <c r="F1050" s="261">
        <f>D1050*ROUND(E1050,2)</f>
        <v>0</v>
      </c>
    </row>
    <row r="1051" spans="1:6">
      <c r="A1051" s="276"/>
      <c r="B1051" s="267"/>
      <c r="D1051" s="291"/>
      <c r="E1051" s="114"/>
      <c r="F1051" s="261"/>
    </row>
    <row r="1052" spans="1:6">
      <c r="A1052" s="276" t="s">
        <v>2432</v>
      </c>
      <c r="B1052" s="267" t="s">
        <v>2308</v>
      </c>
      <c r="C1052" s="268"/>
      <c r="D1052" s="291"/>
      <c r="E1052" s="114"/>
      <c r="F1052" s="261"/>
    </row>
    <row r="1053" spans="1:6" ht="22.8">
      <c r="A1053" s="276" t="s">
        <v>2433</v>
      </c>
      <c r="B1053" s="267" t="s">
        <v>2310</v>
      </c>
      <c r="C1053" s="268" t="s">
        <v>262</v>
      </c>
      <c r="D1053" s="291">
        <v>1</v>
      </c>
      <c r="E1053" s="114"/>
      <c r="F1053" s="261">
        <f t="shared" ref="F1053:F1056" si="88">D1053*ROUND(E1053,2)</f>
        <v>0</v>
      </c>
    </row>
    <row r="1054" spans="1:6" ht="34.200000000000003">
      <c r="A1054" s="276" t="s">
        <v>2434</v>
      </c>
      <c r="B1054" s="267" t="s">
        <v>2312</v>
      </c>
      <c r="C1054" s="268" t="s">
        <v>262</v>
      </c>
      <c r="D1054" s="291">
        <v>1</v>
      </c>
      <c r="E1054" s="114"/>
      <c r="F1054" s="261">
        <f t="shared" si="88"/>
        <v>0</v>
      </c>
    </row>
    <row r="1055" spans="1:6" ht="34.200000000000003">
      <c r="A1055" s="276" t="s">
        <v>2435</v>
      </c>
      <c r="B1055" s="267" t="s">
        <v>2314</v>
      </c>
      <c r="C1055" s="268" t="s">
        <v>262</v>
      </c>
      <c r="D1055" s="291">
        <v>1</v>
      </c>
      <c r="E1055" s="114"/>
      <c r="F1055" s="261">
        <f t="shared" si="88"/>
        <v>0</v>
      </c>
    </row>
    <row r="1056" spans="1:6">
      <c r="A1056" s="276" t="s">
        <v>2436</v>
      </c>
      <c r="B1056" s="267" t="s">
        <v>2316</v>
      </c>
      <c r="C1056" s="268" t="s">
        <v>262</v>
      </c>
      <c r="D1056" s="291">
        <v>1</v>
      </c>
      <c r="E1056" s="114"/>
      <c r="F1056" s="261">
        <f t="shared" si="88"/>
        <v>0</v>
      </c>
    </row>
    <row r="1057" spans="1:6">
      <c r="A1057" s="276"/>
      <c r="B1057" s="267"/>
      <c r="D1057" s="291"/>
      <c r="E1057" s="114"/>
      <c r="F1057" s="261"/>
    </row>
    <row r="1058" spans="1:6" ht="57">
      <c r="A1058" s="276" t="s">
        <v>2437</v>
      </c>
      <c r="B1058" s="267" t="s">
        <v>2438</v>
      </c>
      <c r="D1058" s="291"/>
      <c r="E1058" s="114"/>
      <c r="F1058" s="261"/>
    </row>
    <row r="1059" spans="1:6">
      <c r="A1059" s="276"/>
      <c r="B1059" s="267" t="s">
        <v>2319</v>
      </c>
      <c r="C1059" s="268" t="s">
        <v>262</v>
      </c>
      <c r="D1059" s="291">
        <v>1</v>
      </c>
      <c r="E1059" s="114"/>
      <c r="F1059" s="261">
        <f>D1059*ROUND(E1059,2)</f>
        <v>0</v>
      </c>
    </row>
    <row r="1060" spans="1:6">
      <c r="A1060" s="276"/>
      <c r="B1060" s="267"/>
      <c r="D1060" s="291"/>
      <c r="E1060" s="114"/>
      <c r="F1060" s="261"/>
    </row>
    <row r="1061" spans="1:6" ht="22.8">
      <c r="A1061" s="276"/>
      <c r="B1061" s="269" t="s">
        <v>2439</v>
      </c>
      <c r="C1061" s="268"/>
      <c r="D1061" s="268"/>
      <c r="E1061" s="114"/>
      <c r="F1061" s="268"/>
    </row>
    <row r="1062" spans="1:6" ht="34.200000000000003">
      <c r="A1062" s="276" t="s">
        <v>2440</v>
      </c>
      <c r="B1062" s="267" t="s">
        <v>2294</v>
      </c>
      <c r="C1062" s="261"/>
      <c r="D1062" s="261"/>
      <c r="F1062" s="257"/>
    </row>
    <row r="1063" spans="1:6">
      <c r="A1063" s="287"/>
      <c r="B1063" s="267" t="s">
        <v>2290</v>
      </c>
      <c r="C1063" s="261"/>
      <c r="D1063" s="261"/>
      <c r="F1063" s="257"/>
    </row>
    <row r="1064" spans="1:6">
      <c r="A1064" s="287"/>
      <c r="B1064" s="267" t="s">
        <v>2295</v>
      </c>
      <c r="C1064" s="261"/>
      <c r="D1064" s="261"/>
      <c r="F1064" s="257"/>
    </row>
    <row r="1065" spans="1:6">
      <c r="A1065" s="287"/>
      <c r="B1065" s="267" t="s">
        <v>2296</v>
      </c>
      <c r="C1065" s="261"/>
      <c r="D1065" s="261"/>
      <c r="F1065" s="257"/>
    </row>
    <row r="1066" spans="1:6">
      <c r="A1066" s="287"/>
      <c r="B1066" s="267" t="s">
        <v>2297</v>
      </c>
      <c r="C1066" s="261"/>
      <c r="D1066" s="261"/>
      <c r="F1066" s="257"/>
    </row>
    <row r="1067" spans="1:6">
      <c r="A1067" s="287"/>
      <c r="B1067" s="267" t="s">
        <v>2298</v>
      </c>
      <c r="C1067" s="261"/>
      <c r="D1067" s="261"/>
      <c r="F1067" s="257"/>
    </row>
    <row r="1068" spans="1:6" ht="45.6">
      <c r="A1068" s="287"/>
      <c r="B1068" s="259" t="s">
        <v>2299</v>
      </c>
      <c r="C1068" s="261"/>
      <c r="D1068" s="261"/>
      <c r="F1068" s="257"/>
    </row>
    <row r="1069" spans="1:6" ht="22.8">
      <c r="A1069" s="287"/>
      <c r="B1069" s="267" t="s">
        <v>2300</v>
      </c>
      <c r="C1069" s="261"/>
      <c r="D1069" s="261"/>
      <c r="F1069" s="257"/>
    </row>
    <row r="1070" spans="1:6">
      <c r="A1070" s="287"/>
      <c r="B1070" s="267" t="s">
        <v>2301</v>
      </c>
      <c r="C1070" s="261"/>
      <c r="D1070" s="261"/>
      <c r="F1070" s="257"/>
    </row>
    <row r="1071" spans="1:6">
      <c r="A1071" s="287"/>
      <c r="B1071" s="267" t="s">
        <v>2302</v>
      </c>
      <c r="C1071" s="261"/>
      <c r="D1071" s="261"/>
      <c r="F1071" s="257"/>
    </row>
    <row r="1072" spans="1:6">
      <c r="A1072" s="287"/>
      <c r="B1072" s="267"/>
      <c r="C1072" s="261"/>
      <c r="D1072" s="261"/>
      <c r="F1072" s="257"/>
    </row>
    <row r="1073" spans="1:7" ht="22.8">
      <c r="A1073" s="276" t="s">
        <v>2441</v>
      </c>
      <c r="B1073" s="267" t="s">
        <v>2442</v>
      </c>
      <c r="C1073" s="256" t="s">
        <v>262</v>
      </c>
      <c r="D1073" s="291">
        <v>1</v>
      </c>
      <c r="E1073" s="114"/>
      <c r="F1073" s="261">
        <f>D1073*ROUND(E1073,2)</f>
        <v>0</v>
      </c>
    </row>
    <row r="1074" spans="1:7">
      <c r="A1074" s="276"/>
      <c r="B1074" s="267"/>
      <c r="D1074" s="291"/>
      <c r="E1074" s="114"/>
      <c r="F1074" s="261"/>
    </row>
    <row r="1075" spans="1:7">
      <c r="A1075" s="276" t="s">
        <v>2443</v>
      </c>
      <c r="B1075" s="267" t="s">
        <v>2379</v>
      </c>
      <c r="C1075" s="256" t="s">
        <v>262</v>
      </c>
      <c r="D1075" s="291">
        <v>5</v>
      </c>
      <c r="E1075" s="114"/>
      <c r="F1075" s="261">
        <f>D1075*ROUND(E1075,2)</f>
        <v>0</v>
      </c>
    </row>
    <row r="1076" spans="1:7">
      <c r="A1076" s="277"/>
      <c r="B1076" s="267"/>
      <c r="D1076" s="291"/>
      <c r="E1076" s="114"/>
      <c r="F1076" s="261"/>
    </row>
    <row r="1077" spans="1:7">
      <c r="A1077" s="276" t="s">
        <v>2444</v>
      </c>
      <c r="B1077" s="267" t="s">
        <v>2308</v>
      </c>
      <c r="C1077" s="268"/>
      <c r="D1077" s="291"/>
      <c r="E1077" s="114"/>
      <c r="F1077" s="261"/>
    </row>
    <row r="1078" spans="1:7" ht="22.8">
      <c r="A1078" s="276" t="s">
        <v>2445</v>
      </c>
      <c r="B1078" s="267" t="s">
        <v>2310</v>
      </c>
      <c r="C1078" s="268" t="s">
        <v>262</v>
      </c>
      <c r="D1078" s="291">
        <v>6</v>
      </c>
      <c r="E1078" s="114"/>
      <c r="F1078" s="261">
        <f t="shared" ref="F1078:F1081" si="89">D1078*ROUND(E1078,2)</f>
        <v>0</v>
      </c>
    </row>
    <row r="1079" spans="1:7" ht="34.200000000000003">
      <c r="A1079" s="276" t="s">
        <v>2446</v>
      </c>
      <c r="B1079" s="267" t="s">
        <v>2312</v>
      </c>
      <c r="C1079" s="268" t="s">
        <v>262</v>
      </c>
      <c r="D1079" s="291">
        <v>6</v>
      </c>
      <c r="E1079" s="114"/>
      <c r="F1079" s="261">
        <f t="shared" si="89"/>
        <v>0</v>
      </c>
    </row>
    <row r="1080" spans="1:7" ht="34.200000000000003">
      <c r="A1080" s="276" t="s">
        <v>2447</v>
      </c>
      <c r="B1080" s="267" t="s">
        <v>2314</v>
      </c>
      <c r="C1080" s="268" t="s">
        <v>262</v>
      </c>
      <c r="D1080" s="291">
        <v>6</v>
      </c>
      <c r="E1080" s="114"/>
      <c r="F1080" s="261">
        <f t="shared" si="89"/>
        <v>0</v>
      </c>
    </row>
    <row r="1081" spans="1:7">
      <c r="A1081" s="276" t="s">
        <v>2448</v>
      </c>
      <c r="B1081" s="267" t="s">
        <v>2316</v>
      </c>
      <c r="C1081" s="268" t="s">
        <v>262</v>
      </c>
      <c r="D1081" s="291">
        <v>6</v>
      </c>
      <c r="E1081" s="114"/>
      <c r="F1081" s="261">
        <f t="shared" si="89"/>
        <v>0</v>
      </c>
    </row>
    <row r="1082" spans="1:7">
      <c r="A1082" s="276"/>
      <c r="B1082" s="267"/>
      <c r="D1082" s="291"/>
      <c r="E1082" s="114"/>
      <c r="F1082" s="261"/>
    </row>
    <row r="1083" spans="1:7" ht="57">
      <c r="A1083" s="276" t="s">
        <v>2449</v>
      </c>
      <c r="B1083" s="267" t="s">
        <v>2438</v>
      </c>
      <c r="D1083" s="291"/>
      <c r="E1083" s="114"/>
      <c r="F1083" s="261"/>
      <c r="G1083" s="312"/>
    </row>
    <row r="1084" spans="1:7">
      <c r="A1084" s="276"/>
      <c r="B1084" s="267" t="s">
        <v>2319</v>
      </c>
      <c r="C1084" s="268" t="s">
        <v>262</v>
      </c>
      <c r="D1084" s="291">
        <v>6</v>
      </c>
      <c r="E1084" s="114"/>
      <c r="F1084" s="261">
        <f>D1084*ROUND(E1084,2)</f>
        <v>0</v>
      </c>
      <c r="G1084" s="312"/>
    </row>
    <row r="1085" spans="1:7">
      <c r="A1085" s="269"/>
      <c r="B1085" s="267"/>
      <c r="C1085" s="268"/>
      <c r="D1085" s="268"/>
      <c r="E1085" s="114"/>
      <c r="F1085" s="261"/>
    </row>
    <row r="1086" spans="1:7">
      <c r="A1086" s="287" t="s">
        <v>590</v>
      </c>
      <c r="B1086" s="288" t="s">
        <v>2450</v>
      </c>
      <c r="C1086" s="268" t="s">
        <v>2003</v>
      </c>
      <c r="D1086" s="268"/>
      <c r="F1086" s="261">
        <f>SUM(F842:F1084)</f>
        <v>0</v>
      </c>
    </row>
    <row r="1090" spans="1:6">
      <c r="A1090" s="289" t="s">
        <v>333</v>
      </c>
      <c r="B1090" s="267" t="s">
        <v>266</v>
      </c>
      <c r="D1090" s="281"/>
      <c r="E1090" s="113"/>
      <c r="F1090" s="282"/>
    </row>
    <row r="1091" spans="1:6">
      <c r="A1091" s="289"/>
      <c r="B1091" s="267"/>
      <c r="D1091" s="281"/>
      <c r="E1091" s="113"/>
      <c r="F1091" s="282"/>
    </row>
    <row r="1092" spans="1:6" ht="57">
      <c r="A1092" s="286" t="s">
        <v>1575</v>
      </c>
      <c r="B1092" s="267" t="s">
        <v>3037</v>
      </c>
      <c r="D1092" s="268"/>
      <c r="E1092" s="113"/>
      <c r="F1092" s="282"/>
    </row>
    <row r="1093" spans="1:6">
      <c r="A1093" s="313"/>
      <c r="B1093" s="267"/>
      <c r="C1093" s="268" t="s">
        <v>754</v>
      </c>
      <c r="D1093" s="290">
        <v>1</v>
      </c>
      <c r="E1093" s="114"/>
      <c r="F1093" s="261">
        <f>D1093*ROUND(E1093,2)</f>
        <v>0</v>
      </c>
    </row>
    <row r="1094" spans="1:6">
      <c r="A1094" s="269"/>
      <c r="B1094" s="267"/>
      <c r="C1094" s="268"/>
      <c r="D1094" s="260"/>
      <c r="E1094" s="114"/>
      <c r="F1094" s="261"/>
    </row>
    <row r="1095" spans="1:6">
      <c r="A1095" s="287" t="s">
        <v>333</v>
      </c>
      <c r="B1095" s="288" t="s">
        <v>269</v>
      </c>
      <c r="C1095" s="268"/>
      <c r="D1095" s="268"/>
      <c r="F1095" s="261">
        <f>SUM(F1093:F1093)</f>
        <v>0</v>
      </c>
    </row>
  </sheetData>
  <sheetProtection algorithmName="SHA-512" hashValue="ZWUvcET3NQbpouSoCAaYM83+p6adubCqXJ5ngry+DUc4yV4lBBIfGe/doQ9LHT3uVmQDxHaC7sz5eLDoXkWcHA==" saltValue="DwJ5AtNvJFwN03h9FTNSSA==" spinCount="100000" sheet="1"/>
  <pageMargins left="0.98425196850393704" right="0.39370078740157483" top="1.0236220472440944" bottom="0.59055118110236227" header="0.19685039370078741" footer="0.19685039370078741"/>
  <pageSetup paperSize="9" firstPageNumber="0" orientation="portrait" horizontalDpi="300" verticalDpi="300" r:id="rId1"/>
  <headerFooter alignWithMargins="0">
    <oddHeader>&amp;L&amp;"Arial,Obično"&amp;8GRAĐEVINA ZA SOCIJALNE USLUGE (CENTAR ZA RANU INTERVENCIJU – MURID)
INVESTITOR: MEĐIMURSKA UDRUGA ZA RANU INTERVENCIJU
U DJETINSTVU (MURID) Josipa Kozarca 1, 40000 ČAKOVEC&amp;R&amp;"Arial,Obično"&amp;8datum: 05.2021.
ZOP: NI-57/2021</oddHeader>
    <oddFooter>&amp;L&amp;"Arial,Obično"&amp;8PROJEKTNI URED: NORD- ING d.o.o. ČAKOVEC
GLAVNI PROJEKTANT: ELEONORA BEDEKOVIĆ, dipl.ing.arh.&amp;R&amp;8&amp;P</oddFooter>
  </headerFooter>
  <rowBreaks count="4" manualBreakCount="4">
    <brk id="44" max="16383" man="1"/>
    <brk id="167" max="16383" man="1"/>
    <brk id="303" max="5" man="1"/>
    <brk id="38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Y205"/>
  <sheetViews>
    <sheetView view="pageBreakPreview" topLeftCell="A187" zoomScale="80" zoomScaleNormal="115" zoomScaleSheetLayoutView="80" workbookViewId="0">
      <selection activeCell="B199" sqref="B199"/>
    </sheetView>
  </sheetViews>
  <sheetFormatPr defaultColWidth="5.44140625" defaultRowHeight="11.4"/>
  <cols>
    <col min="1" max="1" width="8.109375" style="314" customWidth="1"/>
    <col min="2" max="2" width="45" style="315" customWidth="1"/>
    <col min="3" max="3" width="5.5546875" style="316" bestFit="1" customWidth="1"/>
    <col min="4" max="4" width="7.88671875" style="317" bestFit="1" customWidth="1"/>
    <col min="5" max="5" width="8.88671875" style="56" bestFit="1" customWidth="1"/>
    <col min="6" max="6" width="11.33203125" style="316" bestFit="1" customWidth="1"/>
    <col min="7" max="7" width="27" style="318" customWidth="1"/>
    <col min="8" max="8" width="5.44140625" style="318"/>
    <col min="9" max="10" width="5.44140625" style="316"/>
    <col min="11" max="16384" width="5.44140625" style="319"/>
  </cols>
  <sheetData>
    <row r="1" spans="1:25">
      <c r="F1" s="317"/>
    </row>
    <row r="2" spans="1:25" ht="12">
      <c r="B2" s="320" t="s">
        <v>2859</v>
      </c>
      <c r="F2" s="317"/>
    </row>
    <row r="3" spans="1:25">
      <c r="F3" s="317"/>
    </row>
    <row r="4" spans="1:25">
      <c r="F4" s="317"/>
    </row>
    <row r="5" spans="1:25">
      <c r="F5" s="317"/>
    </row>
    <row r="6" spans="1:25" s="322" customFormat="1">
      <c r="A6" s="314"/>
      <c r="B6" s="321" t="s">
        <v>2860</v>
      </c>
      <c r="C6" s="316"/>
      <c r="D6" s="317"/>
      <c r="E6" s="56"/>
      <c r="F6" s="316"/>
      <c r="G6" s="318"/>
      <c r="H6" s="318"/>
      <c r="I6" s="316"/>
      <c r="J6" s="316"/>
      <c r="K6" s="319"/>
      <c r="L6" s="319"/>
      <c r="M6" s="319"/>
      <c r="N6" s="319"/>
      <c r="O6" s="319"/>
      <c r="P6" s="319"/>
      <c r="Q6" s="319"/>
      <c r="R6" s="319"/>
      <c r="S6" s="319"/>
      <c r="T6" s="319"/>
      <c r="U6" s="319"/>
      <c r="V6" s="319"/>
      <c r="W6" s="319"/>
      <c r="X6" s="319"/>
      <c r="Y6" s="319"/>
    </row>
    <row r="7" spans="1:25" s="322" customFormat="1">
      <c r="A7" s="314"/>
      <c r="B7" s="321"/>
      <c r="C7" s="316"/>
      <c r="D7" s="317"/>
      <c r="E7" s="56"/>
      <c r="F7" s="316"/>
      <c r="G7" s="318"/>
      <c r="H7" s="318"/>
      <c r="I7" s="316"/>
      <c r="J7" s="316"/>
      <c r="K7" s="319"/>
      <c r="L7" s="319"/>
      <c r="M7" s="319"/>
      <c r="N7" s="319"/>
      <c r="O7" s="319"/>
      <c r="P7" s="319"/>
      <c r="Q7" s="319"/>
      <c r="R7" s="319"/>
      <c r="S7" s="319"/>
      <c r="T7" s="319"/>
      <c r="U7" s="319"/>
      <c r="V7" s="319"/>
      <c r="W7" s="319"/>
      <c r="X7" s="319"/>
      <c r="Y7" s="319"/>
    </row>
    <row r="8" spans="1:25" s="322" customFormat="1" ht="13.2">
      <c r="A8" s="323"/>
      <c r="B8" s="321"/>
      <c r="C8" s="324"/>
      <c r="D8" s="325"/>
      <c r="E8" s="57"/>
      <c r="F8" s="326"/>
      <c r="G8" s="318"/>
      <c r="H8" s="318"/>
      <c r="I8" s="316"/>
      <c r="J8" s="316"/>
      <c r="K8" s="319"/>
      <c r="L8" s="319"/>
      <c r="M8" s="319"/>
      <c r="N8" s="319"/>
      <c r="O8" s="319"/>
      <c r="P8" s="319"/>
      <c r="Q8" s="319"/>
      <c r="R8" s="319"/>
      <c r="S8" s="319"/>
      <c r="T8" s="319"/>
      <c r="U8" s="319"/>
      <c r="V8" s="319"/>
      <c r="W8" s="319"/>
      <c r="X8" s="319"/>
      <c r="Y8" s="319"/>
    </row>
    <row r="9" spans="1:25">
      <c r="E9" s="55"/>
      <c r="F9" s="327"/>
    </row>
    <row r="10" spans="1:25">
      <c r="B10" s="315" t="s">
        <v>2861</v>
      </c>
      <c r="E10" s="55"/>
      <c r="F10" s="327">
        <f>F47</f>
        <v>0</v>
      </c>
    </row>
    <row r="11" spans="1:25">
      <c r="B11" s="315" t="s">
        <v>2862</v>
      </c>
      <c r="E11" s="55"/>
      <c r="F11" s="327">
        <f>F77</f>
        <v>0</v>
      </c>
    </row>
    <row r="12" spans="1:25">
      <c r="B12" s="315" t="s">
        <v>2863</v>
      </c>
      <c r="E12" s="55"/>
      <c r="F12" s="327">
        <f>F106</f>
        <v>0</v>
      </c>
    </row>
    <row r="13" spans="1:25">
      <c r="B13" s="315" t="s">
        <v>2864</v>
      </c>
      <c r="E13" s="58"/>
      <c r="F13" s="327">
        <f>F132</f>
        <v>0</v>
      </c>
    </row>
    <row r="14" spans="1:25" ht="12">
      <c r="B14" s="315" t="s">
        <v>2865</v>
      </c>
      <c r="E14" s="58"/>
      <c r="F14" s="327">
        <f>F181</f>
        <v>0</v>
      </c>
      <c r="H14" s="328"/>
    </row>
    <row r="15" spans="1:25" ht="12">
      <c r="B15" s="315" t="s">
        <v>2866</v>
      </c>
      <c r="E15" s="58"/>
      <c r="F15" s="327">
        <f>F205</f>
        <v>0</v>
      </c>
      <c r="H15" s="328"/>
    </row>
    <row r="16" spans="1:25">
      <c r="E16" s="58"/>
      <c r="F16" s="327"/>
    </row>
    <row r="17" spans="1:25">
      <c r="B17" s="315" t="s">
        <v>2867</v>
      </c>
      <c r="F17" s="317">
        <f>SUM(F10:F15)</f>
        <v>0</v>
      </c>
    </row>
    <row r="18" spans="1:25">
      <c r="F18" s="317"/>
    </row>
    <row r="19" spans="1:25" s="322" customFormat="1" ht="13.2">
      <c r="A19" s="323"/>
      <c r="B19" s="321" t="s">
        <v>2868</v>
      </c>
      <c r="C19" s="324"/>
      <c r="D19" s="324"/>
      <c r="E19" s="57"/>
      <c r="F19" s="326">
        <f>0.25*F17</f>
        <v>0</v>
      </c>
      <c r="G19" s="318"/>
      <c r="H19" s="318"/>
      <c r="I19" s="316"/>
      <c r="J19" s="316"/>
      <c r="K19" s="319"/>
      <c r="L19" s="319"/>
      <c r="M19" s="319"/>
      <c r="N19" s="319"/>
      <c r="O19" s="319"/>
      <c r="P19" s="319"/>
      <c r="Q19" s="319"/>
      <c r="R19" s="319"/>
      <c r="S19" s="319"/>
      <c r="T19" s="319"/>
      <c r="U19" s="319"/>
      <c r="V19" s="319"/>
      <c r="W19" s="319"/>
      <c r="X19" s="319"/>
      <c r="Y19" s="319"/>
    </row>
    <row r="20" spans="1:25" s="322" customFormat="1" ht="13.2">
      <c r="A20" s="323"/>
      <c r="B20" s="321" t="s">
        <v>3133</v>
      </c>
      <c r="C20" s="324"/>
      <c r="D20" s="324"/>
      <c r="E20" s="57"/>
      <c r="F20" s="326">
        <f>SUM(F17:F19)</f>
        <v>0</v>
      </c>
      <c r="G20" s="318"/>
      <c r="H20" s="318"/>
      <c r="I20" s="316"/>
      <c r="J20" s="316"/>
      <c r="K20" s="319"/>
      <c r="L20" s="319"/>
      <c r="M20" s="319"/>
      <c r="N20" s="319"/>
      <c r="O20" s="319"/>
      <c r="P20" s="319"/>
      <c r="Q20" s="319"/>
      <c r="R20" s="319"/>
      <c r="S20" s="319"/>
      <c r="T20" s="319"/>
      <c r="U20" s="319"/>
      <c r="V20" s="319"/>
      <c r="W20" s="319"/>
      <c r="X20" s="319"/>
      <c r="Y20" s="319"/>
    </row>
    <row r="21" spans="1:25" s="322" customFormat="1" ht="13.2">
      <c r="A21" s="323"/>
      <c r="B21" s="321"/>
      <c r="C21" s="324"/>
      <c r="D21" s="324"/>
      <c r="E21" s="57"/>
      <c r="F21" s="326"/>
      <c r="G21" s="318"/>
      <c r="H21" s="318"/>
      <c r="I21" s="316"/>
      <c r="J21" s="316"/>
      <c r="K21" s="319"/>
      <c r="L21" s="319"/>
      <c r="M21" s="319"/>
      <c r="N21" s="319"/>
      <c r="O21" s="319"/>
      <c r="P21" s="319"/>
      <c r="Q21" s="319"/>
      <c r="R21" s="319"/>
      <c r="S21" s="319"/>
      <c r="T21" s="319"/>
      <c r="U21" s="319"/>
      <c r="V21" s="319"/>
      <c r="W21" s="319"/>
      <c r="X21" s="319"/>
      <c r="Y21" s="319"/>
    </row>
    <row r="22" spans="1:25" s="322" customFormat="1">
      <c r="A22" s="329"/>
      <c r="B22" s="330"/>
      <c r="C22" s="331"/>
      <c r="D22" s="331"/>
      <c r="E22" s="59"/>
      <c r="F22" s="331"/>
      <c r="G22" s="318"/>
      <c r="H22" s="318"/>
      <c r="I22" s="316"/>
      <c r="J22" s="316"/>
      <c r="K22" s="319"/>
      <c r="L22" s="319"/>
      <c r="M22" s="319"/>
      <c r="N22" s="319"/>
      <c r="O22" s="319"/>
      <c r="P22" s="319"/>
      <c r="Q22" s="319"/>
      <c r="R22" s="319"/>
      <c r="S22" s="319"/>
      <c r="T22" s="319"/>
      <c r="U22" s="319"/>
      <c r="V22" s="319"/>
      <c r="W22" s="319"/>
      <c r="X22" s="319"/>
      <c r="Y22" s="319"/>
    </row>
    <row r="23" spans="1:25" s="322" customFormat="1">
      <c r="A23" s="329"/>
      <c r="B23" s="332"/>
      <c r="C23" s="333"/>
      <c r="D23" s="334"/>
      <c r="E23" s="60"/>
      <c r="F23" s="334"/>
      <c r="G23" s="318"/>
      <c r="H23" s="318"/>
      <c r="I23" s="316"/>
      <c r="J23" s="316"/>
      <c r="K23" s="319"/>
      <c r="L23" s="319"/>
      <c r="M23" s="319"/>
      <c r="N23" s="319"/>
      <c r="O23" s="319"/>
      <c r="P23" s="319"/>
      <c r="Q23" s="319"/>
      <c r="R23" s="319"/>
      <c r="S23" s="319"/>
      <c r="T23" s="319"/>
      <c r="U23" s="319"/>
      <c r="V23" s="319"/>
      <c r="W23" s="319"/>
      <c r="X23" s="319"/>
      <c r="Y23" s="319"/>
    </row>
    <row r="24" spans="1:25" s="322" customFormat="1" ht="22.8">
      <c r="A24" s="335" t="s">
        <v>255</v>
      </c>
      <c r="B24" s="165" t="s">
        <v>256</v>
      </c>
      <c r="C24" s="166" t="s">
        <v>552</v>
      </c>
      <c r="D24" s="167" t="s">
        <v>900</v>
      </c>
      <c r="E24" s="70" t="s">
        <v>257</v>
      </c>
      <c r="F24" s="167" t="s">
        <v>258</v>
      </c>
      <c r="G24" s="318"/>
      <c r="H24" s="318"/>
      <c r="I24" s="316"/>
      <c r="J24" s="316"/>
      <c r="K24" s="319"/>
      <c r="L24" s="319"/>
      <c r="M24" s="319"/>
      <c r="N24" s="319"/>
      <c r="O24" s="319"/>
      <c r="P24" s="319"/>
      <c r="Q24" s="319"/>
      <c r="R24" s="319"/>
      <c r="S24" s="319"/>
      <c r="T24" s="319"/>
      <c r="U24" s="319"/>
      <c r="V24" s="319"/>
      <c r="W24" s="319"/>
      <c r="X24" s="319"/>
      <c r="Y24" s="319"/>
    </row>
    <row r="26" spans="1:25">
      <c r="A26" s="336" t="s">
        <v>2869</v>
      </c>
      <c r="B26" s="337"/>
      <c r="C26" s="338"/>
      <c r="D26" s="338"/>
      <c r="E26" s="61"/>
      <c r="F26" s="338"/>
    </row>
    <row r="27" spans="1:25" s="322" customFormat="1">
      <c r="A27" s="314"/>
      <c r="B27" s="315"/>
      <c r="C27" s="316"/>
      <c r="D27" s="317"/>
      <c r="E27" s="55"/>
      <c r="F27" s="327"/>
      <c r="G27" s="318"/>
      <c r="H27" s="318"/>
      <c r="I27" s="316"/>
      <c r="J27" s="316"/>
      <c r="K27" s="319"/>
      <c r="L27" s="319"/>
      <c r="M27" s="319"/>
      <c r="N27" s="319"/>
      <c r="O27" s="319"/>
      <c r="P27" s="319"/>
      <c r="Q27" s="319"/>
      <c r="R27" s="319"/>
      <c r="S27" s="319"/>
      <c r="T27" s="319"/>
      <c r="U27" s="319"/>
      <c r="V27" s="319"/>
      <c r="W27" s="319"/>
      <c r="X27" s="319"/>
      <c r="Y27" s="319"/>
    </row>
    <row r="28" spans="1:25" s="322" customFormat="1">
      <c r="A28" s="314" t="s">
        <v>265</v>
      </c>
      <c r="B28" s="315" t="s">
        <v>2870</v>
      </c>
      <c r="C28" s="316" t="s">
        <v>2004</v>
      </c>
      <c r="D28" s="317"/>
      <c r="E28" s="55"/>
      <c r="F28" s="327"/>
      <c r="G28" s="318"/>
      <c r="H28" s="318"/>
      <c r="I28" s="316"/>
      <c r="J28" s="316"/>
      <c r="K28" s="319"/>
      <c r="L28" s="319"/>
      <c r="M28" s="319"/>
      <c r="N28" s="319"/>
      <c r="O28" s="319"/>
      <c r="P28" s="319"/>
      <c r="Q28" s="319"/>
      <c r="R28" s="319"/>
      <c r="S28" s="319"/>
      <c r="T28" s="319"/>
      <c r="U28" s="319"/>
      <c r="V28" s="319"/>
      <c r="W28" s="319"/>
      <c r="X28" s="319"/>
      <c r="Y28" s="319"/>
    </row>
    <row r="29" spans="1:25" s="322" customFormat="1">
      <c r="A29" s="314"/>
      <c r="B29" s="315"/>
      <c r="C29" s="316"/>
      <c r="D29" s="317"/>
      <c r="E29" s="55"/>
      <c r="F29" s="327"/>
      <c r="G29" s="318"/>
      <c r="H29" s="318"/>
      <c r="I29" s="316"/>
      <c r="J29" s="316"/>
      <c r="K29" s="319"/>
      <c r="L29" s="319"/>
      <c r="M29" s="319"/>
      <c r="N29" s="319"/>
      <c r="O29" s="319"/>
      <c r="P29" s="319"/>
      <c r="Q29" s="319"/>
      <c r="R29" s="319"/>
      <c r="S29" s="319"/>
      <c r="T29" s="319"/>
      <c r="U29" s="319"/>
      <c r="V29" s="319"/>
      <c r="W29" s="319"/>
      <c r="X29" s="319"/>
      <c r="Y29" s="319"/>
    </row>
    <row r="30" spans="1:25" s="322" customFormat="1" ht="119.4" customHeight="1">
      <c r="A30" s="314" t="s">
        <v>267</v>
      </c>
      <c r="B30" s="315" t="s">
        <v>3038</v>
      </c>
      <c r="C30" s="316"/>
      <c r="D30" s="317"/>
      <c r="E30" s="55"/>
      <c r="F30" s="327"/>
      <c r="G30" s="318"/>
      <c r="H30" s="318"/>
      <c r="I30" s="316"/>
      <c r="J30" s="316"/>
      <c r="K30" s="319"/>
      <c r="L30" s="319"/>
      <c r="M30" s="319"/>
      <c r="N30" s="319"/>
      <c r="O30" s="319"/>
      <c r="P30" s="319"/>
      <c r="Q30" s="319"/>
      <c r="R30" s="319"/>
      <c r="S30" s="319"/>
      <c r="T30" s="319"/>
      <c r="U30" s="319"/>
      <c r="V30" s="319"/>
      <c r="W30" s="319"/>
      <c r="X30" s="319"/>
      <c r="Y30" s="319"/>
    </row>
    <row r="31" spans="1:25" s="322" customFormat="1">
      <c r="A31" s="314"/>
      <c r="B31" s="315" t="s">
        <v>3040</v>
      </c>
      <c r="C31" s="339"/>
      <c r="E31" s="406"/>
      <c r="G31" s="318"/>
      <c r="H31" s="318"/>
      <c r="I31" s="316"/>
      <c r="J31" s="316"/>
      <c r="K31" s="319"/>
      <c r="L31" s="319"/>
      <c r="M31" s="319"/>
      <c r="N31" s="319"/>
      <c r="O31" s="319"/>
      <c r="P31" s="319"/>
      <c r="Q31" s="319"/>
      <c r="R31" s="319"/>
      <c r="S31" s="319"/>
      <c r="T31" s="319"/>
      <c r="U31" s="319"/>
      <c r="V31" s="319"/>
      <c r="W31" s="319"/>
      <c r="X31" s="319"/>
      <c r="Y31" s="319"/>
    </row>
    <row r="32" spans="1:25" s="322" customFormat="1" ht="34.200000000000003">
      <c r="A32" s="314"/>
      <c r="B32" s="315" t="s">
        <v>3039</v>
      </c>
      <c r="C32" s="340" t="s">
        <v>754</v>
      </c>
      <c r="D32" s="341">
        <v>1</v>
      </c>
      <c r="E32" s="55"/>
      <c r="F32" s="342">
        <f t="shared" ref="F32" si="0">D32*ROUND(E32,2)</f>
        <v>0</v>
      </c>
      <c r="G32" s="318"/>
      <c r="H32" s="318"/>
      <c r="I32" s="316"/>
      <c r="J32" s="316"/>
      <c r="K32" s="319"/>
      <c r="L32" s="319"/>
      <c r="M32" s="319"/>
      <c r="N32" s="319"/>
      <c r="O32" s="319"/>
      <c r="P32" s="319"/>
      <c r="Q32" s="319"/>
      <c r="R32" s="319"/>
      <c r="S32" s="319"/>
      <c r="T32" s="319"/>
      <c r="U32" s="319"/>
      <c r="V32" s="319"/>
      <c r="W32" s="319"/>
      <c r="X32" s="319"/>
      <c r="Y32" s="319"/>
    </row>
    <row r="33" spans="1:25" s="322" customFormat="1">
      <c r="A33" s="314"/>
      <c r="B33" s="315"/>
      <c r="C33" s="340"/>
      <c r="D33" s="341"/>
      <c r="E33" s="55"/>
      <c r="F33" s="327"/>
      <c r="G33" s="318"/>
      <c r="H33" s="318"/>
      <c r="I33" s="316"/>
      <c r="J33" s="316"/>
      <c r="K33" s="319"/>
      <c r="L33" s="319"/>
      <c r="M33" s="319"/>
      <c r="N33" s="319"/>
      <c r="O33" s="319"/>
      <c r="P33" s="319"/>
      <c r="Q33" s="319"/>
      <c r="R33" s="319"/>
      <c r="S33" s="319"/>
      <c r="T33" s="319"/>
      <c r="U33" s="319"/>
      <c r="V33" s="319"/>
      <c r="W33" s="319"/>
      <c r="X33" s="319"/>
      <c r="Y33" s="319"/>
    </row>
    <row r="34" spans="1:25" ht="57">
      <c r="A34" s="343" t="s">
        <v>2994</v>
      </c>
      <c r="B34" s="315" t="s">
        <v>2872</v>
      </c>
      <c r="C34" s="340"/>
      <c r="D34" s="341"/>
      <c r="E34" s="62"/>
      <c r="F34" s="341"/>
    </row>
    <row r="35" spans="1:25">
      <c r="A35" s="343"/>
      <c r="C35" s="340" t="s">
        <v>261</v>
      </c>
      <c r="D35" s="341">
        <v>20</v>
      </c>
      <c r="E35" s="62"/>
      <c r="F35" s="342">
        <f t="shared" ref="F35" si="1">D35*ROUND(E35,2)</f>
        <v>0</v>
      </c>
    </row>
    <row r="36" spans="1:25">
      <c r="A36" s="343"/>
      <c r="C36" s="340"/>
      <c r="D36" s="341"/>
      <c r="E36" s="62"/>
      <c r="F36" s="341"/>
    </row>
    <row r="37" spans="1:25" ht="68.400000000000006">
      <c r="A37" s="343" t="s">
        <v>2871</v>
      </c>
      <c r="B37" s="315" t="s">
        <v>3125</v>
      </c>
      <c r="C37" s="340"/>
      <c r="D37" s="341"/>
      <c r="E37" s="62"/>
      <c r="F37" s="341"/>
    </row>
    <row r="38" spans="1:25">
      <c r="A38" s="343" t="s">
        <v>3126</v>
      </c>
      <c r="B38" s="315" t="s">
        <v>2874</v>
      </c>
      <c r="C38" s="340" t="s">
        <v>261</v>
      </c>
      <c r="D38" s="341">
        <v>35</v>
      </c>
      <c r="E38" s="62"/>
      <c r="F38" s="342">
        <f t="shared" ref="F38:F39" si="2">D38*ROUND(E38,2)</f>
        <v>0</v>
      </c>
    </row>
    <row r="39" spans="1:25">
      <c r="A39" s="343" t="s">
        <v>3127</v>
      </c>
      <c r="B39" s="315" t="s">
        <v>2875</v>
      </c>
      <c r="C39" s="340" t="s">
        <v>261</v>
      </c>
      <c r="D39" s="341">
        <v>35</v>
      </c>
      <c r="E39" s="62"/>
      <c r="F39" s="342">
        <f t="shared" si="2"/>
        <v>0</v>
      </c>
    </row>
    <row r="40" spans="1:25">
      <c r="A40" s="343"/>
      <c r="C40" s="340"/>
      <c r="D40" s="341"/>
      <c r="E40" s="62"/>
      <c r="F40" s="342"/>
    </row>
    <row r="41" spans="1:25" ht="79.8">
      <c r="A41" s="343" t="s">
        <v>2873</v>
      </c>
      <c r="B41" s="344" t="s">
        <v>3416</v>
      </c>
      <c r="C41" s="340"/>
      <c r="D41" s="341"/>
      <c r="E41" s="62"/>
      <c r="F41" s="341"/>
    </row>
    <row r="42" spans="1:25">
      <c r="A42" s="343"/>
      <c r="C42" s="316" t="s">
        <v>297</v>
      </c>
      <c r="D42" s="341">
        <v>35</v>
      </c>
      <c r="E42" s="62"/>
      <c r="F42" s="342">
        <f t="shared" ref="F42" si="3">D42*ROUND(E42,2)</f>
        <v>0</v>
      </c>
    </row>
    <row r="43" spans="1:25">
      <c r="A43" s="343"/>
      <c r="D43" s="341"/>
      <c r="E43" s="62"/>
      <c r="F43" s="342"/>
    </row>
    <row r="44" spans="1:25" ht="68.400000000000006">
      <c r="A44" s="343" t="s">
        <v>2876</v>
      </c>
      <c r="B44" s="345" t="s">
        <v>2877</v>
      </c>
      <c r="C44" s="340"/>
      <c r="D44" s="341"/>
      <c r="E44" s="62"/>
      <c r="F44" s="341"/>
    </row>
    <row r="45" spans="1:25">
      <c r="A45" s="343"/>
      <c r="C45" s="340" t="s">
        <v>261</v>
      </c>
      <c r="D45" s="341">
        <v>260</v>
      </c>
      <c r="E45" s="62"/>
      <c r="F45" s="342">
        <f t="shared" ref="F45" si="4">D45*ROUND(E45,2)</f>
        <v>0</v>
      </c>
    </row>
    <row r="46" spans="1:25" s="322" customFormat="1">
      <c r="A46" s="346"/>
      <c r="B46" s="347"/>
      <c r="C46" s="348"/>
      <c r="D46" s="349"/>
      <c r="E46" s="63"/>
      <c r="F46" s="341"/>
      <c r="G46" s="318"/>
      <c r="H46" s="318"/>
      <c r="I46" s="316"/>
      <c r="J46" s="316"/>
      <c r="K46" s="319"/>
      <c r="L46" s="319"/>
      <c r="M46" s="319"/>
      <c r="N46" s="319"/>
      <c r="O46" s="319"/>
      <c r="P46" s="319"/>
      <c r="Q46" s="319"/>
      <c r="R46" s="319"/>
      <c r="S46" s="319"/>
      <c r="T46" s="319"/>
      <c r="U46" s="319"/>
      <c r="V46" s="319"/>
      <c r="W46" s="319"/>
      <c r="X46" s="319"/>
      <c r="Y46" s="319"/>
    </row>
    <row r="47" spans="1:25" s="322" customFormat="1">
      <c r="A47" s="350" t="s">
        <v>265</v>
      </c>
      <c r="B47" s="351" t="s">
        <v>3321</v>
      </c>
      <c r="C47" s="316"/>
      <c r="D47" s="317"/>
      <c r="E47" s="64"/>
      <c r="F47" s="352">
        <f>SUM(F32:F46)</f>
        <v>0</v>
      </c>
      <c r="G47" s="318"/>
      <c r="H47" s="318"/>
      <c r="I47" s="316"/>
      <c r="J47" s="316"/>
      <c r="K47" s="319"/>
      <c r="L47" s="319"/>
      <c r="M47" s="319"/>
      <c r="N47" s="319"/>
      <c r="O47" s="319"/>
      <c r="P47" s="319"/>
      <c r="Q47" s="319"/>
      <c r="R47" s="319"/>
      <c r="S47" s="319"/>
      <c r="T47" s="319"/>
      <c r="U47" s="319"/>
      <c r="V47" s="319"/>
      <c r="W47" s="319"/>
      <c r="X47" s="319"/>
      <c r="Y47" s="319"/>
    </row>
    <row r="48" spans="1:25" s="322" customFormat="1">
      <c r="A48" s="314"/>
      <c r="B48" s="315"/>
      <c r="C48" s="316"/>
      <c r="D48" s="317"/>
      <c r="E48" s="55"/>
      <c r="F48" s="327"/>
      <c r="G48" s="318"/>
      <c r="H48" s="318"/>
      <c r="I48" s="316"/>
      <c r="J48" s="316"/>
      <c r="K48" s="319"/>
      <c r="L48" s="319"/>
      <c r="M48" s="319"/>
      <c r="N48" s="319"/>
      <c r="O48" s="319"/>
      <c r="P48" s="319"/>
      <c r="Q48" s="319"/>
      <c r="R48" s="319"/>
      <c r="S48" s="319"/>
      <c r="T48" s="319"/>
      <c r="U48" s="319"/>
      <c r="V48" s="319"/>
      <c r="W48" s="319"/>
      <c r="X48" s="319"/>
      <c r="Y48" s="319"/>
    </row>
    <row r="49" spans="1:25" s="322" customFormat="1">
      <c r="A49" s="314"/>
      <c r="B49" s="315"/>
      <c r="C49" s="316"/>
      <c r="D49" s="317"/>
      <c r="E49" s="55"/>
      <c r="F49" s="327"/>
      <c r="G49" s="318"/>
      <c r="H49" s="318"/>
      <c r="I49" s="316"/>
      <c r="J49" s="316"/>
      <c r="K49" s="319"/>
      <c r="L49" s="319"/>
      <c r="M49" s="319"/>
      <c r="N49" s="319"/>
      <c r="O49" s="319"/>
      <c r="P49" s="319"/>
      <c r="Q49" s="319"/>
      <c r="R49" s="319"/>
      <c r="S49" s="319"/>
      <c r="T49" s="319"/>
      <c r="U49" s="319"/>
      <c r="V49" s="319"/>
      <c r="W49" s="319"/>
      <c r="X49" s="319"/>
      <c r="Y49" s="319"/>
    </row>
    <row r="50" spans="1:25" s="322" customFormat="1">
      <c r="A50" s="314" t="s">
        <v>270</v>
      </c>
      <c r="B50" s="315" t="s">
        <v>35</v>
      </c>
      <c r="C50" s="316"/>
      <c r="D50" s="317"/>
      <c r="E50" s="64"/>
      <c r="F50" s="352"/>
      <c r="G50" s="318"/>
      <c r="H50" s="318"/>
      <c r="I50" s="316"/>
      <c r="J50" s="316"/>
      <c r="K50" s="319"/>
      <c r="L50" s="319"/>
      <c r="M50" s="319"/>
      <c r="N50" s="319"/>
      <c r="O50" s="319"/>
      <c r="P50" s="319"/>
      <c r="Q50" s="319"/>
      <c r="R50" s="319"/>
      <c r="S50" s="319"/>
      <c r="T50" s="319"/>
      <c r="U50" s="319"/>
      <c r="V50" s="319"/>
      <c r="W50" s="319"/>
      <c r="X50" s="319"/>
      <c r="Y50" s="319"/>
    </row>
    <row r="51" spans="1:25" s="322" customFormat="1">
      <c r="A51" s="314"/>
      <c r="B51" s="315"/>
      <c r="C51" s="316"/>
      <c r="D51" s="317"/>
      <c r="E51" s="55"/>
      <c r="F51" s="327"/>
      <c r="G51" s="318"/>
      <c r="H51" s="318"/>
      <c r="I51" s="316"/>
      <c r="J51" s="316"/>
      <c r="K51" s="319"/>
      <c r="L51" s="319"/>
      <c r="M51" s="319"/>
      <c r="N51" s="319"/>
      <c r="O51" s="319"/>
      <c r="P51" s="319"/>
      <c r="Q51" s="319"/>
      <c r="R51" s="319"/>
      <c r="S51" s="319"/>
      <c r="T51" s="319"/>
      <c r="U51" s="319"/>
      <c r="V51" s="319"/>
      <c r="W51" s="319"/>
      <c r="X51" s="319"/>
      <c r="Y51" s="319"/>
    </row>
    <row r="52" spans="1:25" s="322" customFormat="1" ht="117" customHeight="1">
      <c r="A52" s="314" t="s">
        <v>2878</v>
      </c>
      <c r="B52" s="315" t="s">
        <v>2879</v>
      </c>
      <c r="C52" s="316"/>
      <c r="D52" s="317"/>
      <c r="E52" s="55"/>
      <c r="F52" s="327"/>
      <c r="G52" s="318"/>
      <c r="H52" s="318"/>
      <c r="I52" s="316"/>
      <c r="J52" s="316"/>
      <c r="K52" s="319"/>
      <c r="L52" s="319"/>
      <c r="M52" s="319"/>
      <c r="N52" s="319"/>
      <c r="O52" s="319"/>
      <c r="P52" s="319"/>
      <c r="Q52" s="319"/>
      <c r="R52" s="319"/>
      <c r="S52" s="319"/>
      <c r="T52" s="319"/>
      <c r="U52" s="319"/>
      <c r="V52" s="319"/>
      <c r="W52" s="319"/>
      <c r="X52" s="319"/>
      <c r="Y52" s="319"/>
    </row>
    <row r="53" spans="1:25" s="322" customFormat="1">
      <c r="A53" s="314"/>
      <c r="B53" s="315"/>
      <c r="C53" s="316" t="s">
        <v>2880</v>
      </c>
      <c r="D53" s="317">
        <v>1450</v>
      </c>
      <c r="E53" s="55"/>
      <c r="F53" s="342">
        <f>D53*ROUND(E53,2)</f>
        <v>0</v>
      </c>
      <c r="G53" s="318"/>
      <c r="H53" s="318"/>
      <c r="I53" s="316"/>
      <c r="J53" s="316"/>
      <c r="K53" s="319"/>
      <c r="L53" s="319"/>
      <c r="M53" s="319"/>
      <c r="N53" s="319"/>
      <c r="O53" s="319"/>
      <c r="P53" s="319"/>
      <c r="Q53" s="319"/>
      <c r="R53" s="319"/>
      <c r="S53" s="319"/>
      <c r="T53" s="319"/>
      <c r="U53" s="319"/>
      <c r="V53" s="319"/>
      <c r="W53" s="319"/>
      <c r="X53" s="319"/>
      <c r="Y53" s="319"/>
    </row>
    <row r="54" spans="1:25" s="322" customFormat="1">
      <c r="A54" s="314"/>
      <c r="B54" s="315"/>
      <c r="C54" s="316"/>
      <c r="D54" s="317"/>
      <c r="E54" s="55"/>
      <c r="F54" s="342"/>
      <c r="G54" s="318"/>
      <c r="H54" s="318"/>
      <c r="I54" s="316"/>
      <c r="J54" s="316"/>
      <c r="K54" s="319"/>
      <c r="L54" s="319"/>
      <c r="M54" s="319"/>
      <c r="N54" s="319"/>
      <c r="O54" s="319"/>
      <c r="P54" s="319"/>
      <c r="Q54" s="319"/>
      <c r="R54" s="319"/>
      <c r="S54" s="319"/>
      <c r="T54" s="319"/>
      <c r="U54" s="319"/>
      <c r="V54" s="319"/>
      <c r="W54" s="319"/>
      <c r="X54" s="319"/>
      <c r="Y54" s="319"/>
    </row>
    <row r="55" spans="1:25" s="322" customFormat="1" ht="118.2" customHeight="1">
      <c r="A55" s="353" t="s">
        <v>2881</v>
      </c>
      <c r="B55" s="344" t="s">
        <v>2882</v>
      </c>
      <c r="C55" s="316"/>
      <c r="D55" s="317"/>
      <c r="E55" s="55"/>
      <c r="F55" s="327"/>
      <c r="G55" s="318"/>
      <c r="H55" s="318"/>
      <c r="I55" s="316"/>
      <c r="J55" s="316"/>
      <c r="K55" s="319"/>
      <c r="L55" s="319"/>
      <c r="M55" s="319"/>
      <c r="N55" s="319"/>
      <c r="O55" s="319"/>
      <c r="P55" s="319"/>
      <c r="Q55" s="319"/>
      <c r="R55" s="319"/>
      <c r="S55" s="319"/>
      <c r="T55" s="319"/>
      <c r="U55" s="319"/>
      <c r="V55" s="319"/>
      <c r="W55" s="319"/>
      <c r="X55" s="319"/>
      <c r="Y55" s="319"/>
    </row>
    <row r="56" spans="1:25" s="322" customFormat="1" ht="149.4" customHeight="1">
      <c r="A56" s="353"/>
      <c r="B56" s="344" t="s">
        <v>2884</v>
      </c>
      <c r="C56" s="316"/>
      <c r="D56" s="317"/>
      <c r="E56" s="55"/>
      <c r="F56" s="327"/>
      <c r="G56" s="318"/>
      <c r="H56" s="318"/>
      <c r="I56" s="316"/>
      <c r="J56" s="316"/>
      <c r="K56" s="319"/>
      <c r="L56" s="319"/>
      <c r="M56" s="319"/>
      <c r="N56" s="319"/>
      <c r="O56" s="319"/>
      <c r="P56" s="319"/>
      <c r="Q56" s="319"/>
      <c r="R56" s="319"/>
      <c r="S56" s="319"/>
      <c r="T56" s="319"/>
      <c r="U56" s="319"/>
      <c r="V56" s="319"/>
      <c r="W56" s="319"/>
      <c r="X56" s="319"/>
      <c r="Y56" s="319"/>
    </row>
    <row r="57" spans="1:25" s="322" customFormat="1">
      <c r="A57" s="314"/>
      <c r="B57" s="315"/>
      <c r="C57" s="316" t="s">
        <v>2880</v>
      </c>
      <c r="D57" s="317">
        <v>1300</v>
      </c>
      <c r="E57" s="55"/>
      <c r="F57" s="342">
        <f>D57*ROUND(E57,2)</f>
        <v>0</v>
      </c>
      <c r="G57" s="318"/>
      <c r="H57" s="318"/>
      <c r="I57" s="316"/>
      <c r="J57" s="316"/>
      <c r="K57" s="319"/>
      <c r="L57" s="319"/>
      <c r="M57" s="319"/>
      <c r="N57" s="319"/>
      <c r="O57" s="319"/>
      <c r="P57" s="319"/>
      <c r="Q57" s="319"/>
      <c r="R57" s="319"/>
      <c r="S57" s="319"/>
      <c r="T57" s="319"/>
      <c r="U57" s="319"/>
      <c r="V57" s="319"/>
      <c r="W57" s="319"/>
      <c r="X57" s="319"/>
      <c r="Y57" s="319"/>
    </row>
    <row r="58" spans="1:25" s="322" customFormat="1" ht="94.2" customHeight="1">
      <c r="A58" s="353" t="s">
        <v>2883</v>
      </c>
      <c r="B58" s="315" t="s">
        <v>3041</v>
      </c>
      <c r="C58" s="316"/>
      <c r="D58" s="317"/>
      <c r="E58" s="55"/>
      <c r="F58" s="327"/>
      <c r="G58" s="318"/>
      <c r="H58" s="318"/>
      <c r="I58" s="316"/>
      <c r="J58" s="316"/>
      <c r="K58" s="319"/>
      <c r="L58" s="319"/>
      <c r="M58" s="319"/>
      <c r="N58" s="319"/>
      <c r="O58" s="319"/>
      <c r="P58" s="319"/>
      <c r="Q58" s="319"/>
      <c r="R58" s="319"/>
      <c r="S58" s="319"/>
      <c r="T58" s="319"/>
      <c r="U58" s="319"/>
      <c r="V58" s="319"/>
      <c r="W58" s="319"/>
      <c r="X58" s="319"/>
      <c r="Y58" s="319"/>
    </row>
    <row r="59" spans="1:25" s="322" customFormat="1">
      <c r="A59" s="314"/>
      <c r="B59" s="315"/>
      <c r="C59" s="316" t="s">
        <v>2880</v>
      </c>
      <c r="D59" s="317">
        <v>600</v>
      </c>
      <c r="E59" s="55"/>
      <c r="F59" s="342">
        <f>D59*ROUND(E59,2)</f>
        <v>0</v>
      </c>
      <c r="G59" s="318"/>
      <c r="H59" s="318"/>
      <c r="I59" s="316"/>
      <c r="J59" s="316"/>
      <c r="K59" s="319"/>
      <c r="L59" s="319"/>
      <c r="M59" s="319"/>
      <c r="N59" s="319"/>
      <c r="O59" s="319"/>
      <c r="P59" s="319"/>
      <c r="Q59" s="319"/>
      <c r="R59" s="319"/>
      <c r="S59" s="319"/>
      <c r="T59" s="319"/>
      <c r="U59" s="319"/>
      <c r="V59" s="319"/>
      <c r="W59" s="319"/>
      <c r="X59" s="319"/>
      <c r="Y59" s="319"/>
    </row>
    <row r="60" spans="1:25" s="322" customFormat="1">
      <c r="A60" s="314"/>
      <c r="B60" s="315"/>
      <c r="C60" s="354"/>
      <c r="D60" s="317"/>
      <c r="E60" s="55"/>
      <c r="F60" s="327"/>
      <c r="G60" s="318"/>
      <c r="H60" s="318"/>
      <c r="I60" s="316"/>
      <c r="J60" s="316"/>
      <c r="K60" s="319"/>
      <c r="L60" s="319"/>
      <c r="M60" s="319"/>
      <c r="N60" s="319"/>
      <c r="O60" s="319"/>
      <c r="P60" s="319"/>
      <c r="Q60" s="319"/>
      <c r="R60" s="319"/>
      <c r="S60" s="319"/>
      <c r="T60" s="319"/>
      <c r="U60" s="319"/>
      <c r="V60" s="319"/>
      <c r="W60" s="319"/>
      <c r="X60" s="319"/>
      <c r="Y60" s="319"/>
    </row>
    <row r="61" spans="1:25" s="322" customFormat="1" ht="57">
      <c r="A61" s="314" t="s">
        <v>2885</v>
      </c>
      <c r="B61" s="344" t="s">
        <v>2886</v>
      </c>
      <c r="C61" s="340"/>
      <c r="D61" s="317"/>
      <c r="E61" s="55"/>
      <c r="F61" s="327"/>
      <c r="G61" s="318"/>
      <c r="H61" s="318"/>
      <c r="I61" s="316"/>
      <c r="J61" s="316"/>
      <c r="K61" s="319"/>
      <c r="L61" s="319"/>
      <c r="M61" s="319"/>
      <c r="N61" s="319"/>
      <c r="O61" s="319"/>
      <c r="P61" s="319"/>
      <c r="Q61" s="319"/>
      <c r="R61" s="319"/>
      <c r="S61" s="319"/>
      <c r="T61" s="319"/>
      <c r="U61" s="319"/>
      <c r="V61" s="319"/>
      <c r="W61" s="319"/>
      <c r="X61" s="319"/>
      <c r="Y61" s="319"/>
    </row>
    <row r="62" spans="1:25" s="322" customFormat="1">
      <c r="A62" s="314"/>
      <c r="B62" s="315"/>
      <c r="C62" s="316" t="s">
        <v>297</v>
      </c>
      <c r="D62" s="317">
        <v>5500</v>
      </c>
      <c r="E62" s="56"/>
      <c r="F62" s="342">
        <f t="shared" ref="F62" si="5">D62*ROUND(E62,2)</f>
        <v>0</v>
      </c>
      <c r="G62" s="318"/>
      <c r="H62" s="318"/>
      <c r="I62" s="316"/>
      <c r="J62" s="316"/>
      <c r="K62" s="319"/>
      <c r="L62" s="319"/>
      <c r="M62" s="319"/>
      <c r="N62" s="319"/>
      <c r="O62" s="319"/>
      <c r="P62" s="319"/>
      <c r="Q62" s="319"/>
      <c r="R62" s="319"/>
      <c r="S62" s="319"/>
      <c r="T62" s="319"/>
      <c r="U62" s="319"/>
      <c r="V62" s="319"/>
      <c r="W62" s="319"/>
      <c r="X62" s="319"/>
      <c r="Y62" s="319"/>
    </row>
    <row r="63" spans="1:25" s="322" customFormat="1">
      <c r="A63" s="314"/>
      <c r="B63" s="315"/>
      <c r="C63" s="316"/>
      <c r="D63" s="341"/>
      <c r="E63" s="55"/>
      <c r="F63" s="327"/>
      <c r="G63" s="318"/>
      <c r="H63" s="318"/>
      <c r="I63" s="316"/>
      <c r="J63" s="316"/>
      <c r="K63" s="319"/>
      <c r="L63" s="319"/>
      <c r="M63" s="319"/>
      <c r="N63" s="319"/>
      <c r="O63" s="319"/>
      <c r="P63" s="319"/>
      <c r="Q63" s="319"/>
      <c r="R63" s="319"/>
      <c r="S63" s="319"/>
      <c r="T63" s="319"/>
      <c r="U63" s="319"/>
      <c r="V63" s="319"/>
      <c r="W63" s="319"/>
      <c r="X63" s="319"/>
      <c r="Y63" s="319"/>
    </row>
    <row r="64" spans="1:25" s="322" customFormat="1" ht="136.80000000000001">
      <c r="A64" s="314" t="s">
        <v>2887</v>
      </c>
      <c r="B64" s="315" t="s">
        <v>2888</v>
      </c>
      <c r="C64" s="316"/>
      <c r="D64" s="341"/>
      <c r="E64" s="55"/>
      <c r="F64" s="327"/>
      <c r="G64" s="318"/>
      <c r="H64" s="318"/>
      <c r="I64" s="316"/>
      <c r="J64" s="316"/>
      <c r="K64" s="319"/>
      <c r="L64" s="319"/>
      <c r="M64" s="319"/>
      <c r="N64" s="319"/>
      <c r="O64" s="319"/>
      <c r="P64" s="319"/>
      <c r="Q64" s="319"/>
      <c r="R64" s="319"/>
      <c r="S64" s="319"/>
      <c r="T64" s="319"/>
      <c r="U64" s="319"/>
      <c r="V64" s="319"/>
      <c r="W64" s="319"/>
      <c r="X64" s="319"/>
      <c r="Y64" s="319"/>
    </row>
    <row r="65" spans="1:25" s="322" customFormat="1">
      <c r="A65" s="314"/>
      <c r="B65" s="315"/>
      <c r="C65" s="316" t="s">
        <v>2880</v>
      </c>
      <c r="D65" s="317">
        <v>2100</v>
      </c>
      <c r="E65" s="55"/>
      <c r="F65" s="342">
        <f>D65*ROUND(E65,2)</f>
        <v>0</v>
      </c>
      <c r="G65" s="318"/>
      <c r="H65" s="318"/>
      <c r="I65" s="316"/>
      <c r="J65" s="316"/>
      <c r="K65" s="319"/>
      <c r="L65" s="319"/>
      <c r="M65" s="319"/>
      <c r="N65" s="319"/>
      <c r="O65" s="319"/>
      <c r="P65" s="319"/>
      <c r="Q65" s="319"/>
      <c r="R65" s="319"/>
      <c r="S65" s="319"/>
      <c r="T65" s="319"/>
      <c r="U65" s="319"/>
      <c r="V65" s="319"/>
      <c r="W65" s="319"/>
      <c r="X65" s="319"/>
      <c r="Y65" s="319"/>
    </row>
    <row r="66" spans="1:25" s="322" customFormat="1">
      <c r="A66" s="314"/>
      <c r="B66" s="315"/>
      <c r="C66" s="316"/>
      <c r="D66" s="317"/>
      <c r="E66" s="55"/>
      <c r="F66" s="342"/>
      <c r="G66" s="318"/>
      <c r="H66" s="318"/>
      <c r="I66" s="316"/>
      <c r="J66" s="316"/>
      <c r="K66" s="319"/>
      <c r="L66" s="319"/>
      <c r="M66" s="319"/>
      <c r="N66" s="319"/>
      <c r="O66" s="319"/>
      <c r="P66" s="319"/>
      <c r="Q66" s="319"/>
      <c r="R66" s="319"/>
      <c r="S66" s="319"/>
      <c r="T66" s="319"/>
      <c r="U66" s="319"/>
      <c r="V66" s="319"/>
      <c r="W66" s="319"/>
      <c r="X66" s="319"/>
      <c r="Y66" s="319"/>
    </row>
    <row r="67" spans="1:25" s="322" customFormat="1" ht="130.19999999999999" customHeight="1">
      <c r="A67" s="314" t="s">
        <v>2889</v>
      </c>
      <c r="B67" s="315" t="s">
        <v>2890</v>
      </c>
      <c r="C67" s="316"/>
      <c r="D67" s="341"/>
      <c r="E67" s="55"/>
      <c r="F67" s="327"/>
      <c r="G67" s="318"/>
      <c r="H67" s="318"/>
      <c r="I67" s="316"/>
      <c r="J67" s="316"/>
      <c r="K67" s="319"/>
      <c r="L67" s="319"/>
      <c r="M67" s="319"/>
      <c r="N67" s="319"/>
      <c r="O67" s="319"/>
      <c r="P67" s="319"/>
      <c r="Q67" s="319"/>
      <c r="R67" s="319"/>
      <c r="S67" s="319"/>
      <c r="T67" s="319"/>
      <c r="U67" s="319"/>
      <c r="V67" s="319"/>
      <c r="W67" s="319"/>
      <c r="X67" s="319"/>
      <c r="Y67" s="319"/>
    </row>
    <row r="68" spans="1:25" s="322" customFormat="1">
      <c r="A68" s="314"/>
      <c r="B68" s="315"/>
      <c r="C68" s="316" t="s">
        <v>2880</v>
      </c>
      <c r="D68" s="317">
        <v>1200</v>
      </c>
      <c r="E68" s="55"/>
      <c r="F68" s="342">
        <f>D68*ROUND(E68,2)</f>
        <v>0</v>
      </c>
      <c r="G68" s="318"/>
      <c r="H68" s="318"/>
      <c r="I68" s="316"/>
      <c r="J68" s="316"/>
      <c r="K68" s="319"/>
      <c r="L68" s="319"/>
      <c r="M68" s="319"/>
      <c r="N68" s="319"/>
      <c r="O68" s="319"/>
      <c r="P68" s="319"/>
      <c r="Q68" s="319"/>
      <c r="R68" s="319"/>
      <c r="S68" s="319"/>
      <c r="T68" s="319"/>
      <c r="U68" s="319"/>
      <c r="V68" s="319"/>
      <c r="W68" s="319"/>
      <c r="X68" s="319"/>
      <c r="Y68" s="319"/>
    </row>
    <row r="69" spans="1:25" s="322" customFormat="1">
      <c r="A69" s="314"/>
      <c r="B69" s="315"/>
      <c r="C69" s="316"/>
      <c r="D69" s="317"/>
      <c r="E69" s="55"/>
      <c r="F69" s="342"/>
      <c r="G69" s="318"/>
      <c r="H69" s="318"/>
      <c r="I69" s="316"/>
      <c r="J69" s="316"/>
      <c r="K69" s="319"/>
      <c r="L69" s="319"/>
      <c r="M69" s="319"/>
      <c r="N69" s="319"/>
      <c r="O69" s="319"/>
      <c r="P69" s="319"/>
      <c r="Q69" s="319"/>
      <c r="R69" s="319"/>
      <c r="S69" s="319"/>
      <c r="T69" s="319"/>
      <c r="U69" s="319"/>
      <c r="V69" s="319"/>
      <c r="W69" s="319"/>
      <c r="X69" s="319"/>
      <c r="Y69" s="319"/>
    </row>
    <row r="70" spans="1:25" s="322" customFormat="1" ht="132">
      <c r="A70" s="314" t="s">
        <v>2995</v>
      </c>
      <c r="B70" s="355" t="s">
        <v>2891</v>
      </c>
      <c r="C70" s="340"/>
      <c r="D70" s="317"/>
      <c r="E70" s="55"/>
      <c r="F70" s="327"/>
      <c r="G70" s="318"/>
      <c r="H70" s="318"/>
      <c r="I70" s="316"/>
      <c r="J70" s="316"/>
      <c r="K70" s="319"/>
      <c r="L70" s="319"/>
      <c r="M70" s="319"/>
      <c r="N70" s="319"/>
      <c r="O70" s="319"/>
      <c r="P70" s="319"/>
      <c r="Q70" s="319"/>
      <c r="R70" s="319"/>
      <c r="S70" s="319"/>
      <c r="T70" s="319"/>
      <c r="U70" s="319"/>
      <c r="V70" s="319"/>
      <c r="W70" s="319"/>
      <c r="X70" s="319"/>
      <c r="Y70" s="319"/>
    </row>
    <row r="71" spans="1:25" s="322" customFormat="1" ht="12">
      <c r="A71" s="314"/>
      <c r="B71" s="315"/>
      <c r="C71" s="356" t="s">
        <v>297</v>
      </c>
      <c r="D71" s="317">
        <v>2550</v>
      </c>
      <c r="E71" s="55"/>
      <c r="F71" s="342">
        <f t="shared" ref="F71" si="6">D71*ROUND(E71,2)</f>
        <v>0</v>
      </c>
      <c r="G71" s="328"/>
      <c r="H71" s="318"/>
      <c r="I71" s="316"/>
      <c r="J71" s="316"/>
      <c r="K71" s="319"/>
      <c r="L71" s="319"/>
      <c r="M71" s="319"/>
      <c r="N71" s="319"/>
      <c r="O71" s="319"/>
      <c r="P71" s="319"/>
      <c r="Q71" s="319"/>
      <c r="R71" s="319"/>
      <c r="S71" s="319"/>
      <c r="T71" s="319"/>
      <c r="U71" s="319"/>
      <c r="V71" s="319"/>
      <c r="W71" s="319"/>
      <c r="X71" s="319"/>
      <c r="Y71" s="319"/>
    </row>
    <row r="72" spans="1:25" s="322" customFormat="1">
      <c r="A72" s="314"/>
      <c r="B72" s="315"/>
      <c r="C72" s="316"/>
      <c r="D72" s="341"/>
      <c r="E72" s="55"/>
      <c r="F72" s="327"/>
      <c r="G72" s="318"/>
      <c r="H72" s="318"/>
      <c r="I72" s="316"/>
      <c r="J72" s="316"/>
      <c r="K72" s="319"/>
      <c r="L72" s="319"/>
      <c r="M72" s="319"/>
      <c r="N72" s="319"/>
      <c r="O72" s="319"/>
      <c r="P72" s="319"/>
      <c r="Q72" s="319"/>
      <c r="R72" s="319"/>
      <c r="S72" s="319"/>
      <c r="T72" s="319"/>
      <c r="U72" s="319"/>
      <c r="V72" s="319"/>
      <c r="W72" s="319"/>
      <c r="X72" s="319"/>
      <c r="Y72" s="319"/>
    </row>
    <row r="73" spans="1:25" s="322" customFormat="1" ht="132">
      <c r="A73" s="314" t="s">
        <v>2996</v>
      </c>
      <c r="B73" s="355" t="s">
        <v>2892</v>
      </c>
      <c r="C73" s="340"/>
      <c r="D73" s="317"/>
      <c r="E73" s="55"/>
      <c r="F73" s="327"/>
      <c r="G73" s="318"/>
      <c r="H73" s="318"/>
      <c r="I73" s="316"/>
      <c r="J73" s="316"/>
      <c r="K73" s="319"/>
      <c r="L73" s="319"/>
      <c r="M73" s="319"/>
      <c r="N73" s="319"/>
      <c r="O73" s="319"/>
      <c r="P73" s="319"/>
      <c r="Q73" s="319"/>
      <c r="R73" s="319"/>
      <c r="S73" s="319"/>
      <c r="T73" s="319"/>
      <c r="U73" s="319"/>
      <c r="V73" s="319"/>
      <c r="W73" s="319"/>
      <c r="X73" s="319"/>
      <c r="Y73" s="319"/>
    </row>
    <row r="74" spans="1:25" s="322" customFormat="1">
      <c r="A74" s="314" t="s">
        <v>2997</v>
      </c>
      <c r="B74" s="315" t="s">
        <v>2893</v>
      </c>
      <c r="C74" s="356" t="s">
        <v>297</v>
      </c>
      <c r="D74" s="317">
        <v>850</v>
      </c>
      <c r="E74" s="55"/>
      <c r="F74" s="342">
        <f>D74*ROUND(E74,2)</f>
        <v>0</v>
      </c>
      <c r="G74" s="318"/>
      <c r="H74" s="318"/>
      <c r="I74" s="316"/>
      <c r="J74" s="316"/>
      <c r="K74" s="319"/>
      <c r="L74" s="319"/>
      <c r="M74" s="319"/>
      <c r="N74" s="319"/>
      <c r="O74" s="319"/>
      <c r="P74" s="319"/>
      <c r="Q74" s="319"/>
      <c r="R74" s="319"/>
      <c r="S74" s="319"/>
      <c r="T74" s="319"/>
      <c r="U74" s="319"/>
      <c r="V74" s="319"/>
      <c r="W74" s="319"/>
      <c r="X74" s="319"/>
      <c r="Y74" s="319"/>
    </row>
    <row r="75" spans="1:25" s="322" customFormat="1" ht="12">
      <c r="A75" s="314" t="s">
        <v>2998</v>
      </c>
      <c r="B75" s="315" t="s">
        <v>2894</v>
      </c>
      <c r="C75" s="356" t="s">
        <v>297</v>
      </c>
      <c r="D75" s="317">
        <v>3650</v>
      </c>
      <c r="E75" s="55"/>
      <c r="F75" s="342">
        <f t="shared" ref="F75" si="7">D75*ROUND(E75,2)</f>
        <v>0</v>
      </c>
      <c r="G75" s="328"/>
      <c r="H75" s="318"/>
      <c r="I75" s="316"/>
      <c r="J75" s="316"/>
      <c r="K75" s="319"/>
      <c r="L75" s="319"/>
      <c r="M75" s="319"/>
      <c r="N75" s="319"/>
      <c r="O75" s="319"/>
      <c r="P75" s="319"/>
      <c r="Q75" s="319"/>
      <c r="R75" s="319"/>
      <c r="S75" s="319"/>
      <c r="T75" s="319"/>
      <c r="U75" s="319"/>
      <c r="V75" s="319"/>
      <c r="W75" s="319"/>
      <c r="X75" s="319"/>
      <c r="Y75" s="319"/>
    </row>
    <row r="76" spans="1:25" s="322" customFormat="1">
      <c r="A76" s="314"/>
      <c r="B76" s="315"/>
      <c r="C76" s="356"/>
      <c r="D76" s="317"/>
      <c r="E76" s="55"/>
      <c r="F76" s="327"/>
      <c r="G76" s="318"/>
      <c r="H76" s="318"/>
      <c r="I76" s="316"/>
      <c r="J76" s="316"/>
      <c r="K76" s="319"/>
      <c r="L76" s="319"/>
      <c r="M76" s="319"/>
      <c r="N76" s="319"/>
      <c r="O76" s="319"/>
      <c r="P76" s="319"/>
      <c r="Q76" s="319"/>
      <c r="R76" s="319"/>
      <c r="S76" s="319"/>
      <c r="T76" s="319"/>
      <c r="U76" s="319"/>
      <c r="V76" s="319"/>
      <c r="W76" s="319"/>
      <c r="X76" s="319"/>
      <c r="Y76" s="319"/>
    </row>
    <row r="77" spans="1:25" s="322" customFormat="1">
      <c r="A77" s="350" t="s">
        <v>270</v>
      </c>
      <c r="B77" s="351" t="s">
        <v>279</v>
      </c>
      <c r="C77" s="316"/>
      <c r="D77" s="317"/>
      <c r="E77" s="64"/>
      <c r="F77" s="352">
        <f>SUM(F53:F76)</f>
        <v>0</v>
      </c>
      <c r="G77" s="318"/>
      <c r="H77" s="318"/>
      <c r="I77" s="316"/>
      <c r="J77" s="316"/>
      <c r="K77" s="319"/>
      <c r="L77" s="319"/>
      <c r="M77" s="319"/>
      <c r="N77" s="319"/>
      <c r="O77" s="319"/>
      <c r="P77" s="319"/>
      <c r="Q77" s="319"/>
      <c r="R77" s="319"/>
      <c r="S77" s="319"/>
      <c r="T77" s="319"/>
      <c r="U77" s="319"/>
      <c r="V77" s="319"/>
      <c r="W77" s="319"/>
      <c r="X77" s="319"/>
      <c r="Y77" s="319"/>
    </row>
    <row r="78" spans="1:25" s="322" customFormat="1">
      <c r="A78" s="357"/>
      <c r="B78" s="315"/>
      <c r="C78" s="316"/>
      <c r="D78" s="317"/>
      <c r="E78" s="55"/>
      <c r="F78" s="327"/>
      <c r="G78" s="318"/>
      <c r="H78" s="318"/>
      <c r="I78" s="316"/>
      <c r="J78" s="316"/>
      <c r="K78" s="319"/>
      <c r="L78" s="319"/>
      <c r="M78" s="319"/>
      <c r="N78" s="319"/>
      <c r="O78" s="319"/>
      <c r="P78" s="319"/>
      <c r="Q78" s="319"/>
      <c r="R78" s="319"/>
      <c r="S78" s="319"/>
      <c r="T78" s="319"/>
      <c r="U78" s="319"/>
      <c r="V78" s="319"/>
      <c r="W78" s="319"/>
      <c r="X78" s="319"/>
      <c r="Y78" s="319"/>
    </row>
    <row r="79" spans="1:25" s="322" customFormat="1">
      <c r="A79" s="314"/>
      <c r="B79" s="315"/>
      <c r="C79" s="316"/>
      <c r="D79" s="317"/>
      <c r="E79" s="55"/>
      <c r="F79" s="327"/>
      <c r="G79" s="318"/>
      <c r="H79" s="318"/>
      <c r="I79" s="316"/>
      <c r="J79" s="316"/>
      <c r="K79" s="319"/>
      <c r="L79" s="319"/>
      <c r="M79" s="319"/>
      <c r="N79" s="319"/>
      <c r="O79" s="319"/>
      <c r="P79" s="319"/>
      <c r="Q79" s="319"/>
      <c r="R79" s="319"/>
      <c r="S79" s="319"/>
      <c r="T79" s="319"/>
      <c r="U79" s="319"/>
      <c r="V79" s="319"/>
      <c r="W79" s="319"/>
      <c r="X79" s="319"/>
      <c r="Y79" s="319"/>
    </row>
    <row r="80" spans="1:25" s="322" customFormat="1">
      <c r="A80" s="314" t="s">
        <v>280</v>
      </c>
      <c r="B80" s="315" t="s">
        <v>2895</v>
      </c>
      <c r="C80" s="316"/>
      <c r="D80" s="317"/>
      <c r="E80" s="64"/>
      <c r="F80" s="352"/>
      <c r="G80" s="318"/>
      <c r="H80" s="318"/>
      <c r="I80" s="316"/>
      <c r="J80" s="316"/>
      <c r="K80" s="319"/>
      <c r="L80" s="319"/>
      <c r="M80" s="319"/>
      <c r="N80" s="319"/>
      <c r="O80" s="319"/>
      <c r="P80" s="319"/>
      <c r="Q80" s="319"/>
      <c r="R80" s="319"/>
      <c r="S80" s="319"/>
      <c r="T80" s="319"/>
      <c r="U80" s="319"/>
      <c r="V80" s="319"/>
      <c r="W80" s="319"/>
      <c r="X80" s="319"/>
      <c r="Y80" s="319"/>
    </row>
    <row r="81" spans="1:25" s="322" customFormat="1">
      <c r="A81" s="314"/>
      <c r="B81" s="315"/>
      <c r="C81" s="316"/>
      <c r="D81" s="317"/>
      <c r="E81" s="55"/>
      <c r="F81" s="327"/>
      <c r="G81" s="318"/>
      <c r="H81" s="318"/>
      <c r="I81" s="316"/>
      <c r="J81" s="316"/>
      <c r="K81" s="319"/>
      <c r="L81" s="319"/>
      <c r="M81" s="319"/>
      <c r="N81" s="319"/>
      <c r="O81" s="319"/>
      <c r="P81" s="319"/>
      <c r="Q81" s="319"/>
      <c r="R81" s="319"/>
      <c r="S81" s="319"/>
      <c r="T81" s="319"/>
      <c r="U81" s="319"/>
      <c r="V81" s="319"/>
      <c r="W81" s="319"/>
      <c r="X81" s="319"/>
      <c r="Y81" s="319"/>
    </row>
    <row r="82" spans="1:25" s="322" customFormat="1" ht="121.95" customHeight="1">
      <c r="A82" s="314" t="s">
        <v>2896</v>
      </c>
      <c r="B82" s="315" t="s">
        <v>3000</v>
      </c>
      <c r="C82" s="316"/>
      <c r="D82" s="317"/>
      <c r="E82" s="55"/>
      <c r="F82" s="327"/>
      <c r="G82" s="318"/>
      <c r="H82" s="318"/>
      <c r="I82" s="316"/>
      <c r="J82" s="316"/>
      <c r="K82" s="319"/>
      <c r="L82" s="319"/>
      <c r="M82" s="319"/>
      <c r="N82" s="319"/>
      <c r="O82" s="319"/>
      <c r="P82" s="319"/>
      <c r="Q82" s="319"/>
      <c r="R82" s="319"/>
      <c r="S82" s="319"/>
      <c r="T82" s="319"/>
      <c r="U82" s="319"/>
      <c r="V82" s="319"/>
      <c r="W82" s="319"/>
      <c r="X82" s="319"/>
      <c r="Y82" s="319"/>
    </row>
    <row r="83" spans="1:25" s="322" customFormat="1">
      <c r="A83" s="314"/>
      <c r="B83" s="315"/>
      <c r="C83" s="358" t="s">
        <v>277</v>
      </c>
      <c r="D83" s="341">
        <v>1900</v>
      </c>
      <c r="E83" s="55"/>
      <c r="F83" s="342">
        <f t="shared" ref="F83" si="8">D83*ROUND(E83,2)</f>
        <v>0</v>
      </c>
      <c r="G83" s="318"/>
      <c r="H83" s="318"/>
      <c r="I83" s="316"/>
      <c r="J83" s="316"/>
      <c r="K83" s="319"/>
      <c r="L83" s="319"/>
      <c r="M83" s="319"/>
      <c r="N83" s="319"/>
      <c r="O83" s="319"/>
      <c r="P83" s="319"/>
      <c r="Q83" s="319"/>
      <c r="R83" s="319"/>
      <c r="S83" s="319"/>
      <c r="T83" s="319"/>
      <c r="U83" s="319"/>
      <c r="V83" s="319"/>
      <c r="W83" s="319"/>
      <c r="X83" s="319"/>
      <c r="Y83" s="319"/>
    </row>
    <row r="84" spans="1:25" s="322" customFormat="1">
      <c r="A84" s="314"/>
      <c r="B84" s="315"/>
      <c r="C84" s="358"/>
      <c r="D84" s="341"/>
      <c r="E84" s="55"/>
      <c r="F84" s="327"/>
      <c r="G84" s="318"/>
      <c r="H84" s="318"/>
      <c r="I84" s="316"/>
      <c r="J84" s="316"/>
      <c r="K84" s="319"/>
      <c r="L84" s="319"/>
      <c r="M84" s="319"/>
      <c r="N84" s="319"/>
      <c r="O84" s="319"/>
      <c r="P84" s="319"/>
      <c r="Q84" s="319"/>
      <c r="R84" s="319"/>
      <c r="S84" s="319"/>
      <c r="T84" s="319"/>
      <c r="U84" s="319"/>
      <c r="V84" s="319"/>
      <c r="W84" s="319"/>
      <c r="X84" s="319"/>
      <c r="Y84" s="319"/>
    </row>
    <row r="85" spans="1:25" s="322" customFormat="1" ht="98.4" customHeight="1">
      <c r="A85" s="314" t="s">
        <v>2897</v>
      </c>
      <c r="B85" s="315" t="s">
        <v>2898</v>
      </c>
      <c r="C85" s="316"/>
      <c r="D85" s="317"/>
      <c r="E85" s="55"/>
      <c r="F85" s="327"/>
      <c r="G85" s="318"/>
      <c r="H85" s="318"/>
      <c r="I85" s="316"/>
      <c r="J85" s="316"/>
      <c r="K85" s="319"/>
      <c r="L85" s="319"/>
      <c r="M85" s="319"/>
      <c r="N85" s="319"/>
      <c r="O85" s="319"/>
      <c r="P85" s="319"/>
      <c r="Q85" s="319"/>
      <c r="R85" s="319"/>
      <c r="S85" s="319"/>
      <c r="T85" s="319"/>
      <c r="U85" s="319"/>
      <c r="V85" s="319"/>
      <c r="W85" s="319"/>
      <c r="X85" s="319"/>
      <c r="Y85" s="319"/>
    </row>
    <row r="86" spans="1:25" s="322" customFormat="1">
      <c r="A86" s="357"/>
      <c r="B86" s="315"/>
      <c r="C86" s="340" t="s">
        <v>3100</v>
      </c>
      <c r="D86" s="317">
        <v>390</v>
      </c>
      <c r="E86" s="55"/>
      <c r="F86" s="342">
        <f>D86*ROUND(E86,2)</f>
        <v>0</v>
      </c>
      <c r="G86" s="318"/>
      <c r="H86" s="318"/>
      <c r="I86" s="316"/>
      <c r="J86" s="316"/>
      <c r="K86" s="319"/>
      <c r="L86" s="319"/>
      <c r="M86" s="319"/>
      <c r="N86" s="319"/>
      <c r="O86" s="319"/>
      <c r="P86" s="319"/>
      <c r="Q86" s="319"/>
      <c r="R86" s="319"/>
      <c r="S86" s="319"/>
      <c r="T86" s="319"/>
      <c r="U86" s="319"/>
      <c r="V86" s="319"/>
      <c r="W86" s="319"/>
      <c r="X86" s="319"/>
      <c r="Y86" s="319"/>
    </row>
    <row r="87" spans="1:25" s="322" customFormat="1">
      <c r="A87" s="357"/>
      <c r="B87" s="315"/>
      <c r="C87" s="340"/>
      <c r="D87" s="317"/>
      <c r="E87" s="55"/>
      <c r="F87" s="342"/>
      <c r="G87" s="318"/>
      <c r="H87" s="318"/>
      <c r="I87" s="316"/>
      <c r="J87" s="316"/>
      <c r="K87" s="319"/>
      <c r="L87" s="319"/>
      <c r="M87" s="319"/>
      <c r="N87" s="319"/>
      <c r="O87" s="319"/>
      <c r="P87" s="319"/>
      <c r="Q87" s="319"/>
      <c r="R87" s="319"/>
      <c r="S87" s="319"/>
      <c r="T87" s="319"/>
      <c r="U87" s="319"/>
      <c r="V87" s="319"/>
      <c r="W87" s="319"/>
      <c r="X87" s="319"/>
      <c r="Y87" s="319"/>
    </row>
    <row r="88" spans="1:25" s="322" customFormat="1" ht="79.8">
      <c r="A88" s="314" t="s">
        <v>2999</v>
      </c>
      <c r="B88" s="315" t="s">
        <v>2899</v>
      </c>
      <c r="C88" s="316"/>
      <c r="D88" s="317"/>
      <c r="E88" s="55"/>
      <c r="F88" s="327"/>
      <c r="G88" s="318"/>
      <c r="H88" s="318"/>
      <c r="I88" s="316"/>
      <c r="J88" s="316"/>
      <c r="K88" s="319"/>
      <c r="L88" s="319"/>
      <c r="M88" s="319"/>
      <c r="N88" s="319"/>
      <c r="O88" s="319"/>
      <c r="P88" s="319"/>
      <c r="Q88" s="319"/>
      <c r="R88" s="319"/>
      <c r="S88" s="319"/>
      <c r="T88" s="319"/>
      <c r="U88" s="319"/>
      <c r="V88" s="319"/>
      <c r="W88" s="319"/>
      <c r="X88" s="319"/>
      <c r="Y88" s="319"/>
    </row>
    <row r="89" spans="1:25" s="322" customFormat="1">
      <c r="A89" s="357"/>
      <c r="B89" s="315"/>
      <c r="C89" s="340" t="s">
        <v>3100</v>
      </c>
      <c r="D89" s="317">
        <v>680</v>
      </c>
      <c r="E89" s="55"/>
      <c r="F89" s="342">
        <f>D89*ROUND(E89,2)</f>
        <v>0</v>
      </c>
      <c r="G89" s="318"/>
      <c r="H89" s="318"/>
      <c r="I89" s="316"/>
      <c r="J89" s="316"/>
      <c r="K89" s="319"/>
      <c r="L89" s="319"/>
      <c r="M89" s="319"/>
      <c r="N89" s="319"/>
      <c r="O89" s="319"/>
      <c r="P89" s="319"/>
      <c r="Q89" s="319"/>
      <c r="R89" s="319"/>
      <c r="S89" s="319"/>
      <c r="T89" s="319"/>
      <c r="U89" s="319"/>
      <c r="V89" s="319"/>
      <c r="W89" s="319"/>
      <c r="X89" s="319"/>
      <c r="Y89" s="319"/>
    </row>
    <row r="90" spans="1:25" s="322" customFormat="1">
      <c r="A90" s="314"/>
      <c r="B90" s="315"/>
      <c r="C90" s="358"/>
      <c r="D90" s="341"/>
      <c r="E90" s="55"/>
      <c r="F90" s="327"/>
      <c r="G90" s="318"/>
      <c r="H90" s="318"/>
      <c r="I90" s="316"/>
      <c r="J90" s="316"/>
      <c r="K90" s="319"/>
      <c r="L90" s="319"/>
      <c r="M90" s="319"/>
      <c r="N90" s="319"/>
      <c r="O90" s="319"/>
      <c r="P90" s="319"/>
      <c r="Q90" s="319"/>
      <c r="R90" s="319"/>
      <c r="S90" s="319"/>
      <c r="T90" s="319"/>
      <c r="U90" s="319"/>
      <c r="V90" s="319"/>
      <c r="W90" s="319"/>
      <c r="X90" s="319"/>
      <c r="Y90" s="319"/>
    </row>
    <row r="91" spans="1:25" s="322" customFormat="1" ht="111.6" customHeight="1">
      <c r="A91" s="359" t="s">
        <v>2900</v>
      </c>
      <c r="B91" s="344" t="s">
        <v>2901</v>
      </c>
      <c r="C91" s="356"/>
      <c r="D91" s="341"/>
      <c r="E91" s="55"/>
      <c r="F91" s="327"/>
      <c r="G91" s="318"/>
      <c r="H91" s="318"/>
      <c r="I91" s="316"/>
      <c r="J91" s="316"/>
      <c r="K91" s="319"/>
      <c r="L91" s="319"/>
      <c r="M91" s="319"/>
      <c r="N91" s="319"/>
      <c r="O91" s="319"/>
      <c r="P91" s="319"/>
      <c r="Q91" s="319"/>
      <c r="R91" s="319"/>
      <c r="S91" s="319"/>
      <c r="T91" s="319"/>
      <c r="U91" s="319"/>
      <c r="V91" s="319"/>
      <c r="W91" s="319"/>
      <c r="X91" s="319"/>
      <c r="Y91" s="319"/>
    </row>
    <row r="92" spans="1:25" s="322" customFormat="1">
      <c r="A92" s="314"/>
      <c r="B92" s="315"/>
      <c r="C92" s="316" t="s">
        <v>297</v>
      </c>
      <c r="D92" s="341">
        <v>1650</v>
      </c>
      <c r="E92" s="55"/>
      <c r="F92" s="342">
        <f>D92*ROUND(E92,2)</f>
        <v>0</v>
      </c>
      <c r="G92" s="318"/>
      <c r="H92" s="318"/>
      <c r="I92" s="316"/>
      <c r="J92" s="316"/>
      <c r="K92" s="319"/>
      <c r="L92" s="319"/>
      <c r="M92" s="319"/>
      <c r="N92" s="319"/>
      <c r="O92" s="319"/>
      <c r="P92" s="319"/>
      <c r="Q92" s="319"/>
      <c r="R92" s="319"/>
      <c r="S92" s="319"/>
      <c r="T92" s="319"/>
      <c r="U92" s="319"/>
      <c r="V92" s="319"/>
      <c r="W92" s="319"/>
      <c r="X92" s="319"/>
      <c r="Y92" s="319"/>
    </row>
    <row r="93" spans="1:25" s="322" customFormat="1">
      <c r="A93" s="314"/>
      <c r="B93" s="315"/>
      <c r="C93" s="316"/>
      <c r="D93" s="341"/>
      <c r="E93" s="55"/>
      <c r="F93" s="327"/>
      <c r="G93" s="318"/>
      <c r="H93" s="318"/>
      <c r="I93" s="316"/>
      <c r="J93" s="316"/>
      <c r="K93" s="319"/>
      <c r="L93" s="319"/>
      <c r="M93" s="319"/>
      <c r="N93" s="319"/>
      <c r="O93" s="319"/>
      <c r="P93" s="319"/>
      <c r="Q93" s="319"/>
      <c r="R93" s="319"/>
      <c r="S93" s="319"/>
      <c r="T93" s="319"/>
      <c r="U93" s="319"/>
      <c r="V93" s="319"/>
      <c r="W93" s="319"/>
      <c r="X93" s="319"/>
      <c r="Y93" s="319"/>
    </row>
    <row r="94" spans="1:25" s="322" customFormat="1" ht="114">
      <c r="A94" s="314" t="s">
        <v>2902</v>
      </c>
      <c r="B94" s="315" t="s">
        <v>2903</v>
      </c>
      <c r="C94" s="356"/>
      <c r="D94" s="341"/>
      <c r="E94" s="55"/>
      <c r="F94" s="327"/>
      <c r="G94" s="318"/>
      <c r="H94" s="318"/>
      <c r="I94" s="316"/>
      <c r="J94" s="316"/>
      <c r="K94" s="319"/>
      <c r="L94" s="319"/>
      <c r="M94" s="319"/>
      <c r="N94" s="319"/>
      <c r="O94" s="319"/>
      <c r="P94" s="319"/>
      <c r="Q94" s="319"/>
      <c r="R94" s="319"/>
      <c r="S94" s="319"/>
      <c r="T94" s="319"/>
      <c r="U94" s="319"/>
      <c r="V94" s="319"/>
      <c r="W94" s="319"/>
      <c r="X94" s="319"/>
      <c r="Y94" s="319"/>
    </row>
    <row r="95" spans="1:25" s="322" customFormat="1">
      <c r="A95" s="314"/>
      <c r="B95" s="315"/>
      <c r="C95" s="316" t="s">
        <v>297</v>
      </c>
      <c r="D95" s="341">
        <v>1650</v>
      </c>
      <c r="E95" s="55"/>
      <c r="F95" s="341">
        <f>D95*E95</f>
        <v>0</v>
      </c>
      <c r="G95" s="318"/>
      <c r="H95" s="318"/>
      <c r="I95" s="316"/>
      <c r="J95" s="316"/>
      <c r="K95" s="319"/>
      <c r="L95" s="319"/>
      <c r="M95" s="319"/>
      <c r="N95" s="319"/>
      <c r="O95" s="319"/>
      <c r="P95" s="319"/>
      <c r="Q95" s="319"/>
      <c r="R95" s="319"/>
      <c r="S95" s="319"/>
      <c r="T95" s="319"/>
      <c r="U95" s="319"/>
      <c r="V95" s="319"/>
      <c r="W95" s="319"/>
      <c r="X95" s="319"/>
      <c r="Y95" s="319"/>
    </row>
    <row r="96" spans="1:25" s="322" customFormat="1">
      <c r="A96" s="314"/>
      <c r="B96" s="315"/>
      <c r="C96" s="316"/>
      <c r="D96" s="341"/>
      <c r="E96" s="55"/>
      <c r="F96" s="327"/>
      <c r="G96" s="318"/>
      <c r="H96" s="318"/>
      <c r="I96" s="316"/>
      <c r="J96" s="316"/>
      <c r="K96" s="319"/>
      <c r="L96" s="319"/>
      <c r="M96" s="319"/>
      <c r="N96" s="319"/>
      <c r="O96" s="319"/>
      <c r="P96" s="319"/>
      <c r="Q96" s="319"/>
      <c r="R96" s="319"/>
      <c r="S96" s="319"/>
      <c r="T96" s="319"/>
      <c r="U96" s="319"/>
      <c r="V96" s="319"/>
      <c r="W96" s="319"/>
      <c r="X96" s="319"/>
      <c r="Y96" s="319"/>
    </row>
    <row r="97" spans="1:25" s="322" customFormat="1" ht="79.8">
      <c r="A97" s="314" t="s">
        <v>2904</v>
      </c>
      <c r="B97" s="315" t="s">
        <v>2905</v>
      </c>
      <c r="C97" s="356"/>
      <c r="D97" s="341"/>
      <c r="E97" s="62"/>
      <c r="F97" s="341"/>
      <c r="G97" s="318"/>
      <c r="H97" s="318"/>
      <c r="I97" s="316"/>
      <c r="J97" s="316"/>
      <c r="K97" s="319"/>
      <c r="L97" s="319"/>
      <c r="M97" s="319"/>
      <c r="N97" s="319"/>
      <c r="O97" s="319"/>
      <c r="P97" s="319"/>
      <c r="Q97" s="319"/>
      <c r="R97" s="319"/>
      <c r="S97" s="319"/>
      <c r="T97" s="319"/>
      <c r="U97" s="319"/>
      <c r="V97" s="319"/>
      <c r="W97" s="319"/>
      <c r="X97" s="319"/>
      <c r="Y97" s="319"/>
    </row>
    <row r="98" spans="1:25" s="322" customFormat="1">
      <c r="A98" s="314"/>
      <c r="B98" s="315"/>
      <c r="C98" s="340" t="s">
        <v>297</v>
      </c>
      <c r="D98" s="341">
        <v>990</v>
      </c>
      <c r="E98" s="62"/>
      <c r="F98" s="342">
        <f>D98*ROUND(E98,2)</f>
        <v>0</v>
      </c>
      <c r="G98" s="318"/>
      <c r="H98" s="318"/>
      <c r="I98" s="316"/>
      <c r="J98" s="316"/>
      <c r="K98" s="319"/>
      <c r="L98" s="319"/>
      <c r="M98" s="319"/>
      <c r="N98" s="319"/>
      <c r="O98" s="319"/>
      <c r="P98" s="319"/>
      <c r="Q98" s="319"/>
      <c r="R98" s="319"/>
      <c r="S98" s="319"/>
      <c r="T98" s="319"/>
      <c r="U98" s="319"/>
      <c r="V98" s="319"/>
      <c r="W98" s="319"/>
      <c r="X98" s="319"/>
      <c r="Y98" s="319"/>
    </row>
    <row r="99" spans="1:25" s="322" customFormat="1">
      <c r="A99" s="314"/>
      <c r="B99" s="315"/>
      <c r="C99" s="340"/>
      <c r="D99" s="341"/>
      <c r="E99" s="62"/>
      <c r="F99" s="342"/>
      <c r="G99" s="318"/>
      <c r="H99" s="318"/>
      <c r="I99" s="316"/>
      <c r="J99" s="316"/>
      <c r="K99" s="319"/>
      <c r="L99" s="319"/>
      <c r="M99" s="319"/>
      <c r="N99" s="319"/>
      <c r="O99" s="319"/>
      <c r="P99" s="319"/>
      <c r="Q99" s="319"/>
      <c r="R99" s="319"/>
      <c r="S99" s="319"/>
      <c r="T99" s="319"/>
      <c r="U99" s="319"/>
      <c r="V99" s="319"/>
      <c r="W99" s="319"/>
      <c r="X99" s="319"/>
      <c r="Y99" s="319"/>
    </row>
    <row r="100" spans="1:25" s="322" customFormat="1" ht="68.400000000000006">
      <c r="A100" s="314" t="s">
        <v>2906</v>
      </c>
      <c r="B100" s="315" t="s">
        <v>2907</v>
      </c>
      <c r="C100" s="356"/>
      <c r="D100" s="341"/>
      <c r="E100" s="62"/>
      <c r="F100" s="341"/>
      <c r="G100" s="318"/>
      <c r="H100" s="318"/>
      <c r="I100" s="316"/>
      <c r="J100" s="316"/>
      <c r="K100" s="319"/>
      <c r="L100" s="319"/>
      <c r="M100" s="319"/>
      <c r="N100" s="319"/>
      <c r="O100" s="319"/>
      <c r="P100" s="319"/>
      <c r="Q100" s="319"/>
      <c r="R100" s="319"/>
      <c r="S100" s="319"/>
      <c r="T100" s="319"/>
      <c r="U100" s="319"/>
      <c r="V100" s="319"/>
      <c r="W100" s="319"/>
      <c r="X100" s="319"/>
      <c r="Y100" s="319"/>
    </row>
    <row r="101" spans="1:25" s="322" customFormat="1">
      <c r="A101" s="314"/>
      <c r="B101" s="315"/>
      <c r="C101" s="340" t="s">
        <v>297</v>
      </c>
      <c r="D101" s="341">
        <v>450</v>
      </c>
      <c r="E101" s="62"/>
      <c r="F101" s="342">
        <f t="shared" ref="F101" si="9">D101*ROUND(E101,2)</f>
        <v>0</v>
      </c>
      <c r="G101" s="318"/>
      <c r="H101" s="318"/>
      <c r="I101" s="316"/>
      <c r="J101" s="316"/>
      <c r="K101" s="319"/>
      <c r="L101" s="319"/>
      <c r="M101" s="319"/>
      <c r="N101" s="319"/>
      <c r="O101" s="319"/>
      <c r="P101" s="319"/>
      <c r="Q101" s="319"/>
      <c r="R101" s="319"/>
      <c r="S101" s="319"/>
      <c r="T101" s="319"/>
      <c r="U101" s="319"/>
      <c r="V101" s="319"/>
      <c r="W101" s="319"/>
      <c r="X101" s="319"/>
      <c r="Y101" s="319"/>
    </row>
    <row r="102" spans="1:25" s="322" customFormat="1">
      <c r="A102" s="314"/>
      <c r="B102" s="315"/>
      <c r="C102" s="340"/>
      <c r="D102" s="341"/>
      <c r="E102" s="62"/>
      <c r="F102" s="342"/>
      <c r="G102" s="318"/>
      <c r="H102" s="318"/>
      <c r="I102" s="316"/>
      <c r="J102" s="316"/>
      <c r="K102" s="319"/>
      <c r="L102" s="319"/>
      <c r="M102" s="319"/>
      <c r="N102" s="319"/>
      <c r="O102" s="319"/>
      <c r="P102" s="319"/>
      <c r="Q102" s="319"/>
      <c r="R102" s="319"/>
      <c r="S102" s="319"/>
      <c r="T102" s="319"/>
      <c r="U102" s="319"/>
      <c r="V102" s="319"/>
      <c r="W102" s="319"/>
      <c r="X102" s="319"/>
      <c r="Y102" s="319"/>
    </row>
    <row r="103" spans="1:25" s="322" customFormat="1" ht="79.8">
      <c r="A103" s="314" t="s">
        <v>2908</v>
      </c>
      <c r="B103" s="315" t="s">
        <v>2909</v>
      </c>
      <c r="C103" s="356"/>
      <c r="D103" s="341"/>
      <c r="E103" s="62"/>
      <c r="F103" s="341"/>
      <c r="G103" s="318"/>
      <c r="H103" s="318"/>
      <c r="I103" s="316"/>
      <c r="J103" s="316"/>
      <c r="K103" s="319"/>
      <c r="L103" s="319"/>
      <c r="M103" s="319"/>
      <c r="N103" s="319"/>
      <c r="O103" s="319"/>
      <c r="P103" s="319"/>
      <c r="Q103" s="319"/>
      <c r="R103" s="319"/>
      <c r="S103" s="319"/>
      <c r="T103" s="319"/>
      <c r="U103" s="319"/>
      <c r="V103" s="319"/>
      <c r="W103" s="319"/>
      <c r="X103" s="319"/>
      <c r="Y103" s="319"/>
    </row>
    <row r="104" spans="1:25" s="322" customFormat="1">
      <c r="A104" s="314"/>
      <c r="B104" s="315"/>
      <c r="C104" s="340" t="s">
        <v>297</v>
      </c>
      <c r="D104" s="341">
        <v>30</v>
      </c>
      <c r="E104" s="62"/>
      <c r="F104" s="342">
        <f>D104*ROUND(E104,2)</f>
        <v>0</v>
      </c>
      <c r="G104" s="318"/>
      <c r="H104" s="318"/>
      <c r="I104" s="316"/>
      <c r="J104" s="316"/>
      <c r="K104" s="319"/>
      <c r="L104" s="319"/>
      <c r="M104" s="319"/>
      <c r="N104" s="319"/>
      <c r="O104" s="319"/>
      <c r="P104" s="319"/>
      <c r="Q104" s="319"/>
      <c r="R104" s="319"/>
      <c r="S104" s="319"/>
      <c r="T104" s="319"/>
      <c r="U104" s="319"/>
      <c r="V104" s="319"/>
      <c r="W104" s="319"/>
      <c r="X104" s="319"/>
      <c r="Y104" s="319"/>
    </row>
    <row r="105" spans="1:25" s="322" customFormat="1">
      <c r="A105" s="314"/>
      <c r="B105" s="315"/>
      <c r="C105" s="316"/>
      <c r="D105" s="341"/>
      <c r="E105" s="62"/>
      <c r="F105" s="327"/>
      <c r="G105" s="360"/>
      <c r="H105" s="318"/>
      <c r="I105" s="316"/>
      <c r="J105" s="316"/>
      <c r="K105" s="319"/>
      <c r="L105" s="319"/>
      <c r="M105" s="319"/>
      <c r="N105" s="319"/>
      <c r="O105" s="319"/>
      <c r="P105" s="319"/>
      <c r="Q105" s="319"/>
      <c r="R105" s="319"/>
      <c r="S105" s="319"/>
      <c r="T105" s="319"/>
      <c r="U105" s="319"/>
      <c r="V105" s="319"/>
      <c r="W105" s="319"/>
      <c r="X105" s="319"/>
      <c r="Y105" s="319"/>
    </row>
    <row r="106" spans="1:25" s="322" customFormat="1">
      <c r="A106" s="350" t="s">
        <v>280</v>
      </c>
      <c r="B106" s="351" t="s">
        <v>3320</v>
      </c>
      <c r="C106" s="316"/>
      <c r="D106" s="317"/>
      <c r="E106" s="55"/>
      <c r="F106" s="352">
        <f>SUM(F82:F105)</f>
        <v>0</v>
      </c>
      <c r="G106" s="360"/>
      <c r="H106" s="318"/>
      <c r="I106" s="316"/>
      <c r="J106" s="316"/>
      <c r="K106" s="319"/>
      <c r="L106" s="319"/>
      <c r="M106" s="319"/>
      <c r="N106" s="319"/>
      <c r="O106" s="319"/>
      <c r="P106" s="319"/>
      <c r="Q106" s="319"/>
      <c r="R106" s="319"/>
      <c r="S106" s="319"/>
      <c r="T106" s="319"/>
      <c r="U106" s="319"/>
      <c r="V106" s="319"/>
      <c r="W106" s="319"/>
      <c r="X106" s="319"/>
      <c r="Y106" s="319"/>
    </row>
    <row r="107" spans="1:25" s="322" customFormat="1">
      <c r="A107" s="314"/>
      <c r="B107" s="315"/>
      <c r="C107" s="316"/>
      <c r="D107" s="317"/>
      <c r="E107" s="55"/>
      <c r="F107" s="352"/>
      <c r="G107" s="318"/>
      <c r="H107" s="318"/>
      <c r="I107" s="316"/>
      <c r="J107" s="316"/>
      <c r="K107" s="319"/>
      <c r="L107" s="319"/>
      <c r="M107" s="319"/>
      <c r="N107" s="319"/>
      <c r="O107" s="319"/>
      <c r="P107" s="319"/>
      <c r="Q107" s="319"/>
      <c r="R107" s="319"/>
      <c r="S107" s="319"/>
      <c r="T107" s="319"/>
      <c r="U107" s="319"/>
      <c r="V107" s="319"/>
      <c r="W107" s="319"/>
      <c r="X107" s="319"/>
      <c r="Y107" s="319"/>
    </row>
    <row r="108" spans="1:25" s="322" customFormat="1">
      <c r="A108" s="314"/>
      <c r="B108" s="315"/>
      <c r="C108" s="316"/>
      <c r="D108" s="317"/>
      <c r="E108" s="55"/>
      <c r="F108" s="327"/>
      <c r="G108" s="318"/>
      <c r="H108" s="318"/>
      <c r="I108" s="316"/>
      <c r="J108" s="316"/>
      <c r="K108" s="319"/>
      <c r="L108" s="319"/>
      <c r="M108" s="319"/>
      <c r="N108" s="319"/>
      <c r="O108" s="319"/>
      <c r="P108" s="319"/>
      <c r="Q108" s="319"/>
      <c r="R108" s="319"/>
      <c r="S108" s="319"/>
      <c r="T108" s="319"/>
      <c r="U108" s="319"/>
      <c r="V108" s="319"/>
      <c r="W108" s="319"/>
      <c r="X108" s="319"/>
      <c r="Y108" s="319"/>
    </row>
    <row r="109" spans="1:25" s="322" customFormat="1">
      <c r="A109" s="314" t="s">
        <v>304</v>
      </c>
      <c r="B109" s="315" t="s">
        <v>556</v>
      </c>
      <c r="C109" s="316"/>
      <c r="D109" s="317"/>
      <c r="E109" s="64"/>
      <c r="F109" s="352"/>
      <c r="G109" s="318"/>
      <c r="H109" s="318"/>
      <c r="I109" s="316"/>
      <c r="J109" s="316"/>
      <c r="K109" s="319"/>
      <c r="L109" s="319"/>
      <c r="M109" s="319"/>
      <c r="N109" s="319"/>
      <c r="O109" s="319"/>
      <c r="P109" s="319"/>
      <c r="Q109" s="319"/>
      <c r="R109" s="319"/>
      <c r="S109" s="319"/>
      <c r="T109" s="319"/>
      <c r="U109" s="319"/>
      <c r="V109" s="319"/>
      <c r="W109" s="319"/>
      <c r="X109" s="319"/>
      <c r="Y109" s="319"/>
    </row>
    <row r="110" spans="1:25" s="322" customFormat="1">
      <c r="A110" s="314"/>
      <c r="B110" s="315"/>
      <c r="C110" s="340"/>
      <c r="D110" s="341"/>
      <c r="E110" s="55"/>
      <c r="F110" s="341"/>
      <c r="G110" s="319"/>
      <c r="H110" s="318"/>
      <c r="I110" s="316"/>
      <c r="J110" s="316"/>
      <c r="K110" s="319"/>
      <c r="L110" s="319"/>
      <c r="M110" s="319"/>
      <c r="N110" s="319"/>
      <c r="O110" s="319"/>
      <c r="P110" s="319"/>
      <c r="Q110" s="319"/>
      <c r="R110" s="319"/>
      <c r="S110" s="319"/>
      <c r="T110" s="319"/>
      <c r="U110" s="319"/>
      <c r="V110" s="319"/>
      <c r="W110" s="319"/>
      <c r="X110" s="319"/>
      <c r="Y110" s="319"/>
    </row>
    <row r="111" spans="1:25" s="322" customFormat="1" ht="210" customHeight="1">
      <c r="A111" s="353" t="s">
        <v>2910</v>
      </c>
      <c r="B111" s="315" t="s">
        <v>2911</v>
      </c>
      <c r="C111" s="356"/>
      <c r="D111" s="341"/>
      <c r="E111" s="55"/>
      <c r="F111" s="327"/>
      <c r="G111" s="319"/>
      <c r="H111" s="315"/>
      <c r="I111" s="316"/>
      <c r="J111" s="316"/>
      <c r="K111" s="319"/>
      <c r="L111" s="319"/>
      <c r="M111" s="319"/>
      <c r="N111" s="319"/>
      <c r="O111" s="319"/>
      <c r="P111" s="319"/>
      <c r="Q111" s="319"/>
      <c r="R111" s="319"/>
      <c r="S111" s="319"/>
      <c r="T111" s="319"/>
      <c r="U111" s="319"/>
      <c r="V111" s="319"/>
      <c r="W111" s="319"/>
      <c r="X111" s="319"/>
      <c r="Y111" s="319"/>
    </row>
    <row r="112" spans="1:25" s="322" customFormat="1">
      <c r="A112" s="314"/>
      <c r="B112" s="315"/>
      <c r="C112" s="356" t="s">
        <v>262</v>
      </c>
      <c r="D112" s="341">
        <v>12</v>
      </c>
      <c r="E112" s="55"/>
      <c r="F112" s="342">
        <f t="shared" ref="F112" si="10">D112*ROUND(E112,2)</f>
        <v>0</v>
      </c>
      <c r="G112" s="319"/>
      <c r="H112" s="318"/>
      <c r="I112" s="316"/>
      <c r="J112" s="316"/>
      <c r="K112" s="319"/>
      <c r="L112" s="319"/>
      <c r="M112" s="319"/>
      <c r="N112" s="319"/>
      <c r="O112" s="319"/>
      <c r="P112" s="319"/>
      <c r="Q112" s="319"/>
      <c r="R112" s="319"/>
      <c r="S112" s="319"/>
      <c r="T112" s="319"/>
      <c r="U112" s="319"/>
      <c r="V112" s="319"/>
      <c r="W112" s="319"/>
      <c r="X112" s="319"/>
      <c r="Y112" s="319"/>
    </row>
    <row r="113" spans="1:25" s="322" customFormat="1">
      <c r="A113" s="314"/>
      <c r="B113" s="315"/>
      <c r="C113" s="356"/>
      <c r="D113" s="341"/>
      <c r="E113" s="55"/>
      <c r="F113" s="342"/>
      <c r="G113" s="319"/>
      <c r="H113" s="318"/>
      <c r="I113" s="316"/>
      <c r="J113" s="316"/>
      <c r="K113" s="319"/>
      <c r="L113" s="319"/>
      <c r="M113" s="319"/>
      <c r="N113" s="319"/>
      <c r="O113" s="319"/>
      <c r="P113" s="319"/>
      <c r="Q113" s="319"/>
      <c r="R113" s="319"/>
      <c r="S113" s="319"/>
      <c r="T113" s="319"/>
      <c r="U113" s="319"/>
      <c r="V113" s="319"/>
      <c r="W113" s="319"/>
      <c r="X113" s="319"/>
      <c r="Y113" s="319"/>
    </row>
    <row r="114" spans="1:25" s="364" customFormat="1" ht="134.4" customHeight="1">
      <c r="A114" s="314" t="s">
        <v>2912</v>
      </c>
      <c r="B114" s="315" t="s">
        <v>3101</v>
      </c>
      <c r="C114" s="340"/>
      <c r="D114" s="341"/>
      <c r="E114" s="55"/>
      <c r="F114" s="327"/>
      <c r="G114" s="361"/>
      <c r="H114" s="362"/>
      <c r="I114" s="363"/>
      <c r="J114" s="363"/>
      <c r="K114" s="361"/>
      <c r="L114" s="361"/>
      <c r="M114" s="361"/>
      <c r="N114" s="361"/>
      <c r="O114" s="361"/>
      <c r="P114" s="361"/>
      <c r="Q114" s="361"/>
      <c r="R114" s="361"/>
      <c r="S114" s="361"/>
      <c r="T114" s="361"/>
      <c r="U114" s="361"/>
      <c r="V114" s="361"/>
      <c r="W114" s="361"/>
      <c r="X114" s="361"/>
      <c r="Y114" s="361"/>
    </row>
    <row r="115" spans="1:25" s="364" customFormat="1" ht="15.6">
      <c r="A115" s="314" t="s">
        <v>2913</v>
      </c>
      <c r="B115" s="315" t="s">
        <v>1608</v>
      </c>
      <c r="C115" s="365" t="s">
        <v>3102</v>
      </c>
      <c r="D115" s="341">
        <v>200</v>
      </c>
      <c r="E115" s="55"/>
      <c r="F115" s="341">
        <f t="shared" ref="F115:F122" si="11">D115*E115</f>
        <v>0</v>
      </c>
      <c r="G115" s="361"/>
      <c r="H115" s="362"/>
      <c r="I115" s="363"/>
      <c r="J115" s="363"/>
      <c r="K115" s="361"/>
      <c r="L115" s="361"/>
      <c r="M115" s="361"/>
      <c r="N115" s="361"/>
      <c r="O115" s="361"/>
      <c r="P115" s="361"/>
      <c r="Q115" s="361"/>
      <c r="R115" s="361"/>
      <c r="S115" s="361"/>
      <c r="T115" s="361"/>
      <c r="U115" s="361"/>
      <c r="V115" s="361"/>
      <c r="W115" s="361"/>
      <c r="X115" s="361"/>
      <c r="Y115" s="361"/>
    </row>
    <row r="116" spans="1:25" s="364" customFormat="1" ht="15.6">
      <c r="A116" s="314" t="s">
        <v>3128</v>
      </c>
      <c r="B116" s="315" t="s">
        <v>2915</v>
      </c>
      <c r="C116" s="340" t="s">
        <v>3103</v>
      </c>
      <c r="D116" s="341">
        <v>30</v>
      </c>
      <c r="E116" s="55"/>
      <c r="F116" s="341">
        <f t="shared" si="11"/>
        <v>0</v>
      </c>
      <c r="G116" s="361"/>
      <c r="H116" s="362"/>
      <c r="I116" s="363"/>
      <c r="J116" s="363"/>
      <c r="K116" s="361"/>
      <c r="L116" s="361"/>
      <c r="M116" s="361"/>
      <c r="N116" s="361"/>
      <c r="O116" s="361"/>
      <c r="P116" s="361"/>
      <c r="Q116" s="361"/>
      <c r="R116" s="361"/>
      <c r="S116" s="361"/>
      <c r="T116" s="361"/>
      <c r="U116" s="361"/>
      <c r="V116" s="361"/>
      <c r="W116" s="361"/>
      <c r="X116" s="361"/>
      <c r="Y116" s="361"/>
    </row>
    <row r="117" spans="1:25" s="364" customFormat="1" ht="15.6">
      <c r="A117" s="314" t="s">
        <v>2914</v>
      </c>
      <c r="B117" s="315" t="s">
        <v>2917</v>
      </c>
      <c r="C117" s="365" t="s">
        <v>3102</v>
      </c>
      <c r="D117" s="341">
        <v>10</v>
      </c>
      <c r="E117" s="55"/>
      <c r="F117" s="341">
        <f t="shared" si="11"/>
        <v>0</v>
      </c>
      <c r="G117" s="361"/>
      <c r="H117" s="362"/>
      <c r="I117" s="363"/>
      <c r="J117" s="363"/>
      <c r="K117" s="361"/>
      <c r="L117" s="361"/>
      <c r="M117" s="361"/>
      <c r="N117" s="361"/>
      <c r="O117" s="361"/>
      <c r="P117" s="361"/>
      <c r="Q117" s="361"/>
      <c r="R117" s="361"/>
      <c r="S117" s="361"/>
      <c r="T117" s="361"/>
      <c r="U117" s="361"/>
      <c r="V117" s="361"/>
      <c r="W117" s="361"/>
      <c r="X117" s="361"/>
      <c r="Y117" s="361"/>
    </row>
    <row r="118" spans="1:25" s="364" customFormat="1" ht="15.6">
      <c r="A118" s="314" t="s">
        <v>2916</v>
      </c>
      <c r="B118" s="315" t="s">
        <v>2919</v>
      </c>
      <c r="C118" s="340" t="s">
        <v>261</v>
      </c>
      <c r="D118" s="341">
        <v>1.5</v>
      </c>
      <c r="E118" s="55"/>
      <c r="F118" s="341">
        <f t="shared" si="11"/>
        <v>0</v>
      </c>
      <c r="G118" s="361"/>
      <c r="H118" s="362"/>
      <c r="I118" s="363"/>
      <c r="J118" s="363"/>
      <c r="K118" s="361"/>
      <c r="L118" s="361"/>
      <c r="M118" s="361"/>
      <c r="N118" s="361"/>
      <c r="O118" s="361"/>
      <c r="P118" s="361"/>
      <c r="Q118" s="361"/>
      <c r="R118" s="361"/>
      <c r="S118" s="361"/>
      <c r="T118" s="361"/>
      <c r="U118" s="361"/>
      <c r="V118" s="361"/>
      <c r="W118" s="361"/>
      <c r="X118" s="361"/>
      <c r="Y118" s="361"/>
    </row>
    <row r="119" spans="1:25" s="364" customFormat="1" ht="15.6">
      <c r="A119" s="314" t="s">
        <v>2918</v>
      </c>
      <c r="B119" s="315" t="s">
        <v>75</v>
      </c>
      <c r="C119" s="365" t="s">
        <v>3102</v>
      </c>
      <c r="D119" s="341">
        <v>0.3</v>
      </c>
      <c r="E119" s="55"/>
      <c r="F119" s="341">
        <f t="shared" si="11"/>
        <v>0</v>
      </c>
      <c r="G119" s="361"/>
      <c r="H119" s="362"/>
      <c r="I119" s="363"/>
      <c r="J119" s="363"/>
      <c r="K119" s="361"/>
      <c r="L119" s="361"/>
      <c r="M119" s="361"/>
      <c r="N119" s="361"/>
      <c r="O119" s="361"/>
      <c r="P119" s="361"/>
      <c r="Q119" s="361"/>
      <c r="R119" s="361"/>
      <c r="S119" s="361"/>
      <c r="T119" s="361"/>
      <c r="U119" s="361"/>
      <c r="V119" s="361"/>
      <c r="W119" s="361"/>
      <c r="X119" s="361"/>
      <c r="Y119" s="361"/>
    </row>
    <row r="120" spans="1:25" s="364" customFormat="1" ht="15.6">
      <c r="A120" s="314" t="s">
        <v>2920</v>
      </c>
      <c r="B120" s="315" t="s">
        <v>2922</v>
      </c>
      <c r="C120" s="340" t="s">
        <v>262</v>
      </c>
      <c r="D120" s="341">
        <v>1</v>
      </c>
      <c r="E120" s="55"/>
      <c r="F120" s="341">
        <f t="shared" si="11"/>
        <v>0</v>
      </c>
      <c r="G120" s="366"/>
      <c r="H120" s="362"/>
      <c r="I120" s="363"/>
      <c r="J120" s="363"/>
      <c r="K120" s="361"/>
      <c r="L120" s="361"/>
      <c r="M120" s="361"/>
      <c r="N120" s="361"/>
      <c r="O120" s="361"/>
      <c r="P120" s="361"/>
      <c r="Q120" s="361"/>
      <c r="R120" s="361"/>
      <c r="S120" s="361"/>
      <c r="T120" s="361"/>
      <c r="U120" s="361"/>
      <c r="V120" s="361"/>
      <c r="W120" s="361"/>
      <c r="X120" s="361"/>
      <c r="Y120" s="361"/>
    </row>
    <row r="121" spans="1:25" s="364" customFormat="1" ht="15.6">
      <c r="A121" s="314" t="s">
        <v>2921</v>
      </c>
      <c r="B121" s="315" t="s">
        <v>1610</v>
      </c>
      <c r="C121" s="365" t="s">
        <v>3102</v>
      </c>
      <c r="D121" s="341">
        <v>190</v>
      </c>
      <c r="E121" s="55"/>
      <c r="F121" s="341">
        <f t="shared" si="11"/>
        <v>0</v>
      </c>
      <c r="G121" s="366"/>
      <c r="H121" s="362"/>
      <c r="I121" s="363"/>
      <c r="J121" s="363"/>
      <c r="K121" s="361"/>
      <c r="L121" s="361"/>
      <c r="M121" s="361"/>
      <c r="N121" s="361"/>
      <c r="O121" s="361"/>
      <c r="P121" s="361"/>
      <c r="Q121" s="361"/>
      <c r="R121" s="361"/>
      <c r="S121" s="361"/>
      <c r="T121" s="361"/>
      <c r="U121" s="361"/>
      <c r="V121" s="361"/>
      <c r="W121" s="361"/>
      <c r="X121" s="361"/>
      <c r="Y121" s="361"/>
    </row>
    <row r="122" spans="1:25" s="364" customFormat="1" ht="15.6">
      <c r="A122" s="314" t="s">
        <v>2923</v>
      </c>
      <c r="B122" s="315" t="s">
        <v>2924</v>
      </c>
      <c r="C122" s="365" t="s">
        <v>3102</v>
      </c>
      <c r="D122" s="341">
        <v>10</v>
      </c>
      <c r="E122" s="55"/>
      <c r="F122" s="341">
        <f t="shared" si="11"/>
        <v>0</v>
      </c>
      <c r="G122" s="366"/>
      <c r="H122" s="362"/>
      <c r="I122" s="363"/>
      <c r="J122" s="363"/>
      <c r="K122" s="361"/>
      <c r="L122" s="361"/>
      <c r="M122" s="361"/>
      <c r="N122" s="361"/>
      <c r="O122" s="361"/>
      <c r="P122" s="361"/>
      <c r="Q122" s="361"/>
      <c r="R122" s="361"/>
      <c r="S122" s="361"/>
      <c r="T122" s="361"/>
      <c r="U122" s="361"/>
      <c r="V122" s="361"/>
      <c r="W122" s="361"/>
      <c r="X122" s="361"/>
      <c r="Y122" s="361"/>
    </row>
    <row r="123" spans="1:25" s="364" customFormat="1" ht="15.6">
      <c r="A123" s="314"/>
      <c r="B123" s="315"/>
      <c r="C123" s="365"/>
      <c r="D123" s="341"/>
      <c r="E123" s="55"/>
      <c r="F123" s="341"/>
      <c r="G123" s="366"/>
      <c r="H123" s="362"/>
      <c r="I123" s="363"/>
      <c r="J123" s="363"/>
      <c r="K123" s="361"/>
      <c r="L123" s="361"/>
      <c r="M123" s="361"/>
      <c r="N123" s="361"/>
      <c r="O123" s="361"/>
      <c r="P123" s="361"/>
      <c r="Q123" s="361"/>
      <c r="R123" s="361"/>
      <c r="S123" s="361"/>
      <c r="T123" s="361"/>
      <c r="U123" s="361"/>
      <c r="V123" s="361"/>
      <c r="W123" s="361"/>
      <c r="X123" s="361"/>
      <c r="Y123" s="361"/>
    </row>
    <row r="124" spans="1:25" s="371" customFormat="1" ht="45.6">
      <c r="A124" s="367" t="s">
        <v>2925</v>
      </c>
      <c r="B124" s="315" t="s">
        <v>3106</v>
      </c>
      <c r="C124" s="316"/>
      <c r="D124" s="341"/>
      <c r="E124" s="55"/>
      <c r="F124" s="368"/>
      <c r="G124" s="369"/>
      <c r="H124" s="362"/>
      <c r="I124" s="363"/>
      <c r="J124" s="363"/>
      <c r="K124" s="370"/>
      <c r="L124" s="370"/>
      <c r="M124" s="370"/>
      <c r="N124" s="370"/>
      <c r="O124" s="370"/>
      <c r="P124" s="370"/>
      <c r="Q124" s="370"/>
      <c r="R124" s="370"/>
      <c r="S124" s="370"/>
      <c r="T124" s="370"/>
      <c r="U124" s="370"/>
      <c r="V124" s="370"/>
      <c r="W124" s="370"/>
      <c r="X124" s="370"/>
      <c r="Y124" s="370"/>
    </row>
    <row r="125" spans="1:25" s="371" customFormat="1" ht="15.6">
      <c r="A125" s="336" t="s">
        <v>2837</v>
      </c>
      <c r="B125" s="315" t="s">
        <v>75</v>
      </c>
      <c r="C125" s="365" t="s">
        <v>277</v>
      </c>
      <c r="D125" s="372">
        <v>3</v>
      </c>
      <c r="E125" s="407"/>
      <c r="F125" s="342">
        <f t="shared" ref="F125:F127" si="12">D125*ROUND(E125,2)</f>
        <v>0</v>
      </c>
      <c r="G125" s="361"/>
      <c r="H125" s="362"/>
      <c r="I125" s="363"/>
      <c r="J125" s="363"/>
      <c r="K125" s="370"/>
      <c r="L125" s="370"/>
      <c r="M125" s="370"/>
      <c r="N125" s="370"/>
      <c r="O125" s="370"/>
      <c r="P125" s="370"/>
      <c r="Q125" s="370"/>
      <c r="R125" s="370"/>
      <c r="S125" s="370"/>
      <c r="T125" s="370"/>
      <c r="U125" s="370"/>
      <c r="V125" s="370"/>
      <c r="W125" s="370"/>
      <c r="X125" s="370"/>
      <c r="Y125" s="370"/>
    </row>
    <row r="126" spans="1:25" s="371" customFormat="1" ht="15.6">
      <c r="A126" s="314" t="s">
        <v>2838</v>
      </c>
      <c r="B126" s="315" t="s">
        <v>87</v>
      </c>
      <c r="C126" s="358" t="s">
        <v>282</v>
      </c>
      <c r="D126" s="373">
        <v>240</v>
      </c>
      <c r="E126" s="407"/>
      <c r="F126" s="342">
        <f t="shared" si="12"/>
        <v>0</v>
      </c>
      <c r="G126" s="364"/>
      <c r="H126" s="362"/>
      <c r="I126" s="363"/>
      <c r="J126" s="363"/>
      <c r="K126" s="370"/>
      <c r="L126" s="370"/>
      <c r="M126" s="370"/>
      <c r="N126" s="370"/>
      <c r="O126" s="370"/>
      <c r="P126" s="370"/>
      <c r="Q126" s="370"/>
      <c r="R126" s="370"/>
      <c r="S126" s="370"/>
      <c r="T126" s="370"/>
      <c r="U126" s="370"/>
      <c r="V126" s="370"/>
      <c r="W126" s="370"/>
      <c r="X126" s="370"/>
      <c r="Y126" s="370"/>
    </row>
    <row r="127" spans="1:25" s="364" customFormat="1" ht="15.6">
      <c r="A127" s="314" t="s">
        <v>2926</v>
      </c>
      <c r="B127" s="315" t="s">
        <v>2927</v>
      </c>
      <c r="C127" s="316" t="s">
        <v>297</v>
      </c>
      <c r="D127" s="372">
        <v>4</v>
      </c>
      <c r="E127" s="62"/>
      <c r="F127" s="342">
        <f t="shared" si="12"/>
        <v>0</v>
      </c>
      <c r="G127" s="366"/>
      <c r="H127" s="362"/>
      <c r="I127" s="363"/>
      <c r="J127" s="363"/>
      <c r="K127" s="361"/>
      <c r="L127" s="361"/>
      <c r="M127" s="361"/>
      <c r="N127" s="361"/>
      <c r="O127" s="361"/>
      <c r="P127" s="361"/>
      <c r="Q127" s="361"/>
      <c r="R127" s="361"/>
      <c r="S127" s="361"/>
      <c r="T127" s="361"/>
      <c r="U127" s="361"/>
      <c r="V127" s="361"/>
      <c r="W127" s="361"/>
      <c r="X127" s="361"/>
      <c r="Y127" s="361"/>
    </row>
    <row r="128" spans="1:25" s="322" customFormat="1">
      <c r="A128" s="314"/>
      <c r="B128" s="315"/>
      <c r="C128" s="316"/>
      <c r="D128" s="317"/>
      <c r="E128" s="55"/>
      <c r="F128" s="327"/>
      <c r="G128" s="318"/>
      <c r="H128" s="318"/>
      <c r="I128" s="316"/>
      <c r="J128" s="316"/>
      <c r="K128" s="319"/>
      <c r="L128" s="319"/>
      <c r="M128" s="319"/>
      <c r="N128" s="319"/>
      <c r="O128" s="319"/>
      <c r="P128" s="319"/>
      <c r="Q128" s="319"/>
      <c r="R128" s="319"/>
      <c r="S128" s="319"/>
      <c r="T128" s="319"/>
      <c r="U128" s="319"/>
      <c r="V128" s="319"/>
      <c r="W128" s="319"/>
      <c r="X128" s="319"/>
      <c r="Y128" s="319"/>
    </row>
    <row r="129" spans="1:25" s="322" customFormat="1" ht="45.6">
      <c r="A129" s="367" t="s">
        <v>2928</v>
      </c>
      <c r="B129" s="374" t="s">
        <v>2929</v>
      </c>
      <c r="C129" s="316"/>
      <c r="D129" s="317"/>
      <c r="E129" s="55"/>
      <c r="F129" s="327"/>
      <c r="G129" s="318"/>
      <c r="H129" s="318"/>
      <c r="I129" s="316"/>
      <c r="J129" s="316"/>
      <c r="K129" s="319"/>
      <c r="L129" s="319"/>
      <c r="M129" s="319"/>
      <c r="N129" s="319"/>
      <c r="O129" s="319"/>
      <c r="P129" s="319"/>
      <c r="Q129" s="319"/>
      <c r="R129" s="319"/>
      <c r="S129" s="319"/>
      <c r="T129" s="319"/>
      <c r="U129" s="319"/>
      <c r="V129" s="319"/>
      <c r="W129" s="319"/>
      <c r="X129" s="319"/>
      <c r="Y129" s="319"/>
    </row>
    <row r="130" spans="1:25" s="371" customFormat="1" ht="15.6">
      <c r="A130" s="336"/>
      <c r="B130" s="315"/>
      <c r="C130" s="365" t="s">
        <v>277</v>
      </c>
      <c r="D130" s="372">
        <v>3</v>
      </c>
      <c r="E130" s="407"/>
      <c r="F130" s="342">
        <f t="shared" ref="F130" si="13">D130*ROUND(E130,2)</f>
        <v>0</v>
      </c>
      <c r="G130" s="361"/>
      <c r="H130" s="362"/>
      <c r="I130" s="363"/>
      <c r="J130" s="363"/>
      <c r="K130" s="370"/>
      <c r="L130" s="370"/>
      <c r="M130" s="370"/>
      <c r="N130" s="370"/>
      <c r="O130" s="370"/>
      <c r="P130" s="370"/>
      <c r="Q130" s="370"/>
      <c r="R130" s="370"/>
      <c r="S130" s="370"/>
      <c r="T130" s="370"/>
      <c r="U130" s="370"/>
      <c r="V130" s="370"/>
      <c r="W130" s="370"/>
      <c r="X130" s="370"/>
      <c r="Y130" s="370"/>
    </row>
    <row r="131" spans="1:25" s="322" customFormat="1">
      <c r="A131" s="314"/>
      <c r="B131" s="315"/>
      <c r="C131" s="316"/>
      <c r="D131" s="317"/>
      <c r="E131" s="55"/>
      <c r="F131" s="327"/>
      <c r="G131" s="318"/>
      <c r="H131" s="318"/>
      <c r="I131" s="316"/>
      <c r="J131" s="316"/>
      <c r="K131" s="319"/>
      <c r="L131" s="319"/>
      <c r="M131" s="319"/>
      <c r="N131" s="319"/>
      <c r="O131" s="319"/>
      <c r="P131" s="319"/>
      <c r="Q131" s="319"/>
      <c r="R131" s="319"/>
      <c r="S131" s="319"/>
      <c r="T131" s="319"/>
      <c r="U131" s="319"/>
      <c r="V131" s="319"/>
      <c r="W131" s="319"/>
      <c r="X131" s="319"/>
      <c r="Y131" s="319"/>
    </row>
    <row r="132" spans="1:25" s="322" customFormat="1">
      <c r="A132" s="350" t="s">
        <v>304</v>
      </c>
      <c r="B132" s="351" t="s">
        <v>1947</v>
      </c>
      <c r="C132" s="316"/>
      <c r="D132" s="317"/>
      <c r="E132" s="55"/>
      <c r="F132" s="352">
        <f>SUM(F110:F131)</f>
        <v>0</v>
      </c>
      <c r="G132" s="318"/>
      <c r="H132" s="318"/>
      <c r="I132" s="316"/>
      <c r="J132" s="316"/>
      <c r="K132" s="319"/>
      <c r="L132" s="319"/>
      <c r="M132" s="319"/>
      <c r="N132" s="319"/>
      <c r="O132" s="319"/>
      <c r="P132" s="319"/>
      <c r="Q132" s="319"/>
      <c r="R132" s="319"/>
      <c r="S132" s="319"/>
      <c r="T132" s="319"/>
      <c r="U132" s="319"/>
      <c r="V132" s="319"/>
      <c r="W132" s="319"/>
      <c r="X132" s="319"/>
      <c r="Y132" s="319"/>
    </row>
    <row r="133" spans="1:25" s="322" customFormat="1">
      <c r="A133" s="314"/>
      <c r="B133" s="315"/>
      <c r="C133" s="316"/>
      <c r="D133" s="317"/>
      <c r="E133" s="55"/>
      <c r="F133" s="327"/>
      <c r="G133" s="318"/>
      <c r="H133" s="318"/>
      <c r="I133" s="316"/>
      <c r="J133" s="316"/>
      <c r="K133" s="319"/>
      <c r="L133" s="319"/>
      <c r="M133" s="319"/>
      <c r="N133" s="319"/>
      <c r="O133" s="319"/>
      <c r="P133" s="319"/>
      <c r="Q133" s="319"/>
      <c r="R133" s="319"/>
      <c r="S133" s="319"/>
      <c r="T133" s="319"/>
      <c r="U133" s="319"/>
      <c r="V133" s="319"/>
      <c r="W133" s="319"/>
      <c r="X133" s="319"/>
      <c r="Y133" s="319"/>
    </row>
    <row r="134" spans="1:25" s="322" customFormat="1">
      <c r="A134" s="314"/>
      <c r="B134" s="315"/>
      <c r="C134" s="316"/>
      <c r="D134" s="317"/>
      <c r="E134" s="55"/>
      <c r="F134" s="327"/>
      <c r="G134" s="318"/>
      <c r="H134" s="318"/>
      <c r="I134" s="316"/>
      <c r="J134" s="316"/>
      <c r="K134" s="319"/>
      <c r="L134" s="319"/>
      <c r="M134" s="319"/>
      <c r="N134" s="319"/>
      <c r="O134" s="319"/>
      <c r="P134" s="319"/>
      <c r="Q134" s="319"/>
      <c r="R134" s="319"/>
      <c r="S134" s="319"/>
      <c r="T134" s="319"/>
      <c r="U134" s="319"/>
      <c r="V134" s="319"/>
      <c r="W134" s="319"/>
      <c r="X134" s="319"/>
      <c r="Y134" s="319"/>
    </row>
    <row r="135" spans="1:25" s="322" customFormat="1">
      <c r="A135" s="314" t="s">
        <v>333</v>
      </c>
      <c r="B135" s="315" t="s">
        <v>478</v>
      </c>
      <c r="C135" s="316"/>
      <c r="D135" s="317"/>
      <c r="E135" s="64"/>
      <c r="F135" s="352"/>
      <c r="G135" s="318"/>
      <c r="H135" s="318"/>
      <c r="I135" s="316"/>
      <c r="J135" s="316"/>
      <c r="K135" s="319"/>
      <c r="L135" s="319"/>
      <c r="M135" s="319"/>
      <c r="N135" s="319"/>
      <c r="O135" s="319"/>
      <c r="P135" s="319"/>
      <c r="Q135" s="319"/>
      <c r="R135" s="319"/>
      <c r="S135" s="319"/>
      <c r="T135" s="319"/>
      <c r="U135" s="319"/>
      <c r="V135" s="319"/>
      <c r="W135" s="319"/>
      <c r="X135" s="319"/>
      <c r="Y135" s="319"/>
    </row>
    <row r="136" spans="1:25" s="322" customFormat="1">
      <c r="A136" s="314"/>
      <c r="B136" s="315"/>
      <c r="C136" s="316"/>
      <c r="D136" s="317"/>
      <c r="E136" s="55"/>
      <c r="F136" s="327"/>
      <c r="G136" s="318"/>
      <c r="H136" s="318"/>
      <c r="I136" s="316"/>
      <c r="J136" s="316"/>
      <c r="K136" s="319"/>
      <c r="L136" s="319"/>
      <c r="M136" s="319"/>
      <c r="N136" s="319"/>
      <c r="O136" s="319"/>
      <c r="P136" s="319"/>
      <c r="Q136" s="319"/>
      <c r="R136" s="319"/>
      <c r="S136" s="319"/>
      <c r="T136" s="319"/>
      <c r="U136" s="319"/>
      <c r="V136" s="319"/>
      <c r="W136" s="319"/>
      <c r="X136" s="319"/>
      <c r="Y136" s="319"/>
    </row>
    <row r="137" spans="1:25" s="322" customFormat="1" ht="186" customHeight="1">
      <c r="A137" s="314" t="s">
        <v>2930</v>
      </c>
      <c r="B137" s="375" t="s">
        <v>3417</v>
      </c>
      <c r="C137" s="340"/>
      <c r="D137" s="341"/>
      <c r="E137" s="55"/>
      <c r="F137" s="327"/>
      <c r="G137" s="318"/>
      <c r="H137" s="318"/>
      <c r="I137" s="316"/>
      <c r="J137" s="316"/>
      <c r="K137" s="319"/>
      <c r="L137" s="319"/>
      <c r="M137" s="319"/>
      <c r="N137" s="319"/>
      <c r="O137" s="319"/>
      <c r="P137" s="319"/>
      <c r="Q137" s="319"/>
      <c r="R137" s="319"/>
      <c r="S137" s="319"/>
      <c r="T137" s="319"/>
      <c r="U137" s="319"/>
      <c r="V137" s="319"/>
      <c r="W137" s="319"/>
      <c r="X137" s="319"/>
      <c r="Y137" s="319"/>
    </row>
    <row r="138" spans="1:25" s="322" customFormat="1">
      <c r="A138" s="376" t="s">
        <v>2840</v>
      </c>
      <c r="B138" s="315" t="s">
        <v>2931</v>
      </c>
      <c r="C138" s="340" t="s">
        <v>262</v>
      </c>
      <c r="D138" s="341">
        <v>1</v>
      </c>
      <c r="E138" s="55"/>
      <c r="F138" s="342">
        <f t="shared" ref="F138:F141" si="14">D138*ROUND(E138,2)</f>
        <v>0</v>
      </c>
      <c r="G138" s="318"/>
      <c r="H138" s="318"/>
      <c r="I138" s="316"/>
      <c r="J138" s="316"/>
      <c r="K138" s="319"/>
      <c r="L138" s="319"/>
      <c r="M138" s="319"/>
      <c r="N138" s="319"/>
      <c r="O138" s="319"/>
      <c r="P138" s="319"/>
      <c r="Q138" s="319"/>
      <c r="R138" s="319"/>
      <c r="S138" s="319"/>
      <c r="T138" s="319"/>
      <c r="U138" s="319"/>
      <c r="V138" s="319"/>
      <c r="W138" s="319"/>
      <c r="X138" s="319"/>
      <c r="Y138" s="319"/>
    </row>
    <row r="139" spans="1:25" s="322" customFormat="1">
      <c r="A139" s="376" t="s">
        <v>2841</v>
      </c>
      <c r="B139" s="315" t="s">
        <v>2932</v>
      </c>
      <c r="C139" s="340" t="s">
        <v>262</v>
      </c>
      <c r="D139" s="341">
        <v>2</v>
      </c>
      <c r="E139" s="55"/>
      <c r="F139" s="342">
        <f t="shared" si="14"/>
        <v>0</v>
      </c>
      <c r="G139" s="318"/>
      <c r="H139" s="318"/>
      <c r="I139" s="316"/>
      <c r="J139" s="316"/>
      <c r="K139" s="319"/>
      <c r="L139" s="319"/>
      <c r="M139" s="319"/>
      <c r="N139" s="319"/>
      <c r="O139" s="319"/>
      <c r="P139" s="319"/>
      <c r="Q139" s="319"/>
      <c r="R139" s="319"/>
      <c r="S139" s="319"/>
      <c r="T139" s="319"/>
      <c r="U139" s="319"/>
      <c r="V139" s="319"/>
      <c r="W139" s="319"/>
      <c r="X139" s="319"/>
      <c r="Y139" s="319"/>
    </row>
    <row r="140" spans="1:25" s="322" customFormat="1">
      <c r="A140" s="376" t="s">
        <v>2933</v>
      </c>
      <c r="B140" s="315" t="s">
        <v>2934</v>
      </c>
      <c r="C140" s="340" t="s">
        <v>262</v>
      </c>
      <c r="D140" s="341">
        <v>2</v>
      </c>
      <c r="E140" s="55"/>
      <c r="F140" s="342">
        <f t="shared" si="14"/>
        <v>0</v>
      </c>
      <c r="G140" s="318"/>
      <c r="H140" s="318"/>
      <c r="I140" s="316"/>
      <c r="J140" s="316"/>
      <c r="K140" s="319"/>
      <c r="L140" s="319"/>
      <c r="M140" s="319"/>
      <c r="N140" s="319"/>
      <c r="O140" s="319"/>
      <c r="P140" s="319"/>
      <c r="Q140" s="319"/>
      <c r="R140" s="319"/>
      <c r="S140" s="319"/>
      <c r="T140" s="319"/>
      <c r="U140" s="319"/>
      <c r="V140" s="319"/>
      <c r="W140" s="319"/>
      <c r="X140" s="319"/>
      <c r="Y140" s="319"/>
    </row>
    <row r="141" spans="1:25" s="322" customFormat="1">
      <c r="A141" s="314" t="s">
        <v>2935</v>
      </c>
      <c r="B141" s="315" t="s">
        <v>2936</v>
      </c>
      <c r="C141" s="340" t="s">
        <v>262</v>
      </c>
      <c r="D141" s="341">
        <v>3</v>
      </c>
      <c r="E141" s="55"/>
      <c r="F141" s="342">
        <f t="shared" si="14"/>
        <v>0</v>
      </c>
      <c r="G141" s="318"/>
      <c r="H141" s="318"/>
      <c r="I141" s="316"/>
      <c r="J141" s="316"/>
      <c r="K141" s="319"/>
      <c r="L141" s="319"/>
      <c r="M141" s="319"/>
      <c r="N141" s="319"/>
      <c r="O141" s="319"/>
      <c r="P141" s="319"/>
      <c r="Q141" s="319"/>
      <c r="R141" s="319"/>
      <c r="S141" s="319"/>
      <c r="T141" s="319"/>
      <c r="U141" s="319"/>
      <c r="V141" s="319"/>
      <c r="W141" s="319"/>
      <c r="X141" s="319"/>
      <c r="Y141" s="319"/>
    </row>
    <row r="142" spans="1:25" s="322" customFormat="1">
      <c r="A142" s="314"/>
      <c r="B142" s="315"/>
      <c r="C142" s="316"/>
      <c r="D142" s="317"/>
      <c r="E142" s="55"/>
      <c r="F142" s="327"/>
      <c r="G142" s="318"/>
      <c r="H142" s="318"/>
      <c r="I142" s="316"/>
      <c r="J142" s="316"/>
      <c r="K142" s="319"/>
      <c r="L142" s="319"/>
      <c r="M142" s="319"/>
      <c r="N142" s="319"/>
      <c r="O142" s="319"/>
      <c r="P142" s="319"/>
      <c r="Q142" s="319"/>
      <c r="R142" s="319"/>
      <c r="S142" s="319"/>
      <c r="T142" s="319"/>
      <c r="U142" s="319"/>
      <c r="V142" s="319"/>
      <c r="W142" s="319"/>
      <c r="X142" s="319"/>
      <c r="Y142" s="319"/>
    </row>
    <row r="143" spans="1:25" s="364" customFormat="1" ht="15.6">
      <c r="A143" s="314" t="s">
        <v>2937</v>
      </c>
      <c r="B143" s="315" t="s">
        <v>2938</v>
      </c>
      <c r="C143" s="316"/>
      <c r="D143" s="317"/>
      <c r="E143" s="55"/>
      <c r="F143" s="327"/>
      <c r="G143" s="366"/>
      <c r="H143" s="362"/>
      <c r="I143" s="363"/>
      <c r="J143" s="363"/>
      <c r="K143" s="361"/>
      <c r="L143" s="361"/>
      <c r="M143" s="361"/>
      <c r="N143" s="361"/>
      <c r="O143" s="361"/>
      <c r="P143" s="361"/>
      <c r="Q143" s="361"/>
      <c r="R143" s="361"/>
      <c r="S143" s="361"/>
      <c r="T143" s="361"/>
      <c r="U143" s="361"/>
      <c r="V143" s="361"/>
      <c r="W143" s="361"/>
      <c r="X143" s="361"/>
      <c r="Y143" s="361"/>
    </row>
    <row r="144" spans="1:25" s="364" customFormat="1" ht="15.6">
      <c r="A144" s="336" t="s">
        <v>1553</v>
      </c>
      <c r="B144" s="315" t="s">
        <v>2939</v>
      </c>
      <c r="C144" s="356" t="s">
        <v>261</v>
      </c>
      <c r="D144" s="341">
        <v>200</v>
      </c>
      <c r="E144" s="55"/>
      <c r="F144" s="342">
        <f t="shared" ref="F144:F147" si="15">D144*ROUND(E144,2)</f>
        <v>0</v>
      </c>
      <c r="G144" s="366"/>
      <c r="H144" s="362"/>
      <c r="I144" s="363"/>
      <c r="J144" s="363"/>
      <c r="K144" s="361"/>
      <c r="L144" s="361"/>
      <c r="M144" s="361"/>
      <c r="N144" s="361"/>
      <c r="O144" s="361"/>
      <c r="P144" s="361"/>
      <c r="Q144" s="361"/>
      <c r="R144" s="361"/>
      <c r="S144" s="361"/>
      <c r="T144" s="361"/>
      <c r="U144" s="361"/>
      <c r="V144" s="361"/>
      <c r="W144" s="361"/>
      <c r="X144" s="361"/>
      <c r="Y144" s="361"/>
    </row>
    <row r="145" spans="1:25" s="364" customFormat="1" ht="15.6">
      <c r="A145" s="336" t="s">
        <v>2940</v>
      </c>
      <c r="B145" s="315" t="s">
        <v>2941</v>
      </c>
      <c r="C145" s="356" t="s">
        <v>261</v>
      </c>
      <c r="D145" s="341">
        <v>5</v>
      </c>
      <c r="E145" s="55"/>
      <c r="F145" s="342">
        <f t="shared" si="15"/>
        <v>0</v>
      </c>
      <c r="G145" s="366"/>
      <c r="H145" s="362"/>
      <c r="I145" s="363"/>
      <c r="J145" s="363"/>
      <c r="K145" s="361"/>
      <c r="L145" s="361"/>
      <c r="M145" s="361"/>
      <c r="N145" s="361"/>
      <c r="O145" s="361"/>
      <c r="P145" s="361"/>
      <c r="Q145" s="361"/>
      <c r="R145" s="361"/>
      <c r="S145" s="361"/>
      <c r="T145" s="361"/>
      <c r="U145" s="361"/>
      <c r="V145" s="361"/>
      <c r="W145" s="361"/>
      <c r="X145" s="361"/>
      <c r="Y145" s="361"/>
    </row>
    <row r="146" spans="1:25" s="364" customFormat="1" ht="15.6">
      <c r="A146" s="336" t="s">
        <v>2942</v>
      </c>
      <c r="B146" s="315" t="s">
        <v>2943</v>
      </c>
      <c r="C146" s="316" t="s">
        <v>262</v>
      </c>
      <c r="D146" s="341">
        <v>36</v>
      </c>
      <c r="E146" s="55"/>
      <c r="F146" s="342">
        <f t="shared" si="15"/>
        <v>0</v>
      </c>
      <c r="G146" s="366"/>
      <c r="H146" s="362"/>
      <c r="I146" s="363"/>
      <c r="J146" s="363"/>
      <c r="K146" s="361"/>
      <c r="L146" s="361"/>
      <c r="M146" s="361"/>
      <c r="N146" s="361"/>
      <c r="O146" s="361"/>
      <c r="P146" s="361"/>
      <c r="Q146" s="361"/>
      <c r="R146" s="361"/>
      <c r="S146" s="361"/>
      <c r="T146" s="361"/>
      <c r="U146" s="361"/>
      <c r="V146" s="361"/>
      <c r="W146" s="361"/>
      <c r="X146" s="361"/>
      <c r="Y146" s="361"/>
    </row>
    <row r="147" spans="1:25" s="364" customFormat="1" ht="15.6">
      <c r="A147" s="336" t="s">
        <v>2944</v>
      </c>
      <c r="B147" s="315" t="s">
        <v>2945</v>
      </c>
      <c r="C147" s="316" t="s">
        <v>262</v>
      </c>
      <c r="D147" s="341">
        <v>6</v>
      </c>
      <c r="E147" s="55"/>
      <c r="F147" s="342">
        <f t="shared" si="15"/>
        <v>0</v>
      </c>
      <c r="G147" s="361"/>
      <c r="H147" s="362"/>
      <c r="I147" s="363"/>
      <c r="J147" s="363"/>
      <c r="K147" s="361"/>
      <c r="L147" s="361"/>
      <c r="M147" s="361"/>
      <c r="N147" s="361"/>
      <c r="O147" s="361"/>
      <c r="P147" s="361"/>
      <c r="Q147" s="361"/>
      <c r="R147" s="361"/>
      <c r="S147" s="361"/>
      <c r="T147" s="361"/>
      <c r="U147" s="361"/>
      <c r="V147" s="361"/>
      <c r="W147" s="361"/>
      <c r="X147" s="361"/>
      <c r="Y147" s="361"/>
    </row>
    <row r="148" spans="1:25" s="322" customFormat="1">
      <c r="A148" s="314"/>
      <c r="B148" s="315"/>
      <c r="C148" s="316"/>
      <c r="D148" s="317"/>
      <c r="E148" s="55"/>
      <c r="F148" s="327"/>
      <c r="G148" s="318"/>
      <c r="H148" s="318"/>
      <c r="I148" s="316"/>
      <c r="J148" s="316"/>
      <c r="K148" s="319"/>
      <c r="L148" s="319"/>
      <c r="M148" s="319"/>
      <c r="N148" s="319"/>
      <c r="O148" s="319"/>
      <c r="P148" s="319"/>
      <c r="Q148" s="319"/>
      <c r="R148" s="319"/>
      <c r="S148" s="319"/>
      <c r="T148" s="319"/>
      <c r="U148" s="319"/>
      <c r="V148" s="319"/>
      <c r="W148" s="319"/>
      <c r="X148" s="319"/>
      <c r="Y148" s="319"/>
    </row>
    <row r="149" spans="1:25" s="364" customFormat="1" ht="34.200000000000003">
      <c r="A149" s="314" t="s">
        <v>2946</v>
      </c>
      <c r="B149" s="315" t="s">
        <v>2947</v>
      </c>
      <c r="C149" s="316"/>
      <c r="D149" s="341"/>
      <c r="E149" s="55"/>
      <c r="F149" s="341"/>
      <c r="G149" s="377"/>
      <c r="H149" s="362"/>
      <c r="I149" s="363"/>
      <c r="J149" s="363"/>
      <c r="K149" s="361"/>
      <c r="L149" s="361"/>
      <c r="M149" s="361"/>
      <c r="N149" s="361"/>
      <c r="O149" s="361"/>
      <c r="P149" s="361"/>
      <c r="Q149" s="361"/>
      <c r="R149" s="361"/>
      <c r="S149" s="361"/>
      <c r="T149" s="361"/>
      <c r="U149" s="361"/>
      <c r="V149" s="361"/>
      <c r="W149" s="361"/>
      <c r="X149" s="361"/>
      <c r="Y149" s="361"/>
    </row>
    <row r="150" spans="1:25" s="364" customFormat="1" ht="15.6">
      <c r="A150" s="314"/>
      <c r="B150" s="315"/>
      <c r="C150" s="365" t="s">
        <v>3102</v>
      </c>
      <c r="D150" s="341">
        <v>20</v>
      </c>
      <c r="E150" s="55"/>
      <c r="F150" s="342">
        <f>D150*ROUND(E150,2)</f>
        <v>0</v>
      </c>
      <c r="G150" s="377"/>
      <c r="H150" s="362"/>
      <c r="I150" s="363"/>
      <c r="J150" s="363"/>
      <c r="K150" s="361"/>
      <c r="L150" s="361"/>
      <c r="M150" s="361"/>
      <c r="N150" s="361"/>
      <c r="O150" s="361"/>
      <c r="P150" s="361"/>
      <c r="Q150" s="361"/>
      <c r="R150" s="361"/>
      <c r="S150" s="361"/>
      <c r="T150" s="361"/>
      <c r="U150" s="361"/>
      <c r="V150" s="361"/>
      <c r="W150" s="361"/>
      <c r="X150" s="361"/>
      <c r="Y150" s="361"/>
    </row>
    <row r="151" spans="1:25" s="322" customFormat="1">
      <c r="A151" s="314"/>
      <c r="B151" s="315"/>
      <c r="C151" s="316"/>
      <c r="D151" s="341"/>
      <c r="E151" s="62"/>
      <c r="F151" s="341"/>
      <c r="G151" s="319"/>
      <c r="H151" s="318"/>
      <c r="I151" s="316"/>
      <c r="J151" s="316"/>
      <c r="K151" s="319"/>
      <c r="L151" s="319"/>
      <c r="M151" s="319"/>
      <c r="N151" s="319"/>
      <c r="O151" s="319"/>
      <c r="P151" s="319"/>
      <c r="Q151" s="319"/>
      <c r="R151" s="319"/>
      <c r="S151" s="319"/>
      <c r="T151" s="319"/>
      <c r="U151" s="319"/>
      <c r="V151" s="319"/>
      <c r="W151" s="319"/>
      <c r="X151" s="319"/>
      <c r="Y151" s="319"/>
    </row>
    <row r="152" spans="1:25" s="382" customFormat="1" ht="34.200000000000003">
      <c r="A152" s="378" t="s">
        <v>2948</v>
      </c>
      <c r="B152" s="379" t="s">
        <v>2949</v>
      </c>
      <c r="C152" s="380"/>
      <c r="D152" s="341"/>
      <c r="E152" s="62"/>
      <c r="F152" s="341"/>
      <c r="G152" s="381"/>
      <c r="H152" s="381"/>
      <c r="I152" s="381"/>
      <c r="J152" s="381"/>
      <c r="K152" s="381"/>
      <c r="L152" s="381"/>
      <c r="M152" s="381"/>
      <c r="N152" s="381"/>
      <c r="O152" s="381"/>
      <c r="P152" s="381"/>
      <c r="Q152" s="381"/>
      <c r="R152" s="381"/>
      <c r="S152" s="381"/>
      <c r="T152" s="381"/>
      <c r="U152" s="381"/>
      <c r="V152" s="381"/>
      <c r="W152" s="381"/>
      <c r="X152" s="381"/>
      <c r="Y152" s="381"/>
    </row>
    <row r="153" spans="1:25" s="382" customFormat="1" ht="12">
      <c r="A153" s="383"/>
      <c r="B153" s="379" t="s">
        <v>2950</v>
      </c>
      <c r="C153" s="380"/>
      <c r="D153" s="341"/>
      <c r="E153" s="62"/>
      <c r="F153" s="341"/>
      <c r="G153" s="381"/>
      <c r="H153" s="381"/>
      <c r="I153" s="381"/>
      <c r="J153" s="381"/>
      <c r="K153" s="381"/>
      <c r="L153" s="381"/>
      <c r="M153" s="381"/>
      <c r="N153" s="381"/>
      <c r="O153" s="381"/>
      <c r="P153" s="381"/>
      <c r="Q153" s="381"/>
      <c r="R153" s="381"/>
      <c r="S153" s="381"/>
      <c r="T153" s="381"/>
      <c r="U153" s="381"/>
      <c r="V153" s="381"/>
      <c r="W153" s="381"/>
      <c r="X153" s="381"/>
      <c r="Y153" s="381"/>
    </row>
    <row r="154" spans="1:25" s="382" customFormat="1" ht="34.200000000000003">
      <c r="A154" s="383"/>
      <c r="B154" s="379" t="s">
        <v>2951</v>
      </c>
      <c r="C154" s="380"/>
      <c r="D154" s="341"/>
      <c r="E154" s="62"/>
      <c r="F154" s="341"/>
      <c r="G154" s="381"/>
      <c r="H154" s="381"/>
      <c r="I154" s="381"/>
      <c r="J154" s="381"/>
      <c r="K154" s="381"/>
      <c r="L154" s="381"/>
      <c r="M154" s="381"/>
      <c r="N154" s="381"/>
      <c r="O154" s="381"/>
      <c r="P154" s="381"/>
      <c r="Q154" s="381"/>
      <c r="R154" s="381"/>
      <c r="S154" s="381"/>
      <c r="T154" s="381"/>
      <c r="U154" s="381"/>
      <c r="V154" s="381"/>
      <c r="W154" s="381"/>
      <c r="X154" s="381"/>
      <c r="Y154" s="381"/>
    </row>
    <row r="155" spans="1:25" s="382" customFormat="1" ht="22.8">
      <c r="A155" s="383"/>
      <c r="B155" s="379" t="s">
        <v>2952</v>
      </c>
      <c r="C155" s="380"/>
      <c r="D155" s="341"/>
      <c r="E155" s="62"/>
      <c r="F155" s="341"/>
      <c r="G155" s="381"/>
      <c r="H155" s="381"/>
      <c r="I155" s="381"/>
      <c r="J155" s="381"/>
      <c r="K155" s="381"/>
      <c r="L155" s="381"/>
      <c r="M155" s="381"/>
      <c r="N155" s="381"/>
      <c r="O155" s="381"/>
      <c r="P155" s="381"/>
      <c r="Q155" s="381"/>
      <c r="R155" s="381"/>
      <c r="S155" s="381"/>
      <c r="T155" s="381"/>
      <c r="U155" s="381"/>
      <c r="V155" s="381"/>
      <c r="W155" s="381"/>
      <c r="X155" s="381"/>
      <c r="Y155" s="381"/>
    </row>
    <row r="156" spans="1:25" s="382" customFormat="1" ht="68.400000000000006">
      <c r="A156" s="383"/>
      <c r="B156" s="379" t="s">
        <v>3223</v>
      </c>
      <c r="C156" s="380"/>
      <c r="D156" s="341"/>
      <c r="E156" s="62"/>
      <c r="F156" s="341"/>
      <c r="G156" s="381"/>
      <c r="H156" s="381"/>
      <c r="I156" s="381"/>
      <c r="J156" s="381"/>
      <c r="K156" s="381"/>
      <c r="L156" s="381"/>
      <c r="M156" s="381"/>
      <c r="N156" s="381"/>
      <c r="O156" s="381"/>
      <c r="P156" s="381"/>
      <c r="Q156" s="381"/>
      <c r="R156" s="381"/>
      <c r="S156" s="381"/>
      <c r="T156" s="381"/>
      <c r="U156" s="381"/>
      <c r="V156" s="381"/>
      <c r="W156" s="381"/>
      <c r="X156" s="381"/>
      <c r="Y156" s="381"/>
    </row>
    <row r="157" spans="1:25" s="382" customFormat="1" ht="22.8">
      <c r="A157" s="383"/>
      <c r="B157" s="379" t="s">
        <v>2953</v>
      </c>
      <c r="C157" s="380"/>
      <c r="D157" s="341"/>
      <c r="E157" s="62"/>
      <c r="F157" s="341"/>
      <c r="G157" s="381"/>
      <c r="H157" s="381"/>
      <c r="I157" s="381"/>
      <c r="J157" s="381"/>
      <c r="K157" s="381"/>
      <c r="L157" s="381"/>
      <c r="M157" s="381"/>
      <c r="N157" s="381"/>
      <c r="O157" s="381"/>
      <c r="P157" s="381"/>
      <c r="Q157" s="381"/>
      <c r="R157" s="381"/>
      <c r="S157" s="381"/>
      <c r="T157" s="381"/>
      <c r="U157" s="381"/>
      <c r="V157" s="381"/>
      <c r="W157" s="381"/>
      <c r="X157" s="381"/>
      <c r="Y157" s="381"/>
    </row>
    <row r="158" spans="1:25" s="382" customFormat="1" ht="12">
      <c r="A158" s="383"/>
      <c r="B158" s="379" t="s">
        <v>2954</v>
      </c>
      <c r="C158" s="380"/>
      <c r="D158" s="341"/>
      <c r="E158" s="62"/>
      <c r="F158" s="341"/>
      <c r="G158" s="381"/>
      <c r="H158" s="381"/>
      <c r="I158" s="381"/>
      <c r="J158" s="381"/>
      <c r="K158" s="381"/>
      <c r="L158" s="381"/>
      <c r="M158" s="381"/>
      <c r="N158" s="381"/>
      <c r="O158" s="381"/>
      <c r="P158" s="381"/>
      <c r="Q158" s="381"/>
      <c r="R158" s="381"/>
      <c r="S158" s="381"/>
      <c r="T158" s="381"/>
      <c r="U158" s="381"/>
      <c r="V158" s="381"/>
      <c r="W158" s="381"/>
      <c r="X158" s="381"/>
      <c r="Y158" s="381"/>
    </row>
    <row r="159" spans="1:25" s="382" customFormat="1" ht="34.200000000000003">
      <c r="A159" s="383"/>
      <c r="B159" s="384" t="s">
        <v>2955</v>
      </c>
      <c r="C159" s="380"/>
      <c r="D159" s="341"/>
      <c r="E159" s="62"/>
      <c r="F159" s="341"/>
      <c r="G159" s="381"/>
      <c r="H159" s="381"/>
      <c r="I159" s="381"/>
      <c r="J159" s="381"/>
      <c r="K159" s="381"/>
      <c r="L159" s="381"/>
      <c r="M159" s="381"/>
      <c r="N159" s="381"/>
      <c r="O159" s="381"/>
      <c r="P159" s="381"/>
      <c r="Q159" s="381"/>
      <c r="R159" s="381"/>
      <c r="S159" s="381"/>
      <c r="T159" s="381"/>
      <c r="U159" s="381"/>
      <c r="V159" s="381"/>
      <c r="W159" s="381"/>
      <c r="X159" s="381"/>
      <c r="Y159" s="381"/>
    </row>
    <row r="160" spans="1:25" s="382" customFormat="1" ht="22.8">
      <c r="A160" s="383"/>
      <c r="B160" s="379" t="s">
        <v>2956</v>
      </c>
      <c r="C160" s="380"/>
      <c r="D160" s="341"/>
      <c r="E160" s="62"/>
      <c r="F160" s="341"/>
      <c r="G160" s="381"/>
      <c r="H160" s="381"/>
      <c r="I160" s="381"/>
      <c r="J160" s="381"/>
      <c r="K160" s="381"/>
      <c r="L160" s="381"/>
      <c r="M160" s="381"/>
      <c r="N160" s="381"/>
      <c r="O160" s="381"/>
      <c r="P160" s="381"/>
      <c r="Q160" s="381"/>
      <c r="R160" s="381"/>
      <c r="S160" s="381"/>
      <c r="T160" s="381"/>
      <c r="U160" s="381"/>
      <c r="V160" s="381"/>
      <c r="W160" s="381"/>
      <c r="X160" s="381"/>
      <c r="Y160" s="381"/>
    </row>
    <row r="161" spans="1:25" s="382" customFormat="1" ht="34.200000000000003">
      <c r="A161" s="383"/>
      <c r="B161" s="379" t="s">
        <v>3104</v>
      </c>
      <c r="C161" s="380"/>
      <c r="D161" s="341"/>
      <c r="E161" s="62"/>
      <c r="F161" s="341"/>
      <c r="G161" s="381"/>
      <c r="H161" s="381"/>
      <c r="I161" s="381"/>
      <c r="J161" s="381"/>
      <c r="K161" s="381"/>
      <c r="L161" s="381"/>
      <c r="M161" s="381"/>
      <c r="N161" s="381"/>
      <c r="O161" s="381"/>
      <c r="P161" s="381"/>
      <c r="Q161" s="381"/>
      <c r="R161" s="381"/>
      <c r="S161" s="381"/>
      <c r="T161" s="381"/>
      <c r="U161" s="381"/>
      <c r="V161" s="381"/>
      <c r="W161" s="381"/>
      <c r="X161" s="381"/>
      <c r="Y161" s="381"/>
    </row>
    <row r="162" spans="1:25" s="382" customFormat="1" ht="22.8">
      <c r="A162" s="383"/>
      <c r="B162" s="379" t="s">
        <v>3224</v>
      </c>
      <c r="C162" s="380"/>
      <c r="D162" s="368"/>
      <c r="E162" s="62"/>
      <c r="F162" s="341"/>
      <c r="G162" s="381"/>
      <c r="H162" s="381"/>
      <c r="I162" s="381"/>
      <c r="J162" s="381"/>
      <c r="K162" s="381"/>
      <c r="L162" s="381"/>
      <c r="M162" s="381"/>
      <c r="N162" s="381"/>
      <c r="O162" s="381"/>
      <c r="P162" s="381"/>
      <c r="Q162" s="381"/>
      <c r="R162" s="381"/>
      <c r="S162" s="381"/>
      <c r="T162" s="381"/>
      <c r="U162" s="381"/>
      <c r="V162" s="381"/>
      <c r="W162" s="381"/>
      <c r="X162" s="381"/>
      <c r="Y162" s="381"/>
    </row>
    <row r="163" spans="1:25" s="382" customFormat="1" ht="22.8">
      <c r="A163" s="383"/>
      <c r="B163" s="337" t="s">
        <v>2957</v>
      </c>
      <c r="C163" s="380"/>
      <c r="D163" s="368"/>
      <c r="E163" s="62"/>
      <c r="F163" s="341"/>
      <c r="G163" s="381"/>
      <c r="H163" s="385"/>
      <c r="I163" s="381"/>
      <c r="J163" s="381"/>
      <c r="K163" s="381"/>
      <c r="L163" s="381"/>
      <c r="M163" s="381"/>
      <c r="N163" s="381"/>
      <c r="O163" s="381"/>
      <c r="P163" s="381"/>
      <c r="Q163" s="381"/>
      <c r="R163" s="381"/>
      <c r="S163" s="381"/>
      <c r="T163" s="381"/>
      <c r="U163" s="381"/>
      <c r="V163" s="381"/>
      <c r="W163" s="381"/>
      <c r="X163" s="381"/>
      <c r="Y163" s="381"/>
    </row>
    <row r="164" spans="1:25" s="382" customFormat="1" ht="13.2">
      <c r="A164" s="383"/>
      <c r="B164" s="386" t="s">
        <v>3301</v>
      </c>
      <c r="C164" s="380"/>
      <c r="D164" s="368"/>
      <c r="E164" s="62"/>
      <c r="F164" s="341"/>
      <c r="G164" s="381"/>
      <c r="H164" s="385"/>
      <c r="I164" s="381"/>
      <c r="J164" s="381"/>
      <c r="K164" s="381"/>
      <c r="L164" s="381"/>
      <c r="M164" s="381"/>
      <c r="N164" s="381"/>
      <c r="O164" s="381"/>
      <c r="P164" s="381"/>
      <c r="Q164" s="381"/>
      <c r="R164" s="381"/>
      <c r="S164" s="381"/>
      <c r="T164" s="381"/>
      <c r="U164" s="381"/>
      <c r="V164" s="381"/>
      <c r="W164" s="381"/>
      <c r="X164" s="381"/>
      <c r="Y164" s="381"/>
    </row>
    <row r="165" spans="1:25" s="382" customFormat="1" ht="22.8">
      <c r="A165" s="383"/>
      <c r="B165" s="386" t="s">
        <v>3302</v>
      </c>
      <c r="C165" s="380"/>
      <c r="D165" s="368"/>
      <c r="E165" s="62"/>
      <c r="F165" s="341"/>
      <c r="G165" s="381"/>
      <c r="H165" s="385"/>
      <c r="I165" s="381"/>
      <c r="J165" s="381"/>
      <c r="K165" s="381"/>
      <c r="L165" s="381"/>
      <c r="M165" s="381"/>
      <c r="N165" s="381"/>
      <c r="O165" s="381"/>
      <c r="P165" s="381"/>
      <c r="Q165" s="381"/>
      <c r="R165" s="381"/>
      <c r="S165" s="381"/>
      <c r="T165" s="381"/>
      <c r="U165" s="381"/>
      <c r="V165" s="381"/>
      <c r="W165" s="381"/>
      <c r="X165" s="381"/>
      <c r="Y165" s="381"/>
    </row>
    <row r="166" spans="1:25" s="382" customFormat="1" ht="45.6">
      <c r="A166" s="387"/>
      <c r="B166" s="386" t="s">
        <v>3303</v>
      </c>
      <c r="C166" s="380"/>
      <c r="D166" s="368"/>
      <c r="E166" s="62"/>
      <c r="F166" s="341"/>
      <c r="G166" s="381"/>
      <c r="H166" s="385"/>
      <c r="I166" s="381"/>
      <c r="J166" s="381"/>
      <c r="K166" s="381"/>
      <c r="L166" s="381"/>
      <c r="M166" s="381"/>
      <c r="N166" s="381"/>
      <c r="O166" s="381"/>
      <c r="P166" s="381"/>
      <c r="Q166" s="381"/>
      <c r="R166" s="381"/>
      <c r="S166" s="381"/>
      <c r="T166" s="381"/>
      <c r="U166" s="381"/>
      <c r="V166" s="381"/>
      <c r="W166" s="381"/>
      <c r="X166" s="381"/>
      <c r="Y166" s="381"/>
    </row>
    <row r="167" spans="1:25" s="382" customFormat="1" ht="13.2">
      <c r="A167" s="387"/>
      <c r="B167" s="386" t="s">
        <v>3304</v>
      </c>
      <c r="C167" s="380"/>
      <c r="D167" s="368"/>
      <c r="E167" s="62"/>
      <c r="F167" s="341"/>
      <c r="G167" s="381"/>
      <c r="H167" s="385"/>
      <c r="I167" s="381"/>
      <c r="J167" s="381"/>
      <c r="K167" s="381"/>
      <c r="L167" s="381"/>
      <c r="M167" s="381"/>
      <c r="N167" s="381"/>
      <c r="O167" s="381"/>
      <c r="P167" s="381"/>
      <c r="Q167" s="381"/>
      <c r="R167" s="381"/>
      <c r="S167" s="381"/>
      <c r="T167" s="381"/>
      <c r="U167" s="381"/>
      <c r="V167" s="381"/>
      <c r="W167" s="381"/>
      <c r="X167" s="381"/>
      <c r="Y167" s="381"/>
    </row>
    <row r="168" spans="1:25" s="382" customFormat="1">
      <c r="A168" s="387" t="s">
        <v>1556</v>
      </c>
      <c r="B168" s="388" t="s">
        <v>3300</v>
      </c>
      <c r="C168" s="389" t="s">
        <v>261</v>
      </c>
      <c r="D168" s="368">
        <v>190</v>
      </c>
      <c r="E168" s="62"/>
      <c r="F168" s="342">
        <f t="shared" ref="F168" si="16">D168*ROUND(E168,2)</f>
        <v>0</v>
      </c>
      <c r="G168" s="381"/>
      <c r="H168" s="381"/>
      <c r="I168" s="381"/>
      <c r="J168" s="381"/>
      <c r="K168" s="381"/>
      <c r="L168" s="381"/>
      <c r="M168" s="381"/>
      <c r="N168" s="381"/>
      <c r="O168" s="381"/>
      <c r="P168" s="381"/>
      <c r="Q168" s="381"/>
      <c r="R168" s="381"/>
      <c r="S168" s="381"/>
      <c r="T168" s="381"/>
      <c r="U168" s="381"/>
      <c r="V168" s="381"/>
      <c r="W168" s="381"/>
      <c r="X168" s="381"/>
      <c r="Y168" s="381"/>
    </row>
    <row r="169" spans="1:25" s="382" customFormat="1">
      <c r="A169" s="387" t="s">
        <v>1557</v>
      </c>
      <c r="B169" s="390" t="s">
        <v>3305</v>
      </c>
      <c r="C169" s="389" t="s">
        <v>261</v>
      </c>
      <c r="D169" s="341">
        <v>260</v>
      </c>
      <c r="E169" s="62"/>
      <c r="F169" s="342">
        <f t="shared" ref="F169" si="17">D169*ROUND(E169,2)</f>
        <v>0</v>
      </c>
      <c r="G169" s="381"/>
      <c r="H169" s="381"/>
      <c r="I169" s="381"/>
      <c r="J169" s="381"/>
      <c r="K169" s="381"/>
      <c r="L169" s="381"/>
      <c r="M169" s="381"/>
      <c r="N169" s="381"/>
      <c r="O169" s="381"/>
      <c r="P169" s="381"/>
      <c r="Q169" s="381"/>
      <c r="R169" s="381"/>
      <c r="S169" s="381"/>
      <c r="T169" s="381"/>
      <c r="U169" s="381"/>
      <c r="V169" s="381"/>
      <c r="W169" s="381"/>
      <c r="X169" s="381"/>
      <c r="Y169" s="381"/>
    </row>
    <row r="170" spans="1:25" s="382" customFormat="1">
      <c r="A170" s="391"/>
      <c r="B170" s="388"/>
      <c r="C170" s="365"/>
      <c r="D170" s="341"/>
      <c r="E170" s="55"/>
      <c r="F170" s="342"/>
      <c r="G170" s="392"/>
      <c r="H170" s="381"/>
      <c r="I170" s="381"/>
      <c r="J170" s="381"/>
      <c r="K170" s="381"/>
      <c r="L170" s="381"/>
      <c r="M170" s="381"/>
      <c r="N170" s="381"/>
      <c r="O170" s="381"/>
      <c r="P170" s="381"/>
      <c r="Q170" s="381"/>
      <c r="R170" s="381"/>
      <c r="S170" s="381"/>
      <c r="T170" s="381"/>
      <c r="U170" s="381"/>
      <c r="V170" s="381"/>
      <c r="W170" s="381"/>
      <c r="X170" s="381"/>
      <c r="Y170" s="381"/>
    </row>
    <row r="171" spans="1:25" s="396" customFormat="1" ht="34.200000000000003">
      <c r="A171" s="336" t="s">
        <v>2958</v>
      </c>
      <c r="B171" s="379" t="s">
        <v>2959</v>
      </c>
      <c r="C171" s="340"/>
      <c r="D171" s="393"/>
      <c r="E171" s="408"/>
      <c r="F171" s="394"/>
      <c r="G171" s="395"/>
      <c r="H171" s="395"/>
      <c r="I171" s="395"/>
      <c r="J171" s="395"/>
      <c r="K171" s="395"/>
      <c r="L171" s="395"/>
      <c r="M171" s="395"/>
      <c r="N171" s="395"/>
      <c r="O171" s="395"/>
      <c r="P171" s="395"/>
      <c r="Q171" s="395"/>
      <c r="R171" s="395"/>
      <c r="S171" s="395"/>
      <c r="T171" s="395"/>
      <c r="U171" s="395"/>
      <c r="V171" s="395"/>
      <c r="W171" s="395"/>
      <c r="X171" s="395"/>
      <c r="Y171" s="395"/>
    </row>
    <row r="172" spans="1:25" s="396" customFormat="1" ht="119.4" customHeight="1">
      <c r="A172" s="397"/>
      <c r="B172" s="379" t="s">
        <v>3105</v>
      </c>
      <c r="C172" s="340"/>
      <c r="D172" s="393"/>
      <c r="E172" s="408"/>
      <c r="F172" s="394"/>
      <c r="G172" s="395"/>
      <c r="H172" s="395"/>
      <c r="I172" s="395"/>
      <c r="J172" s="395"/>
      <c r="K172" s="395"/>
      <c r="L172" s="395"/>
      <c r="M172" s="395"/>
      <c r="N172" s="395"/>
      <c r="O172" s="395"/>
      <c r="P172" s="395"/>
      <c r="Q172" s="395"/>
      <c r="R172" s="395"/>
      <c r="S172" s="395"/>
      <c r="T172" s="395"/>
      <c r="U172" s="395"/>
      <c r="V172" s="395"/>
      <c r="W172" s="395"/>
      <c r="X172" s="395"/>
      <c r="Y172" s="395"/>
    </row>
    <row r="173" spans="1:25" s="396" customFormat="1" ht="13.2">
      <c r="A173" s="397" t="s">
        <v>3001</v>
      </c>
      <c r="B173" s="379" t="s">
        <v>2960</v>
      </c>
      <c r="C173" s="358" t="s">
        <v>262</v>
      </c>
      <c r="D173" s="393">
        <v>1</v>
      </c>
      <c r="E173" s="62"/>
      <c r="F173" s="342">
        <f t="shared" ref="F173:F174" si="18">D173*ROUND(E173,2)</f>
        <v>0</v>
      </c>
      <c r="G173" s="395"/>
      <c r="H173" s="395"/>
      <c r="I173" s="395"/>
      <c r="J173" s="395"/>
      <c r="K173" s="395"/>
      <c r="L173" s="395"/>
      <c r="M173" s="395"/>
      <c r="N173" s="395"/>
      <c r="O173" s="395"/>
      <c r="P173" s="395"/>
      <c r="Q173" s="395"/>
      <c r="R173" s="395"/>
      <c r="S173" s="395"/>
      <c r="T173" s="395"/>
      <c r="U173" s="395"/>
      <c r="V173" s="395"/>
      <c r="W173" s="395"/>
      <c r="X173" s="395"/>
      <c r="Y173" s="395"/>
    </row>
    <row r="174" spans="1:25" s="396" customFormat="1" ht="13.2">
      <c r="A174" s="397" t="s">
        <v>3002</v>
      </c>
      <c r="B174" s="379" t="s">
        <v>2961</v>
      </c>
      <c r="C174" s="358" t="s">
        <v>262</v>
      </c>
      <c r="D174" s="393">
        <v>1</v>
      </c>
      <c r="E174" s="62"/>
      <c r="F174" s="342">
        <f t="shared" si="18"/>
        <v>0</v>
      </c>
      <c r="G174" s="395"/>
      <c r="H174" s="395"/>
      <c r="I174" s="395"/>
      <c r="J174" s="395"/>
      <c r="K174" s="395"/>
      <c r="L174" s="395"/>
      <c r="M174" s="395"/>
      <c r="N174" s="395"/>
      <c r="O174" s="395"/>
      <c r="P174" s="395"/>
      <c r="Q174" s="395"/>
      <c r="R174" s="395"/>
      <c r="S174" s="395"/>
      <c r="T174" s="395"/>
      <c r="U174" s="395"/>
      <c r="V174" s="395"/>
      <c r="W174" s="395"/>
      <c r="X174" s="395"/>
      <c r="Y174" s="395"/>
    </row>
    <row r="175" spans="1:25" s="396" customFormat="1" ht="13.2">
      <c r="A175" s="397"/>
      <c r="B175" s="379"/>
      <c r="C175" s="358"/>
      <c r="D175" s="393"/>
      <c r="E175" s="62"/>
      <c r="F175" s="352"/>
      <c r="G175" s="395"/>
      <c r="H175" s="395"/>
      <c r="I175" s="395"/>
      <c r="J175" s="395"/>
      <c r="K175" s="395"/>
      <c r="L175" s="395"/>
      <c r="M175" s="395"/>
      <c r="N175" s="395"/>
      <c r="O175" s="395"/>
      <c r="P175" s="395"/>
      <c r="Q175" s="395"/>
      <c r="R175" s="395"/>
      <c r="S175" s="395"/>
      <c r="T175" s="395"/>
      <c r="U175" s="395"/>
      <c r="V175" s="395"/>
      <c r="W175" s="395"/>
      <c r="X175" s="395"/>
      <c r="Y175" s="395"/>
    </row>
    <row r="176" spans="1:25" s="322" customFormat="1" ht="153.6" customHeight="1">
      <c r="A176" s="314" t="s">
        <v>2962</v>
      </c>
      <c r="B176" s="315" t="s">
        <v>2963</v>
      </c>
      <c r="C176" s="316"/>
      <c r="D176" s="393"/>
      <c r="E176" s="55"/>
      <c r="F176" s="341"/>
      <c r="G176" s="398"/>
      <c r="H176" s="399"/>
      <c r="I176" s="316"/>
      <c r="J176" s="316"/>
      <c r="K176" s="319"/>
      <c r="L176" s="319"/>
      <c r="M176" s="319"/>
      <c r="N176" s="319"/>
      <c r="O176" s="319"/>
      <c r="P176" s="319"/>
      <c r="Q176" s="319"/>
      <c r="R176" s="319"/>
      <c r="S176" s="319"/>
      <c r="T176" s="319"/>
      <c r="U176" s="319"/>
      <c r="V176" s="319"/>
      <c r="W176" s="319"/>
      <c r="X176" s="319"/>
      <c r="Y176" s="319"/>
    </row>
    <row r="177" spans="1:25" s="322" customFormat="1" ht="14.4">
      <c r="A177" s="314" t="s">
        <v>1558</v>
      </c>
      <c r="B177" s="400" t="s">
        <v>3134</v>
      </c>
      <c r="C177" s="316" t="s">
        <v>262</v>
      </c>
      <c r="D177" s="393">
        <v>7</v>
      </c>
      <c r="E177" s="62"/>
      <c r="F177" s="342">
        <f>D177*ROUND(E177,2)</f>
        <v>0</v>
      </c>
      <c r="G177" s="398"/>
      <c r="H177" s="399"/>
      <c r="I177" s="316"/>
      <c r="J177" s="316"/>
      <c r="K177" s="319"/>
      <c r="L177" s="319"/>
      <c r="M177" s="319"/>
      <c r="N177" s="319"/>
      <c r="O177" s="319"/>
      <c r="P177" s="319"/>
      <c r="Q177" s="319"/>
      <c r="R177" s="319"/>
      <c r="S177" s="319"/>
      <c r="T177" s="319"/>
      <c r="U177" s="319"/>
      <c r="V177" s="319"/>
      <c r="W177" s="319"/>
      <c r="X177" s="319"/>
      <c r="Y177" s="319"/>
    </row>
    <row r="178" spans="1:25" s="322" customFormat="1" ht="14.4">
      <c r="A178" s="314" t="s">
        <v>1559</v>
      </c>
      <c r="B178" s="400" t="s">
        <v>3135</v>
      </c>
      <c r="C178" s="316" t="s">
        <v>262</v>
      </c>
      <c r="D178" s="393">
        <v>8</v>
      </c>
      <c r="E178" s="62"/>
      <c r="F178" s="342">
        <f>D178*ROUND(E178,2)</f>
        <v>0</v>
      </c>
      <c r="G178" s="398"/>
      <c r="H178" s="399"/>
      <c r="I178" s="316"/>
      <c r="J178" s="316"/>
      <c r="K178" s="319"/>
      <c r="L178" s="319"/>
      <c r="M178" s="319"/>
      <c r="N178" s="319"/>
      <c r="O178" s="319"/>
      <c r="P178" s="319"/>
      <c r="Q178" s="319"/>
      <c r="R178" s="319"/>
      <c r="S178" s="319"/>
      <c r="T178" s="319"/>
      <c r="U178" s="319"/>
      <c r="V178" s="319"/>
      <c r="W178" s="319"/>
      <c r="X178" s="319"/>
      <c r="Y178" s="319"/>
    </row>
    <row r="179" spans="1:25" s="322" customFormat="1">
      <c r="A179" s="314"/>
      <c r="B179" s="315"/>
      <c r="C179" s="316"/>
      <c r="D179" s="341"/>
      <c r="E179" s="62"/>
      <c r="F179" s="341"/>
      <c r="G179" s="319"/>
      <c r="H179" s="318"/>
      <c r="I179" s="316"/>
      <c r="J179" s="316"/>
      <c r="K179" s="319"/>
      <c r="L179" s="319"/>
      <c r="M179" s="319"/>
      <c r="N179" s="319"/>
      <c r="O179" s="319"/>
      <c r="P179" s="319"/>
      <c r="Q179" s="319"/>
      <c r="R179" s="319"/>
      <c r="S179" s="319"/>
      <c r="T179" s="319"/>
      <c r="U179" s="319"/>
      <c r="V179" s="319"/>
      <c r="W179" s="319"/>
      <c r="X179" s="319"/>
      <c r="Y179" s="319"/>
    </row>
    <row r="180" spans="1:25" s="322" customFormat="1">
      <c r="A180" s="336"/>
      <c r="B180" s="315"/>
      <c r="C180" s="340"/>
      <c r="D180" s="341"/>
      <c r="E180" s="55"/>
      <c r="F180" s="327"/>
      <c r="G180" s="318"/>
      <c r="H180" s="318"/>
      <c r="I180" s="316"/>
      <c r="J180" s="316"/>
      <c r="K180" s="319"/>
      <c r="L180" s="319"/>
      <c r="M180" s="319"/>
      <c r="N180" s="319"/>
      <c r="O180" s="319"/>
      <c r="P180" s="319"/>
      <c r="Q180" s="319"/>
      <c r="R180" s="319"/>
      <c r="S180" s="319"/>
      <c r="T180" s="319"/>
      <c r="U180" s="319"/>
      <c r="V180" s="319"/>
      <c r="W180" s="319"/>
      <c r="X180" s="319"/>
      <c r="Y180" s="319"/>
    </row>
    <row r="181" spans="1:25" s="322" customFormat="1">
      <c r="A181" s="350" t="s">
        <v>333</v>
      </c>
      <c r="B181" s="351" t="s">
        <v>3319</v>
      </c>
      <c r="C181" s="316"/>
      <c r="D181" s="317"/>
      <c r="E181" s="55"/>
      <c r="F181" s="327">
        <f>SUM(F137:F180)</f>
        <v>0</v>
      </c>
      <c r="G181" s="318"/>
      <c r="H181" s="318"/>
      <c r="I181" s="316"/>
      <c r="J181" s="316"/>
      <c r="K181" s="319"/>
      <c r="L181" s="319"/>
      <c r="M181" s="319"/>
      <c r="N181" s="319"/>
      <c r="O181" s="319"/>
      <c r="P181" s="319"/>
      <c r="Q181" s="319"/>
      <c r="R181" s="319"/>
      <c r="S181" s="319"/>
      <c r="T181" s="319"/>
      <c r="U181" s="319"/>
      <c r="V181" s="319"/>
      <c r="W181" s="319"/>
      <c r="X181" s="319"/>
      <c r="Y181" s="319"/>
    </row>
    <row r="182" spans="1:25">
      <c r="E182" s="55"/>
      <c r="F182" s="327"/>
    </row>
    <row r="183" spans="1:25">
      <c r="E183" s="55"/>
      <c r="F183" s="327"/>
    </row>
    <row r="184" spans="1:25" s="404" customFormat="1" ht="14.4">
      <c r="A184" s="314" t="s">
        <v>334</v>
      </c>
      <c r="B184" s="351" t="s">
        <v>3318</v>
      </c>
      <c r="C184" s="401"/>
      <c r="D184" s="402"/>
      <c r="E184" s="409"/>
      <c r="F184" s="402"/>
      <c r="G184" s="403"/>
      <c r="H184" s="403"/>
      <c r="I184" s="403"/>
      <c r="J184" s="403"/>
      <c r="K184" s="403"/>
      <c r="L184" s="403"/>
      <c r="M184" s="403"/>
      <c r="N184" s="403"/>
      <c r="O184" s="403"/>
      <c r="P184" s="403"/>
      <c r="Q184" s="403"/>
      <c r="R184" s="403"/>
      <c r="S184" s="403"/>
      <c r="T184" s="403"/>
      <c r="U184" s="403"/>
    </row>
    <row r="185" spans="1:25" s="404" customFormat="1" ht="14.4">
      <c r="A185" s="400"/>
      <c r="B185" s="400"/>
      <c r="C185" s="401"/>
      <c r="D185" s="402"/>
      <c r="E185" s="409"/>
      <c r="F185" s="402"/>
      <c r="G185" s="403"/>
      <c r="H185" s="403"/>
      <c r="I185" s="403"/>
      <c r="J185" s="403"/>
      <c r="K185" s="403"/>
      <c r="L185" s="403"/>
      <c r="M185" s="403"/>
      <c r="N185" s="403"/>
      <c r="O185" s="403"/>
      <c r="P185" s="403"/>
      <c r="Q185" s="403"/>
      <c r="R185" s="403"/>
      <c r="S185" s="403"/>
      <c r="T185" s="403"/>
      <c r="U185" s="403"/>
    </row>
    <row r="186" spans="1:25" s="404" customFormat="1" ht="68.400000000000006">
      <c r="A186" s="400" t="s">
        <v>2964</v>
      </c>
      <c r="B186" s="400" t="s">
        <v>2965</v>
      </c>
      <c r="C186" s="401"/>
      <c r="D186" s="402"/>
      <c r="E186" s="409"/>
      <c r="F186" s="402"/>
      <c r="G186" s="403"/>
      <c r="H186" s="403"/>
      <c r="I186" s="403"/>
      <c r="J186" s="403"/>
      <c r="K186" s="403"/>
      <c r="L186" s="403"/>
      <c r="M186" s="403"/>
      <c r="N186" s="403"/>
      <c r="O186" s="403"/>
      <c r="P186" s="403"/>
      <c r="Q186" s="403"/>
      <c r="R186" s="403"/>
      <c r="S186" s="403"/>
      <c r="T186" s="403"/>
      <c r="U186" s="403"/>
    </row>
    <row r="187" spans="1:25" s="404" customFormat="1" ht="14.4">
      <c r="A187" s="400"/>
      <c r="B187" s="400"/>
      <c r="C187" s="365" t="s">
        <v>277</v>
      </c>
      <c r="D187" s="402">
        <v>5</v>
      </c>
      <c r="E187" s="409"/>
      <c r="F187" s="342">
        <f>D187*ROUND(E187,2)</f>
        <v>0</v>
      </c>
      <c r="G187" s="403"/>
      <c r="H187" s="403"/>
      <c r="I187" s="403"/>
      <c r="J187" s="403"/>
      <c r="K187" s="403"/>
      <c r="L187" s="403"/>
      <c r="M187" s="403"/>
      <c r="N187" s="403"/>
      <c r="O187" s="403"/>
      <c r="P187" s="403"/>
      <c r="Q187" s="403"/>
      <c r="R187" s="403"/>
      <c r="S187" s="403"/>
      <c r="T187" s="403"/>
      <c r="U187" s="403"/>
    </row>
    <row r="188" spans="1:25" s="404" customFormat="1" ht="14.4">
      <c r="A188" s="400"/>
      <c r="B188" s="400"/>
      <c r="C188" s="401"/>
      <c r="D188" s="402"/>
      <c r="E188" s="409"/>
      <c r="F188" s="402"/>
      <c r="G188" s="403"/>
      <c r="H188" s="403"/>
      <c r="I188" s="403"/>
      <c r="J188" s="403"/>
      <c r="K188" s="403"/>
      <c r="L188" s="403"/>
      <c r="M188" s="403"/>
      <c r="N188" s="403"/>
      <c r="O188" s="403"/>
      <c r="P188" s="403"/>
      <c r="Q188" s="403"/>
      <c r="R188" s="403"/>
      <c r="S188" s="403"/>
      <c r="T188" s="403"/>
      <c r="U188" s="403"/>
    </row>
    <row r="189" spans="1:25" s="404" customFormat="1" ht="68.400000000000006">
      <c r="A189" s="400" t="s">
        <v>2966</v>
      </c>
      <c r="B189" s="400" t="s">
        <v>2967</v>
      </c>
      <c r="C189" s="401"/>
      <c r="D189" s="402"/>
      <c r="E189" s="409"/>
      <c r="F189" s="402"/>
      <c r="G189" s="403"/>
      <c r="H189" s="403"/>
      <c r="I189" s="403"/>
      <c r="J189" s="403"/>
      <c r="K189" s="403"/>
      <c r="L189" s="403"/>
      <c r="M189" s="403"/>
      <c r="N189" s="403"/>
      <c r="O189" s="403"/>
      <c r="P189" s="403"/>
      <c r="Q189" s="403"/>
      <c r="R189" s="403"/>
      <c r="S189" s="403"/>
      <c r="T189" s="403"/>
      <c r="U189" s="403"/>
    </row>
    <row r="190" spans="1:25" s="404" customFormat="1" ht="14.4">
      <c r="A190" s="400"/>
      <c r="B190" s="400"/>
      <c r="C190" s="365" t="s">
        <v>277</v>
      </c>
      <c r="D190" s="402">
        <v>20</v>
      </c>
      <c r="E190" s="409"/>
      <c r="F190" s="342">
        <f>D190*ROUND(E190,2)</f>
        <v>0</v>
      </c>
      <c r="G190" s="403"/>
      <c r="H190" s="403"/>
      <c r="I190" s="403"/>
      <c r="J190" s="403"/>
      <c r="K190" s="403"/>
      <c r="L190" s="403"/>
      <c r="M190" s="403"/>
      <c r="N190" s="403"/>
      <c r="O190" s="403"/>
      <c r="P190" s="403"/>
      <c r="Q190" s="403"/>
      <c r="R190" s="403"/>
      <c r="S190" s="403"/>
      <c r="T190" s="403"/>
      <c r="U190" s="403"/>
    </row>
    <row r="191" spans="1:25" s="404" customFormat="1" ht="14.4">
      <c r="A191" s="400"/>
      <c r="B191" s="400"/>
      <c r="C191" s="401"/>
      <c r="D191" s="402"/>
      <c r="E191" s="409"/>
      <c r="F191" s="402"/>
      <c r="G191" s="403"/>
      <c r="H191" s="403"/>
      <c r="I191" s="403"/>
      <c r="J191" s="403"/>
      <c r="K191" s="403"/>
      <c r="L191" s="403"/>
      <c r="M191" s="403"/>
      <c r="N191" s="403"/>
      <c r="O191" s="403"/>
      <c r="P191" s="403"/>
      <c r="Q191" s="403"/>
      <c r="R191" s="403"/>
      <c r="S191" s="403"/>
      <c r="T191" s="403"/>
      <c r="U191" s="403"/>
    </row>
    <row r="192" spans="1:25" s="404" customFormat="1" ht="45.6">
      <c r="A192" s="400" t="s">
        <v>2968</v>
      </c>
      <c r="B192" s="400" t="s">
        <v>2969</v>
      </c>
      <c r="C192" s="401"/>
      <c r="D192" s="402"/>
      <c r="E192" s="409"/>
      <c r="F192" s="402"/>
      <c r="G192" s="403"/>
      <c r="H192" s="403"/>
      <c r="I192" s="403"/>
      <c r="J192" s="403"/>
      <c r="K192" s="403"/>
      <c r="L192" s="403"/>
      <c r="M192" s="403"/>
      <c r="N192" s="403"/>
      <c r="O192" s="403"/>
      <c r="P192" s="403"/>
      <c r="Q192" s="403"/>
      <c r="R192" s="403"/>
      <c r="S192" s="403"/>
      <c r="T192" s="403"/>
      <c r="U192" s="403"/>
    </row>
    <row r="193" spans="1:21" s="404" customFormat="1" ht="14.4">
      <c r="A193" s="400"/>
      <c r="B193" s="400"/>
      <c r="C193" s="365" t="s">
        <v>277</v>
      </c>
      <c r="D193" s="402">
        <v>15</v>
      </c>
      <c r="E193" s="409"/>
      <c r="F193" s="342">
        <f>D193*ROUND(E193,2)</f>
        <v>0</v>
      </c>
      <c r="G193" s="403"/>
      <c r="H193" s="403"/>
      <c r="I193" s="403"/>
      <c r="J193" s="403"/>
      <c r="K193" s="403"/>
      <c r="L193" s="403"/>
      <c r="M193" s="403"/>
      <c r="N193" s="403"/>
      <c r="O193" s="403"/>
      <c r="P193" s="403"/>
      <c r="Q193" s="403"/>
      <c r="R193" s="403"/>
      <c r="S193" s="403"/>
      <c r="T193" s="403"/>
      <c r="U193" s="403"/>
    </row>
    <row r="194" spans="1:21" s="404" customFormat="1" ht="14.4">
      <c r="A194" s="400"/>
      <c r="B194" s="400"/>
      <c r="C194" s="401"/>
      <c r="D194" s="402"/>
      <c r="E194" s="409"/>
      <c r="F194" s="402"/>
      <c r="G194" s="403"/>
      <c r="H194" s="403"/>
      <c r="I194" s="403"/>
      <c r="J194" s="403"/>
      <c r="K194" s="403"/>
      <c r="L194" s="403"/>
      <c r="M194" s="403"/>
      <c r="N194" s="403"/>
      <c r="O194" s="403"/>
      <c r="P194" s="403"/>
      <c r="Q194" s="403"/>
      <c r="R194" s="403"/>
      <c r="S194" s="403"/>
      <c r="T194" s="403"/>
      <c r="U194" s="403"/>
    </row>
    <row r="195" spans="1:21" s="404" customFormat="1" ht="57">
      <c r="A195" s="400" t="s">
        <v>2970</v>
      </c>
      <c r="B195" s="400" t="s">
        <v>2971</v>
      </c>
      <c r="C195" s="401"/>
      <c r="D195" s="402"/>
      <c r="E195" s="409"/>
      <c r="F195" s="402"/>
      <c r="G195" s="403"/>
      <c r="H195" s="403"/>
      <c r="I195" s="403"/>
      <c r="J195" s="403"/>
      <c r="K195" s="403"/>
      <c r="L195" s="403"/>
      <c r="M195" s="403"/>
      <c r="N195" s="403"/>
      <c r="O195" s="403"/>
      <c r="P195" s="403"/>
      <c r="Q195" s="403"/>
      <c r="R195" s="403"/>
      <c r="S195" s="403"/>
      <c r="T195" s="403"/>
      <c r="U195" s="403"/>
    </row>
    <row r="196" spans="1:21" s="404" customFormat="1" ht="14.4">
      <c r="A196" s="400" t="s">
        <v>2972</v>
      </c>
      <c r="B196" s="400" t="s">
        <v>755</v>
      </c>
      <c r="C196" s="365" t="s">
        <v>277</v>
      </c>
      <c r="D196" s="402">
        <v>5</v>
      </c>
      <c r="E196" s="409"/>
      <c r="F196" s="342">
        <f>D196*ROUND(E196,2)</f>
        <v>0</v>
      </c>
      <c r="G196" s="403"/>
      <c r="H196" s="403"/>
      <c r="I196" s="403"/>
      <c r="J196" s="403"/>
      <c r="K196" s="403"/>
      <c r="L196" s="403"/>
      <c r="M196" s="403"/>
      <c r="N196" s="403"/>
      <c r="O196" s="403"/>
      <c r="P196" s="403"/>
      <c r="Q196" s="403"/>
      <c r="R196" s="403"/>
      <c r="S196" s="403"/>
      <c r="T196" s="403"/>
      <c r="U196" s="403"/>
    </row>
    <row r="197" spans="1:21" s="404" customFormat="1" ht="14.4">
      <c r="A197" s="400" t="s">
        <v>2973</v>
      </c>
      <c r="B197" s="400" t="s">
        <v>2974</v>
      </c>
      <c r="C197" s="401" t="s">
        <v>282</v>
      </c>
      <c r="D197" s="402">
        <v>300</v>
      </c>
      <c r="E197" s="409"/>
      <c r="F197" s="342">
        <f>D197*ROUND(E197,2)</f>
        <v>0</v>
      </c>
      <c r="G197" s="403"/>
      <c r="H197" s="403"/>
      <c r="I197" s="403"/>
      <c r="J197" s="403"/>
      <c r="K197" s="403"/>
      <c r="L197" s="403"/>
      <c r="M197" s="403"/>
      <c r="N197" s="403"/>
      <c r="O197" s="403"/>
      <c r="P197" s="403"/>
      <c r="Q197" s="403"/>
      <c r="R197" s="403"/>
      <c r="S197" s="403"/>
      <c r="T197" s="403"/>
      <c r="U197" s="403"/>
    </row>
    <row r="198" spans="1:21" s="404" customFormat="1" ht="14.4">
      <c r="A198" s="400"/>
      <c r="B198" s="400"/>
      <c r="C198" s="401"/>
      <c r="D198" s="402"/>
      <c r="E198" s="409"/>
      <c r="F198" s="402"/>
      <c r="G198" s="403"/>
      <c r="H198" s="403"/>
      <c r="I198" s="403"/>
      <c r="J198" s="403"/>
      <c r="K198" s="403"/>
      <c r="L198" s="403"/>
      <c r="M198" s="403"/>
      <c r="N198" s="403"/>
      <c r="O198" s="403"/>
      <c r="P198" s="403"/>
      <c r="Q198" s="403"/>
      <c r="R198" s="403"/>
      <c r="S198" s="403"/>
      <c r="T198" s="403"/>
      <c r="U198" s="403"/>
    </row>
    <row r="199" spans="1:21" s="404" customFormat="1" ht="45.6">
      <c r="A199" s="400" t="s">
        <v>2975</v>
      </c>
      <c r="B199" s="410" t="s">
        <v>2976</v>
      </c>
      <c r="C199" s="401"/>
      <c r="D199" s="402"/>
      <c r="E199" s="409"/>
      <c r="F199" s="402"/>
      <c r="G199" s="403"/>
      <c r="H199" s="403"/>
      <c r="I199" s="403"/>
      <c r="J199" s="403"/>
      <c r="K199" s="403"/>
      <c r="L199" s="403"/>
      <c r="M199" s="403"/>
      <c r="N199" s="403"/>
      <c r="O199" s="403"/>
      <c r="P199" s="403"/>
      <c r="Q199" s="403"/>
      <c r="R199" s="403"/>
      <c r="S199" s="403"/>
      <c r="T199" s="403"/>
      <c r="U199" s="403"/>
    </row>
    <row r="200" spans="1:21" s="404" customFormat="1" ht="14.4">
      <c r="A200" s="400" t="s">
        <v>2977</v>
      </c>
      <c r="B200" s="400" t="s">
        <v>755</v>
      </c>
      <c r="C200" s="365" t="s">
        <v>277</v>
      </c>
      <c r="D200" s="402">
        <v>3</v>
      </c>
      <c r="E200" s="409"/>
      <c r="F200" s="342">
        <f>D200*ROUND(E200,2)</f>
        <v>0</v>
      </c>
      <c r="G200" s="403"/>
      <c r="H200" s="403"/>
      <c r="I200" s="403"/>
      <c r="J200" s="403"/>
      <c r="K200" s="403"/>
      <c r="L200" s="403"/>
      <c r="M200" s="403"/>
      <c r="N200" s="403"/>
      <c r="O200" s="403"/>
      <c r="P200" s="403"/>
      <c r="Q200" s="403"/>
      <c r="R200" s="403"/>
      <c r="S200" s="403"/>
      <c r="T200" s="403"/>
      <c r="U200" s="403"/>
    </row>
    <row r="201" spans="1:21" s="404" customFormat="1" ht="14.4">
      <c r="A201" s="400" t="s">
        <v>2978</v>
      </c>
      <c r="B201" s="400" t="s">
        <v>95</v>
      </c>
      <c r="C201" s="356" t="s">
        <v>297</v>
      </c>
      <c r="D201" s="402">
        <v>90</v>
      </c>
      <c r="E201" s="409"/>
      <c r="F201" s="342">
        <f t="shared" ref="F201:F202" si="19">D201*ROUND(E201,2)</f>
        <v>0</v>
      </c>
      <c r="G201" s="403"/>
      <c r="H201" s="403"/>
      <c r="I201" s="403"/>
      <c r="J201" s="403"/>
      <c r="K201" s="403"/>
      <c r="L201" s="403"/>
      <c r="M201" s="403"/>
      <c r="N201" s="403"/>
      <c r="O201" s="403"/>
      <c r="P201" s="403"/>
      <c r="Q201" s="403"/>
      <c r="R201" s="403"/>
      <c r="S201" s="403"/>
      <c r="T201" s="403"/>
      <c r="U201" s="403"/>
    </row>
    <row r="202" spans="1:21" s="404" customFormat="1" ht="14.4">
      <c r="A202" s="400" t="s">
        <v>2979</v>
      </c>
      <c r="B202" s="400" t="s">
        <v>2980</v>
      </c>
      <c r="C202" s="401" t="s">
        <v>282</v>
      </c>
      <c r="D202" s="402">
        <v>230</v>
      </c>
      <c r="E202" s="409"/>
      <c r="F202" s="342">
        <f t="shared" si="19"/>
        <v>0</v>
      </c>
      <c r="G202" s="403"/>
      <c r="H202" s="403"/>
      <c r="I202" s="403"/>
      <c r="J202" s="403"/>
      <c r="K202" s="403"/>
      <c r="L202" s="403"/>
      <c r="M202" s="403"/>
      <c r="N202" s="403"/>
      <c r="O202" s="403"/>
      <c r="P202" s="403"/>
      <c r="Q202" s="403"/>
      <c r="R202" s="403"/>
      <c r="S202" s="403"/>
      <c r="T202" s="403"/>
      <c r="U202" s="403"/>
    </row>
    <row r="203" spans="1:21" s="404" customFormat="1" ht="14.4">
      <c r="A203" s="400"/>
      <c r="B203" s="400"/>
      <c r="C203" s="401"/>
      <c r="D203" s="402"/>
      <c r="E203" s="409"/>
      <c r="F203" s="402"/>
      <c r="G203" s="403"/>
      <c r="H203" s="403"/>
      <c r="I203" s="403"/>
      <c r="J203" s="403"/>
      <c r="K203" s="403"/>
      <c r="L203" s="403"/>
      <c r="M203" s="403"/>
      <c r="N203" s="403"/>
      <c r="O203" s="403"/>
      <c r="P203" s="403"/>
      <c r="Q203" s="403"/>
      <c r="R203" s="403"/>
      <c r="S203" s="403"/>
      <c r="T203" s="403"/>
      <c r="U203" s="403"/>
    </row>
    <row r="204" spans="1:21" s="404" customFormat="1" ht="14.4">
      <c r="A204" s="400"/>
      <c r="B204" s="400"/>
      <c r="C204" s="401"/>
      <c r="D204" s="402"/>
      <c r="E204" s="409"/>
      <c r="F204" s="402"/>
      <c r="G204" s="403"/>
      <c r="H204" s="403"/>
      <c r="I204" s="403"/>
      <c r="J204" s="403"/>
      <c r="K204" s="403"/>
      <c r="L204" s="403"/>
      <c r="M204" s="403"/>
      <c r="N204" s="403"/>
      <c r="O204" s="403"/>
      <c r="P204" s="403"/>
      <c r="Q204" s="403"/>
      <c r="R204" s="403"/>
      <c r="S204" s="403"/>
      <c r="T204" s="403"/>
      <c r="U204" s="403"/>
    </row>
    <row r="205" spans="1:21" s="404" customFormat="1" ht="14.4">
      <c r="A205" s="405" t="s">
        <v>334</v>
      </c>
      <c r="B205" s="400" t="str">
        <f>B184</f>
        <v>OPREMA - GRAĐEVINSKI RADOVI</v>
      </c>
      <c r="C205" s="401"/>
      <c r="D205" s="402"/>
      <c r="E205" s="409"/>
      <c r="F205" s="402">
        <f>SUM(F186:F204)</f>
        <v>0</v>
      </c>
      <c r="G205" s="403"/>
      <c r="H205" s="403"/>
      <c r="I205" s="403"/>
      <c r="J205" s="403"/>
      <c r="K205" s="403"/>
      <c r="L205" s="403"/>
      <c r="M205" s="403"/>
      <c r="N205" s="403"/>
      <c r="O205" s="403"/>
      <c r="P205" s="403"/>
      <c r="Q205" s="403"/>
      <c r="R205" s="403"/>
      <c r="S205" s="403"/>
      <c r="T205" s="403"/>
      <c r="U205" s="403"/>
    </row>
  </sheetData>
  <sheetProtection algorithmName="SHA-512" hashValue="FIXQXmDT/W+G4y6GtsOBi5/HwHMxWtsa59JEbu4ey9oT2cgkOwiEI81FUnX1NFnLtjpQcB0ja84qVnxXA5xc3g==" saltValue="yPBw1lFjFW6kfwZHnbHg6w==" spinCount="100000" sheet="1"/>
  <pageMargins left="0.98425196850393704" right="0.39370078740157483" top="1.0236220472440944" bottom="0.59055118110236227" header="0.19685039370078741" footer="0.19685039370078741"/>
  <pageSetup paperSize="9" firstPageNumber="0" orientation="portrait" r:id="rId1"/>
  <headerFooter>
    <oddHeader>&amp;L&amp;"Arial,Uobičajeno"&amp;8GRAĐEVINA ZA SOCIJALNE USLUGE (CENTAR ZA RANU INTERVENCIJU – MURID)
INVESTITOR: MEĐIMURSKA UDRUGA ZA RANU INTERVENCIJU
U DJETINSTVU (MURID) Josipa Kozarca 1, 40000 ČAKOVEC&amp;R&amp;"Arial,Uobičajeno"&amp;8datum: 05.2021.
ZOP: NI-57/2021</oddHeader>
    <oddFooter>&amp;L&amp;"Arial,Uobičajeno"&amp;8PROJEKTNI URED: NORD- ING d.o.o. ČAKOVEC
GLAVNI PROJEKTANT: ELEONORA BEDEKOVIĆ, dipl.ing.arh.&amp;R&amp;8&amp;P</oddFooter>
  </headerFooter>
  <rowBreaks count="2" manualBreakCount="2">
    <brk id="22" max="16383" man="1"/>
    <brk id="1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36955-073C-488B-A415-78217F36D873}">
  <sheetPr>
    <tabColor rgb="FFFFC000"/>
  </sheetPr>
  <dimension ref="A2:K1131"/>
  <sheetViews>
    <sheetView view="pageBreakPreview" topLeftCell="A868" zoomScale="120" zoomScaleNormal="100" zoomScaleSheetLayoutView="120" zoomScalePageLayoutView="115" workbookViewId="0">
      <selection activeCell="E874" sqref="E874"/>
    </sheetView>
  </sheetViews>
  <sheetFormatPr defaultRowHeight="11.4"/>
  <cols>
    <col min="1" max="1" width="6.6640625" style="411" customWidth="1"/>
    <col min="2" max="2" width="43.109375" style="412" customWidth="1"/>
    <col min="3" max="3" width="6.44140625" style="413" customWidth="1"/>
    <col min="4" max="4" width="7.33203125" style="413" bestFit="1" customWidth="1"/>
    <col min="5" max="5" width="11.33203125" style="115" customWidth="1"/>
    <col min="6" max="6" width="11.33203125" style="413" bestFit="1" customWidth="1"/>
    <col min="7" max="10" width="9.109375" style="414"/>
    <col min="11" max="11" width="78.5546875" style="414" customWidth="1"/>
    <col min="12" max="254" width="9.109375" style="414"/>
    <col min="255" max="255" width="3.6640625" style="414" customWidth="1"/>
    <col min="256" max="256" width="45.6640625" style="414" customWidth="1"/>
    <col min="257" max="257" width="7.6640625" style="414" customWidth="1"/>
    <col min="258" max="258" width="5.6640625" style="414" customWidth="1"/>
    <col min="259" max="259" width="10.6640625" style="414" customWidth="1"/>
    <col min="260" max="260" width="3.6640625" style="414" customWidth="1"/>
    <col min="261" max="261" width="11.6640625" style="414" customWidth="1"/>
    <col min="262" max="510" width="9.109375" style="414"/>
    <col min="511" max="511" width="3.6640625" style="414" customWidth="1"/>
    <col min="512" max="512" width="45.6640625" style="414" customWidth="1"/>
    <col min="513" max="513" width="7.6640625" style="414" customWidth="1"/>
    <col min="514" max="514" width="5.6640625" style="414" customWidth="1"/>
    <col min="515" max="515" width="10.6640625" style="414" customWidth="1"/>
    <col min="516" max="516" width="3.6640625" style="414" customWidth="1"/>
    <col min="517" max="517" width="11.6640625" style="414" customWidth="1"/>
    <col min="518" max="766" width="9.109375" style="414"/>
    <col min="767" max="767" width="3.6640625" style="414" customWidth="1"/>
    <col min="768" max="768" width="45.6640625" style="414" customWidth="1"/>
    <col min="769" max="769" width="7.6640625" style="414" customWidth="1"/>
    <col min="770" max="770" width="5.6640625" style="414" customWidth="1"/>
    <col min="771" max="771" width="10.6640625" style="414" customWidth="1"/>
    <col min="772" max="772" width="3.6640625" style="414" customWidth="1"/>
    <col min="773" max="773" width="11.6640625" style="414" customWidth="1"/>
    <col min="774" max="1022" width="9.109375" style="414"/>
    <col min="1023" max="1023" width="3.6640625" style="414" customWidth="1"/>
    <col min="1024" max="1024" width="45.6640625" style="414" customWidth="1"/>
    <col min="1025" max="1025" width="7.6640625" style="414" customWidth="1"/>
    <col min="1026" max="1026" width="5.6640625" style="414" customWidth="1"/>
    <col min="1027" max="1027" width="10.6640625" style="414" customWidth="1"/>
    <col min="1028" max="1028" width="3.6640625" style="414" customWidth="1"/>
    <col min="1029" max="1029" width="11.6640625" style="414" customWidth="1"/>
    <col min="1030" max="1278" width="9.109375" style="414"/>
    <col min="1279" max="1279" width="3.6640625" style="414" customWidth="1"/>
    <col min="1280" max="1280" width="45.6640625" style="414" customWidth="1"/>
    <col min="1281" max="1281" width="7.6640625" style="414" customWidth="1"/>
    <col min="1282" max="1282" width="5.6640625" style="414" customWidth="1"/>
    <col min="1283" max="1283" width="10.6640625" style="414" customWidth="1"/>
    <col min="1284" max="1284" width="3.6640625" style="414" customWidth="1"/>
    <col min="1285" max="1285" width="11.6640625" style="414" customWidth="1"/>
    <col min="1286" max="1534" width="9.109375" style="414"/>
    <col min="1535" max="1535" width="3.6640625" style="414" customWidth="1"/>
    <col min="1536" max="1536" width="45.6640625" style="414" customWidth="1"/>
    <col min="1537" max="1537" width="7.6640625" style="414" customWidth="1"/>
    <col min="1538" max="1538" width="5.6640625" style="414" customWidth="1"/>
    <col min="1539" max="1539" width="10.6640625" style="414" customWidth="1"/>
    <col min="1540" max="1540" width="3.6640625" style="414" customWidth="1"/>
    <col min="1541" max="1541" width="11.6640625" style="414" customWidth="1"/>
    <col min="1542" max="1790" width="9.109375" style="414"/>
    <col min="1791" max="1791" width="3.6640625" style="414" customWidth="1"/>
    <col min="1792" max="1792" width="45.6640625" style="414" customWidth="1"/>
    <col min="1793" max="1793" width="7.6640625" style="414" customWidth="1"/>
    <col min="1794" max="1794" width="5.6640625" style="414" customWidth="1"/>
    <col min="1795" max="1795" width="10.6640625" style="414" customWidth="1"/>
    <col min="1796" max="1796" width="3.6640625" style="414" customWidth="1"/>
    <col min="1797" max="1797" width="11.6640625" style="414" customWidth="1"/>
    <col min="1798" max="2046" width="9.109375" style="414"/>
    <col min="2047" max="2047" width="3.6640625" style="414" customWidth="1"/>
    <col min="2048" max="2048" width="45.6640625" style="414" customWidth="1"/>
    <col min="2049" max="2049" width="7.6640625" style="414" customWidth="1"/>
    <col min="2050" max="2050" width="5.6640625" style="414" customWidth="1"/>
    <col min="2051" max="2051" width="10.6640625" style="414" customWidth="1"/>
    <col min="2052" max="2052" width="3.6640625" style="414" customWidth="1"/>
    <col min="2053" max="2053" width="11.6640625" style="414" customWidth="1"/>
    <col min="2054" max="2302" width="9.109375" style="414"/>
    <col min="2303" max="2303" width="3.6640625" style="414" customWidth="1"/>
    <col min="2304" max="2304" width="45.6640625" style="414" customWidth="1"/>
    <col min="2305" max="2305" width="7.6640625" style="414" customWidth="1"/>
    <col min="2306" max="2306" width="5.6640625" style="414" customWidth="1"/>
    <col min="2307" max="2307" width="10.6640625" style="414" customWidth="1"/>
    <col min="2308" max="2308" width="3.6640625" style="414" customWidth="1"/>
    <col min="2309" max="2309" width="11.6640625" style="414" customWidth="1"/>
    <col min="2310" max="2558" width="9.109375" style="414"/>
    <col min="2559" max="2559" width="3.6640625" style="414" customWidth="1"/>
    <col min="2560" max="2560" width="45.6640625" style="414" customWidth="1"/>
    <col min="2561" max="2561" width="7.6640625" style="414" customWidth="1"/>
    <col min="2562" max="2562" width="5.6640625" style="414" customWidth="1"/>
    <col min="2563" max="2563" width="10.6640625" style="414" customWidth="1"/>
    <col min="2564" max="2564" width="3.6640625" style="414" customWidth="1"/>
    <col min="2565" max="2565" width="11.6640625" style="414" customWidth="1"/>
    <col min="2566" max="2814" width="9.109375" style="414"/>
    <col min="2815" max="2815" width="3.6640625" style="414" customWidth="1"/>
    <col min="2816" max="2816" width="45.6640625" style="414" customWidth="1"/>
    <col min="2817" max="2817" width="7.6640625" style="414" customWidth="1"/>
    <col min="2818" max="2818" width="5.6640625" style="414" customWidth="1"/>
    <col min="2819" max="2819" width="10.6640625" style="414" customWidth="1"/>
    <col min="2820" max="2820" width="3.6640625" style="414" customWidth="1"/>
    <col min="2821" max="2821" width="11.6640625" style="414" customWidth="1"/>
    <col min="2822" max="3070" width="9.109375" style="414"/>
    <col min="3071" max="3071" width="3.6640625" style="414" customWidth="1"/>
    <col min="3072" max="3072" width="45.6640625" style="414" customWidth="1"/>
    <col min="3073" max="3073" width="7.6640625" style="414" customWidth="1"/>
    <col min="3074" max="3074" width="5.6640625" style="414" customWidth="1"/>
    <col min="3075" max="3075" width="10.6640625" style="414" customWidth="1"/>
    <col min="3076" max="3076" width="3.6640625" style="414" customWidth="1"/>
    <col min="3077" max="3077" width="11.6640625" style="414" customWidth="1"/>
    <col min="3078" max="3326" width="9.109375" style="414"/>
    <col min="3327" max="3327" width="3.6640625" style="414" customWidth="1"/>
    <col min="3328" max="3328" width="45.6640625" style="414" customWidth="1"/>
    <col min="3329" max="3329" width="7.6640625" style="414" customWidth="1"/>
    <col min="3330" max="3330" width="5.6640625" style="414" customWidth="1"/>
    <col min="3331" max="3331" width="10.6640625" style="414" customWidth="1"/>
    <col min="3332" max="3332" width="3.6640625" style="414" customWidth="1"/>
    <col min="3333" max="3333" width="11.6640625" style="414" customWidth="1"/>
    <col min="3334" max="3582" width="9.109375" style="414"/>
    <col min="3583" max="3583" width="3.6640625" style="414" customWidth="1"/>
    <col min="3584" max="3584" width="45.6640625" style="414" customWidth="1"/>
    <col min="3585" max="3585" width="7.6640625" style="414" customWidth="1"/>
    <col min="3586" max="3586" width="5.6640625" style="414" customWidth="1"/>
    <col min="3587" max="3587" width="10.6640625" style="414" customWidth="1"/>
    <col min="3588" max="3588" width="3.6640625" style="414" customWidth="1"/>
    <col min="3589" max="3589" width="11.6640625" style="414" customWidth="1"/>
    <col min="3590" max="3838" width="9.109375" style="414"/>
    <col min="3839" max="3839" width="3.6640625" style="414" customWidth="1"/>
    <col min="3840" max="3840" width="45.6640625" style="414" customWidth="1"/>
    <col min="3841" max="3841" width="7.6640625" style="414" customWidth="1"/>
    <col min="3842" max="3842" width="5.6640625" style="414" customWidth="1"/>
    <col min="3843" max="3843" width="10.6640625" style="414" customWidth="1"/>
    <col min="3844" max="3844" width="3.6640625" style="414" customWidth="1"/>
    <col min="3845" max="3845" width="11.6640625" style="414" customWidth="1"/>
    <col min="3846" max="4094" width="9.109375" style="414"/>
    <col min="4095" max="4095" width="3.6640625" style="414" customWidth="1"/>
    <col min="4096" max="4096" width="45.6640625" style="414" customWidth="1"/>
    <col min="4097" max="4097" width="7.6640625" style="414" customWidth="1"/>
    <col min="4098" max="4098" width="5.6640625" style="414" customWidth="1"/>
    <col min="4099" max="4099" width="10.6640625" style="414" customWidth="1"/>
    <col min="4100" max="4100" width="3.6640625" style="414" customWidth="1"/>
    <col min="4101" max="4101" width="11.6640625" style="414" customWidth="1"/>
    <col min="4102" max="4350" width="9.109375" style="414"/>
    <col min="4351" max="4351" width="3.6640625" style="414" customWidth="1"/>
    <col min="4352" max="4352" width="45.6640625" style="414" customWidth="1"/>
    <col min="4353" max="4353" width="7.6640625" style="414" customWidth="1"/>
    <col min="4354" max="4354" width="5.6640625" style="414" customWidth="1"/>
    <col min="4355" max="4355" width="10.6640625" style="414" customWidth="1"/>
    <col min="4356" max="4356" width="3.6640625" style="414" customWidth="1"/>
    <col min="4357" max="4357" width="11.6640625" style="414" customWidth="1"/>
    <col min="4358" max="4606" width="9.109375" style="414"/>
    <col min="4607" max="4607" width="3.6640625" style="414" customWidth="1"/>
    <col min="4608" max="4608" width="45.6640625" style="414" customWidth="1"/>
    <col min="4609" max="4609" width="7.6640625" style="414" customWidth="1"/>
    <col min="4610" max="4610" width="5.6640625" style="414" customWidth="1"/>
    <col min="4611" max="4611" width="10.6640625" style="414" customWidth="1"/>
    <col min="4612" max="4612" width="3.6640625" style="414" customWidth="1"/>
    <col min="4613" max="4613" width="11.6640625" style="414" customWidth="1"/>
    <col min="4614" max="4862" width="9.109375" style="414"/>
    <col min="4863" max="4863" width="3.6640625" style="414" customWidth="1"/>
    <col min="4864" max="4864" width="45.6640625" style="414" customWidth="1"/>
    <col min="4865" max="4865" width="7.6640625" style="414" customWidth="1"/>
    <col min="4866" max="4866" width="5.6640625" style="414" customWidth="1"/>
    <col min="4867" max="4867" width="10.6640625" style="414" customWidth="1"/>
    <col min="4868" max="4868" width="3.6640625" style="414" customWidth="1"/>
    <col min="4869" max="4869" width="11.6640625" style="414" customWidth="1"/>
    <col min="4870" max="5118" width="9.109375" style="414"/>
    <col min="5119" max="5119" width="3.6640625" style="414" customWidth="1"/>
    <col min="5120" max="5120" width="45.6640625" style="414" customWidth="1"/>
    <col min="5121" max="5121" width="7.6640625" style="414" customWidth="1"/>
    <col min="5122" max="5122" width="5.6640625" style="414" customWidth="1"/>
    <col min="5123" max="5123" width="10.6640625" style="414" customWidth="1"/>
    <col min="5124" max="5124" width="3.6640625" style="414" customWidth="1"/>
    <col min="5125" max="5125" width="11.6640625" style="414" customWidth="1"/>
    <col min="5126" max="5374" width="9.109375" style="414"/>
    <col min="5375" max="5375" width="3.6640625" style="414" customWidth="1"/>
    <col min="5376" max="5376" width="45.6640625" style="414" customWidth="1"/>
    <col min="5377" max="5377" width="7.6640625" style="414" customWidth="1"/>
    <col min="5378" max="5378" width="5.6640625" style="414" customWidth="1"/>
    <col min="5379" max="5379" width="10.6640625" style="414" customWidth="1"/>
    <col min="5380" max="5380" width="3.6640625" style="414" customWidth="1"/>
    <col min="5381" max="5381" width="11.6640625" style="414" customWidth="1"/>
    <col min="5382" max="5630" width="9.109375" style="414"/>
    <col min="5631" max="5631" width="3.6640625" style="414" customWidth="1"/>
    <col min="5632" max="5632" width="45.6640625" style="414" customWidth="1"/>
    <col min="5633" max="5633" width="7.6640625" style="414" customWidth="1"/>
    <col min="5634" max="5634" width="5.6640625" style="414" customWidth="1"/>
    <col min="5635" max="5635" width="10.6640625" style="414" customWidth="1"/>
    <col min="5636" max="5636" width="3.6640625" style="414" customWidth="1"/>
    <col min="5637" max="5637" width="11.6640625" style="414" customWidth="1"/>
    <col min="5638" max="5886" width="9.109375" style="414"/>
    <col min="5887" max="5887" width="3.6640625" style="414" customWidth="1"/>
    <col min="5888" max="5888" width="45.6640625" style="414" customWidth="1"/>
    <col min="5889" max="5889" width="7.6640625" style="414" customWidth="1"/>
    <col min="5890" max="5890" width="5.6640625" style="414" customWidth="1"/>
    <col min="5891" max="5891" width="10.6640625" style="414" customWidth="1"/>
    <col min="5892" max="5892" width="3.6640625" style="414" customWidth="1"/>
    <col min="5893" max="5893" width="11.6640625" style="414" customWidth="1"/>
    <col min="5894" max="6142" width="9.109375" style="414"/>
    <col min="6143" max="6143" width="3.6640625" style="414" customWidth="1"/>
    <col min="6144" max="6144" width="45.6640625" style="414" customWidth="1"/>
    <col min="6145" max="6145" width="7.6640625" style="414" customWidth="1"/>
    <col min="6146" max="6146" width="5.6640625" style="414" customWidth="1"/>
    <col min="6147" max="6147" width="10.6640625" style="414" customWidth="1"/>
    <col min="6148" max="6148" width="3.6640625" style="414" customWidth="1"/>
    <col min="6149" max="6149" width="11.6640625" style="414" customWidth="1"/>
    <col min="6150" max="6398" width="9.109375" style="414"/>
    <col min="6399" max="6399" width="3.6640625" style="414" customWidth="1"/>
    <col min="6400" max="6400" width="45.6640625" style="414" customWidth="1"/>
    <col min="6401" max="6401" width="7.6640625" style="414" customWidth="1"/>
    <col min="6402" max="6402" width="5.6640625" style="414" customWidth="1"/>
    <col min="6403" max="6403" width="10.6640625" style="414" customWidth="1"/>
    <col min="6404" max="6404" width="3.6640625" style="414" customWidth="1"/>
    <col min="6405" max="6405" width="11.6640625" style="414" customWidth="1"/>
    <col min="6406" max="6654" width="9.109375" style="414"/>
    <col min="6655" max="6655" width="3.6640625" style="414" customWidth="1"/>
    <col min="6656" max="6656" width="45.6640625" style="414" customWidth="1"/>
    <col min="6657" max="6657" width="7.6640625" style="414" customWidth="1"/>
    <col min="6658" max="6658" width="5.6640625" style="414" customWidth="1"/>
    <col min="6659" max="6659" width="10.6640625" style="414" customWidth="1"/>
    <col min="6660" max="6660" width="3.6640625" style="414" customWidth="1"/>
    <col min="6661" max="6661" width="11.6640625" style="414" customWidth="1"/>
    <col min="6662" max="6910" width="9.109375" style="414"/>
    <col min="6911" max="6911" width="3.6640625" style="414" customWidth="1"/>
    <col min="6912" max="6912" width="45.6640625" style="414" customWidth="1"/>
    <col min="6913" max="6913" width="7.6640625" style="414" customWidth="1"/>
    <col min="6914" max="6914" width="5.6640625" style="414" customWidth="1"/>
    <col min="6915" max="6915" width="10.6640625" style="414" customWidth="1"/>
    <col min="6916" max="6916" width="3.6640625" style="414" customWidth="1"/>
    <col min="6917" max="6917" width="11.6640625" style="414" customWidth="1"/>
    <col min="6918" max="7166" width="9.109375" style="414"/>
    <col min="7167" max="7167" width="3.6640625" style="414" customWidth="1"/>
    <col min="7168" max="7168" width="45.6640625" style="414" customWidth="1"/>
    <col min="7169" max="7169" width="7.6640625" style="414" customWidth="1"/>
    <col min="7170" max="7170" width="5.6640625" style="414" customWidth="1"/>
    <col min="7171" max="7171" width="10.6640625" style="414" customWidth="1"/>
    <col min="7172" max="7172" width="3.6640625" style="414" customWidth="1"/>
    <col min="7173" max="7173" width="11.6640625" style="414" customWidth="1"/>
    <col min="7174" max="7422" width="9.109375" style="414"/>
    <col min="7423" max="7423" width="3.6640625" style="414" customWidth="1"/>
    <col min="7424" max="7424" width="45.6640625" style="414" customWidth="1"/>
    <col min="7425" max="7425" width="7.6640625" style="414" customWidth="1"/>
    <col min="7426" max="7426" width="5.6640625" style="414" customWidth="1"/>
    <col min="7427" max="7427" width="10.6640625" style="414" customWidth="1"/>
    <col min="7428" max="7428" width="3.6640625" style="414" customWidth="1"/>
    <col min="7429" max="7429" width="11.6640625" style="414" customWidth="1"/>
    <col min="7430" max="7678" width="9.109375" style="414"/>
    <col min="7679" max="7679" width="3.6640625" style="414" customWidth="1"/>
    <col min="7680" max="7680" width="45.6640625" style="414" customWidth="1"/>
    <col min="7681" max="7681" width="7.6640625" style="414" customWidth="1"/>
    <col min="7682" max="7682" width="5.6640625" style="414" customWidth="1"/>
    <col min="7683" max="7683" width="10.6640625" style="414" customWidth="1"/>
    <col min="7684" max="7684" width="3.6640625" style="414" customWidth="1"/>
    <col min="7685" max="7685" width="11.6640625" style="414" customWidth="1"/>
    <col min="7686" max="7934" width="9.109375" style="414"/>
    <col min="7935" max="7935" width="3.6640625" style="414" customWidth="1"/>
    <col min="7936" max="7936" width="45.6640625" style="414" customWidth="1"/>
    <col min="7937" max="7937" width="7.6640625" style="414" customWidth="1"/>
    <col min="7938" max="7938" width="5.6640625" style="414" customWidth="1"/>
    <col min="7939" max="7939" width="10.6640625" style="414" customWidth="1"/>
    <col min="7940" max="7940" width="3.6640625" style="414" customWidth="1"/>
    <col min="7941" max="7941" width="11.6640625" style="414" customWidth="1"/>
    <col min="7942" max="8190" width="9.109375" style="414"/>
    <col min="8191" max="8191" width="3.6640625" style="414" customWidth="1"/>
    <col min="8192" max="8192" width="45.6640625" style="414" customWidth="1"/>
    <col min="8193" max="8193" width="7.6640625" style="414" customWidth="1"/>
    <col min="8194" max="8194" width="5.6640625" style="414" customWidth="1"/>
    <col min="8195" max="8195" width="10.6640625" style="414" customWidth="1"/>
    <col min="8196" max="8196" width="3.6640625" style="414" customWidth="1"/>
    <col min="8197" max="8197" width="11.6640625" style="414" customWidth="1"/>
    <col min="8198" max="8446" width="9.109375" style="414"/>
    <col min="8447" max="8447" width="3.6640625" style="414" customWidth="1"/>
    <col min="8448" max="8448" width="45.6640625" style="414" customWidth="1"/>
    <col min="8449" max="8449" width="7.6640625" style="414" customWidth="1"/>
    <col min="8450" max="8450" width="5.6640625" style="414" customWidth="1"/>
    <col min="8451" max="8451" width="10.6640625" style="414" customWidth="1"/>
    <col min="8452" max="8452" width="3.6640625" style="414" customWidth="1"/>
    <col min="8453" max="8453" width="11.6640625" style="414" customWidth="1"/>
    <col min="8454" max="8702" width="9.109375" style="414"/>
    <col min="8703" max="8703" width="3.6640625" style="414" customWidth="1"/>
    <col min="8704" max="8704" width="45.6640625" style="414" customWidth="1"/>
    <col min="8705" max="8705" width="7.6640625" style="414" customWidth="1"/>
    <col min="8706" max="8706" width="5.6640625" style="414" customWidth="1"/>
    <col min="8707" max="8707" width="10.6640625" style="414" customWidth="1"/>
    <col min="8708" max="8708" width="3.6640625" style="414" customWidth="1"/>
    <col min="8709" max="8709" width="11.6640625" style="414" customWidth="1"/>
    <col min="8710" max="8958" width="9.109375" style="414"/>
    <col min="8959" max="8959" width="3.6640625" style="414" customWidth="1"/>
    <col min="8960" max="8960" width="45.6640625" style="414" customWidth="1"/>
    <col min="8961" max="8961" width="7.6640625" style="414" customWidth="1"/>
    <col min="8962" max="8962" width="5.6640625" style="414" customWidth="1"/>
    <col min="8963" max="8963" width="10.6640625" style="414" customWidth="1"/>
    <col min="8964" max="8964" width="3.6640625" style="414" customWidth="1"/>
    <col min="8965" max="8965" width="11.6640625" style="414" customWidth="1"/>
    <col min="8966" max="9214" width="9.109375" style="414"/>
    <col min="9215" max="9215" width="3.6640625" style="414" customWidth="1"/>
    <col min="9216" max="9216" width="45.6640625" style="414" customWidth="1"/>
    <col min="9217" max="9217" width="7.6640625" style="414" customWidth="1"/>
    <col min="9218" max="9218" width="5.6640625" style="414" customWidth="1"/>
    <col min="9219" max="9219" width="10.6640625" style="414" customWidth="1"/>
    <col min="9220" max="9220" width="3.6640625" style="414" customWidth="1"/>
    <col min="9221" max="9221" width="11.6640625" style="414" customWidth="1"/>
    <col min="9222" max="9470" width="9.109375" style="414"/>
    <col min="9471" max="9471" width="3.6640625" style="414" customWidth="1"/>
    <col min="9472" max="9472" width="45.6640625" style="414" customWidth="1"/>
    <col min="9473" max="9473" width="7.6640625" style="414" customWidth="1"/>
    <col min="9474" max="9474" width="5.6640625" style="414" customWidth="1"/>
    <col min="9475" max="9475" width="10.6640625" style="414" customWidth="1"/>
    <col min="9476" max="9476" width="3.6640625" style="414" customWidth="1"/>
    <col min="9477" max="9477" width="11.6640625" style="414" customWidth="1"/>
    <col min="9478" max="9726" width="9.109375" style="414"/>
    <col min="9727" max="9727" width="3.6640625" style="414" customWidth="1"/>
    <col min="9728" max="9728" width="45.6640625" style="414" customWidth="1"/>
    <col min="9729" max="9729" width="7.6640625" style="414" customWidth="1"/>
    <col min="9730" max="9730" width="5.6640625" style="414" customWidth="1"/>
    <col min="9731" max="9731" width="10.6640625" style="414" customWidth="1"/>
    <col min="9732" max="9732" width="3.6640625" style="414" customWidth="1"/>
    <col min="9733" max="9733" width="11.6640625" style="414" customWidth="1"/>
    <col min="9734" max="9982" width="9.109375" style="414"/>
    <col min="9983" max="9983" width="3.6640625" style="414" customWidth="1"/>
    <col min="9984" max="9984" width="45.6640625" style="414" customWidth="1"/>
    <col min="9985" max="9985" width="7.6640625" style="414" customWidth="1"/>
    <col min="9986" max="9986" width="5.6640625" style="414" customWidth="1"/>
    <col min="9987" max="9987" width="10.6640625" style="414" customWidth="1"/>
    <col min="9988" max="9988" width="3.6640625" style="414" customWidth="1"/>
    <col min="9989" max="9989" width="11.6640625" style="414" customWidth="1"/>
    <col min="9990" max="10238" width="9.109375" style="414"/>
    <col min="10239" max="10239" width="3.6640625" style="414" customWidth="1"/>
    <col min="10240" max="10240" width="45.6640625" style="414" customWidth="1"/>
    <col min="10241" max="10241" width="7.6640625" style="414" customWidth="1"/>
    <col min="10242" max="10242" width="5.6640625" style="414" customWidth="1"/>
    <col min="10243" max="10243" width="10.6640625" style="414" customWidth="1"/>
    <col min="10244" max="10244" width="3.6640625" style="414" customWidth="1"/>
    <col min="10245" max="10245" width="11.6640625" style="414" customWidth="1"/>
    <col min="10246" max="10494" width="9.109375" style="414"/>
    <col min="10495" max="10495" width="3.6640625" style="414" customWidth="1"/>
    <col min="10496" max="10496" width="45.6640625" style="414" customWidth="1"/>
    <col min="10497" max="10497" width="7.6640625" style="414" customWidth="1"/>
    <col min="10498" max="10498" width="5.6640625" style="414" customWidth="1"/>
    <col min="10499" max="10499" width="10.6640625" style="414" customWidth="1"/>
    <col min="10500" max="10500" width="3.6640625" style="414" customWidth="1"/>
    <col min="10501" max="10501" width="11.6640625" style="414" customWidth="1"/>
    <col min="10502" max="10750" width="9.109375" style="414"/>
    <col min="10751" max="10751" width="3.6640625" style="414" customWidth="1"/>
    <col min="10752" max="10752" width="45.6640625" style="414" customWidth="1"/>
    <col min="10753" max="10753" width="7.6640625" style="414" customWidth="1"/>
    <col min="10754" max="10754" width="5.6640625" style="414" customWidth="1"/>
    <col min="10755" max="10755" width="10.6640625" style="414" customWidth="1"/>
    <col min="10756" max="10756" width="3.6640625" style="414" customWidth="1"/>
    <col min="10757" max="10757" width="11.6640625" style="414" customWidth="1"/>
    <col min="10758" max="11006" width="9.109375" style="414"/>
    <col min="11007" max="11007" width="3.6640625" style="414" customWidth="1"/>
    <col min="11008" max="11008" width="45.6640625" style="414" customWidth="1"/>
    <col min="11009" max="11009" width="7.6640625" style="414" customWidth="1"/>
    <col min="11010" max="11010" width="5.6640625" style="414" customWidth="1"/>
    <col min="11011" max="11011" width="10.6640625" style="414" customWidth="1"/>
    <col min="11012" max="11012" width="3.6640625" style="414" customWidth="1"/>
    <col min="11013" max="11013" width="11.6640625" style="414" customWidth="1"/>
    <col min="11014" max="11262" width="9.109375" style="414"/>
    <col min="11263" max="11263" width="3.6640625" style="414" customWidth="1"/>
    <col min="11264" max="11264" width="45.6640625" style="414" customWidth="1"/>
    <col min="11265" max="11265" width="7.6640625" style="414" customWidth="1"/>
    <col min="11266" max="11266" width="5.6640625" style="414" customWidth="1"/>
    <col min="11267" max="11267" width="10.6640625" style="414" customWidth="1"/>
    <col min="11268" max="11268" width="3.6640625" style="414" customWidth="1"/>
    <col min="11269" max="11269" width="11.6640625" style="414" customWidth="1"/>
    <col min="11270" max="11518" width="9.109375" style="414"/>
    <col min="11519" max="11519" width="3.6640625" style="414" customWidth="1"/>
    <col min="11520" max="11520" width="45.6640625" style="414" customWidth="1"/>
    <col min="11521" max="11521" width="7.6640625" style="414" customWidth="1"/>
    <col min="11522" max="11522" width="5.6640625" style="414" customWidth="1"/>
    <col min="11523" max="11523" width="10.6640625" style="414" customWidth="1"/>
    <col min="11524" max="11524" width="3.6640625" style="414" customWidth="1"/>
    <col min="11525" max="11525" width="11.6640625" style="414" customWidth="1"/>
    <col min="11526" max="11774" width="9.109375" style="414"/>
    <col min="11775" max="11775" width="3.6640625" style="414" customWidth="1"/>
    <col min="11776" max="11776" width="45.6640625" style="414" customWidth="1"/>
    <col min="11777" max="11777" width="7.6640625" style="414" customWidth="1"/>
    <col min="11778" max="11778" width="5.6640625" style="414" customWidth="1"/>
    <col min="11779" max="11779" width="10.6640625" style="414" customWidth="1"/>
    <col min="11780" max="11780" width="3.6640625" style="414" customWidth="1"/>
    <col min="11781" max="11781" width="11.6640625" style="414" customWidth="1"/>
    <col min="11782" max="12030" width="9.109375" style="414"/>
    <col min="12031" max="12031" width="3.6640625" style="414" customWidth="1"/>
    <col min="12032" max="12032" width="45.6640625" style="414" customWidth="1"/>
    <col min="12033" max="12033" width="7.6640625" style="414" customWidth="1"/>
    <col min="12034" max="12034" width="5.6640625" style="414" customWidth="1"/>
    <col min="12035" max="12035" width="10.6640625" style="414" customWidth="1"/>
    <col min="12036" max="12036" width="3.6640625" style="414" customWidth="1"/>
    <col min="12037" max="12037" width="11.6640625" style="414" customWidth="1"/>
    <col min="12038" max="12286" width="9.109375" style="414"/>
    <col min="12287" max="12287" width="3.6640625" style="414" customWidth="1"/>
    <col min="12288" max="12288" width="45.6640625" style="414" customWidth="1"/>
    <col min="12289" max="12289" width="7.6640625" style="414" customWidth="1"/>
    <col min="12290" max="12290" width="5.6640625" style="414" customWidth="1"/>
    <col min="12291" max="12291" width="10.6640625" style="414" customWidth="1"/>
    <col min="12292" max="12292" width="3.6640625" style="414" customWidth="1"/>
    <col min="12293" max="12293" width="11.6640625" style="414" customWidth="1"/>
    <col min="12294" max="12542" width="9.109375" style="414"/>
    <col min="12543" max="12543" width="3.6640625" style="414" customWidth="1"/>
    <col min="12544" max="12544" width="45.6640625" style="414" customWidth="1"/>
    <col min="12545" max="12545" width="7.6640625" style="414" customWidth="1"/>
    <col min="12546" max="12546" width="5.6640625" style="414" customWidth="1"/>
    <col min="12547" max="12547" width="10.6640625" style="414" customWidth="1"/>
    <col min="12548" max="12548" width="3.6640625" style="414" customWidth="1"/>
    <col min="12549" max="12549" width="11.6640625" style="414" customWidth="1"/>
    <col min="12550" max="12798" width="9.109375" style="414"/>
    <col min="12799" max="12799" width="3.6640625" style="414" customWidth="1"/>
    <col min="12800" max="12800" width="45.6640625" style="414" customWidth="1"/>
    <col min="12801" max="12801" width="7.6640625" style="414" customWidth="1"/>
    <col min="12802" max="12802" width="5.6640625" style="414" customWidth="1"/>
    <col min="12803" max="12803" width="10.6640625" style="414" customWidth="1"/>
    <col min="12804" max="12804" width="3.6640625" style="414" customWidth="1"/>
    <col min="12805" max="12805" width="11.6640625" style="414" customWidth="1"/>
    <col min="12806" max="13054" width="9.109375" style="414"/>
    <col min="13055" max="13055" width="3.6640625" style="414" customWidth="1"/>
    <col min="13056" max="13056" width="45.6640625" style="414" customWidth="1"/>
    <col min="13057" max="13057" width="7.6640625" style="414" customWidth="1"/>
    <col min="13058" max="13058" width="5.6640625" style="414" customWidth="1"/>
    <col min="13059" max="13059" width="10.6640625" style="414" customWidth="1"/>
    <col min="13060" max="13060" width="3.6640625" style="414" customWidth="1"/>
    <col min="13061" max="13061" width="11.6640625" style="414" customWidth="1"/>
    <col min="13062" max="13310" width="9.109375" style="414"/>
    <col min="13311" max="13311" width="3.6640625" style="414" customWidth="1"/>
    <col min="13312" max="13312" width="45.6640625" style="414" customWidth="1"/>
    <col min="13313" max="13313" width="7.6640625" style="414" customWidth="1"/>
    <col min="13314" max="13314" width="5.6640625" style="414" customWidth="1"/>
    <col min="13315" max="13315" width="10.6640625" style="414" customWidth="1"/>
    <col min="13316" max="13316" width="3.6640625" style="414" customWidth="1"/>
    <col min="13317" max="13317" width="11.6640625" style="414" customWidth="1"/>
    <col min="13318" max="13566" width="9.109375" style="414"/>
    <col min="13567" max="13567" width="3.6640625" style="414" customWidth="1"/>
    <col min="13568" max="13568" width="45.6640625" style="414" customWidth="1"/>
    <col min="13569" max="13569" width="7.6640625" style="414" customWidth="1"/>
    <col min="13570" max="13570" width="5.6640625" style="414" customWidth="1"/>
    <col min="13571" max="13571" width="10.6640625" style="414" customWidth="1"/>
    <col min="13572" max="13572" width="3.6640625" style="414" customWidth="1"/>
    <col min="13573" max="13573" width="11.6640625" style="414" customWidth="1"/>
    <col min="13574" max="13822" width="9.109375" style="414"/>
    <col min="13823" max="13823" width="3.6640625" style="414" customWidth="1"/>
    <col min="13824" max="13824" width="45.6640625" style="414" customWidth="1"/>
    <col min="13825" max="13825" width="7.6640625" style="414" customWidth="1"/>
    <col min="13826" max="13826" width="5.6640625" style="414" customWidth="1"/>
    <col min="13827" max="13827" width="10.6640625" style="414" customWidth="1"/>
    <col min="13828" max="13828" width="3.6640625" style="414" customWidth="1"/>
    <col min="13829" max="13829" width="11.6640625" style="414" customWidth="1"/>
    <col min="13830" max="14078" width="9.109375" style="414"/>
    <col min="14079" max="14079" width="3.6640625" style="414" customWidth="1"/>
    <col min="14080" max="14080" width="45.6640625" style="414" customWidth="1"/>
    <col min="14081" max="14081" width="7.6640625" style="414" customWidth="1"/>
    <col min="14082" max="14082" width="5.6640625" style="414" customWidth="1"/>
    <col min="14083" max="14083" width="10.6640625" style="414" customWidth="1"/>
    <col min="14084" max="14084" width="3.6640625" style="414" customWidth="1"/>
    <col min="14085" max="14085" width="11.6640625" style="414" customWidth="1"/>
    <col min="14086" max="14334" width="9.109375" style="414"/>
    <col min="14335" max="14335" width="3.6640625" style="414" customWidth="1"/>
    <col min="14336" max="14336" width="45.6640625" style="414" customWidth="1"/>
    <col min="14337" max="14337" width="7.6640625" style="414" customWidth="1"/>
    <col min="14338" max="14338" width="5.6640625" style="414" customWidth="1"/>
    <col min="14339" max="14339" width="10.6640625" style="414" customWidth="1"/>
    <col min="14340" max="14340" width="3.6640625" style="414" customWidth="1"/>
    <col min="14341" max="14341" width="11.6640625" style="414" customWidth="1"/>
    <col min="14342" max="14590" width="9.109375" style="414"/>
    <col min="14591" max="14591" width="3.6640625" style="414" customWidth="1"/>
    <col min="14592" max="14592" width="45.6640625" style="414" customWidth="1"/>
    <col min="14593" max="14593" width="7.6640625" style="414" customWidth="1"/>
    <col min="14594" max="14594" width="5.6640625" style="414" customWidth="1"/>
    <col min="14595" max="14595" width="10.6640625" style="414" customWidth="1"/>
    <col min="14596" max="14596" width="3.6640625" style="414" customWidth="1"/>
    <col min="14597" max="14597" width="11.6640625" style="414" customWidth="1"/>
    <col min="14598" max="14846" width="9.109375" style="414"/>
    <col min="14847" max="14847" width="3.6640625" style="414" customWidth="1"/>
    <col min="14848" max="14848" width="45.6640625" style="414" customWidth="1"/>
    <col min="14849" max="14849" width="7.6640625" style="414" customWidth="1"/>
    <col min="14850" max="14850" width="5.6640625" style="414" customWidth="1"/>
    <col min="14851" max="14851" width="10.6640625" style="414" customWidth="1"/>
    <col min="14852" max="14852" width="3.6640625" style="414" customWidth="1"/>
    <col min="14853" max="14853" width="11.6640625" style="414" customWidth="1"/>
    <col min="14854" max="15102" width="9.109375" style="414"/>
    <col min="15103" max="15103" width="3.6640625" style="414" customWidth="1"/>
    <col min="15104" max="15104" width="45.6640625" style="414" customWidth="1"/>
    <col min="15105" max="15105" width="7.6640625" style="414" customWidth="1"/>
    <col min="15106" max="15106" width="5.6640625" style="414" customWidth="1"/>
    <col min="15107" max="15107" width="10.6640625" style="414" customWidth="1"/>
    <col min="15108" max="15108" width="3.6640625" style="414" customWidth="1"/>
    <col min="15109" max="15109" width="11.6640625" style="414" customWidth="1"/>
    <col min="15110" max="15358" width="9.109375" style="414"/>
    <col min="15359" max="15359" width="3.6640625" style="414" customWidth="1"/>
    <col min="15360" max="15360" width="45.6640625" style="414" customWidth="1"/>
    <col min="15361" max="15361" width="7.6640625" style="414" customWidth="1"/>
    <col min="15362" max="15362" width="5.6640625" style="414" customWidth="1"/>
    <col min="15363" max="15363" width="10.6640625" style="414" customWidth="1"/>
    <col min="15364" max="15364" width="3.6640625" style="414" customWidth="1"/>
    <col min="15365" max="15365" width="11.6640625" style="414" customWidth="1"/>
    <col min="15366" max="15614" width="9.109375" style="414"/>
    <col min="15615" max="15615" width="3.6640625" style="414" customWidth="1"/>
    <col min="15616" max="15616" width="45.6640625" style="414" customWidth="1"/>
    <col min="15617" max="15617" width="7.6640625" style="414" customWidth="1"/>
    <col min="15618" max="15618" width="5.6640625" style="414" customWidth="1"/>
    <col min="15619" max="15619" width="10.6640625" style="414" customWidth="1"/>
    <col min="15620" max="15620" width="3.6640625" style="414" customWidth="1"/>
    <col min="15621" max="15621" width="11.6640625" style="414" customWidth="1"/>
    <col min="15622" max="15870" width="9.109375" style="414"/>
    <col min="15871" max="15871" width="3.6640625" style="414" customWidth="1"/>
    <col min="15872" max="15872" width="45.6640625" style="414" customWidth="1"/>
    <col min="15873" max="15873" width="7.6640625" style="414" customWidth="1"/>
    <col min="15874" max="15874" width="5.6640625" style="414" customWidth="1"/>
    <col min="15875" max="15875" width="10.6640625" style="414" customWidth="1"/>
    <col min="15876" max="15876" width="3.6640625" style="414" customWidth="1"/>
    <col min="15877" max="15877" width="11.6640625" style="414" customWidth="1"/>
    <col min="15878" max="16126" width="9.109375" style="414"/>
    <col min="16127" max="16127" width="3.6640625" style="414" customWidth="1"/>
    <col min="16128" max="16128" width="45.6640625" style="414" customWidth="1"/>
    <col min="16129" max="16129" width="7.6640625" style="414" customWidth="1"/>
    <col min="16130" max="16130" width="5.6640625" style="414" customWidth="1"/>
    <col min="16131" max="16131" width="10.6640625" style="414" customWidth="1"/>
    <col min="16132" max="16132" width="3.6640625" style="414" customWidth="1"/>
    <col min="16133" max="16133" width="11.6640625" style="414" customWidth="1"/>
    <col min="16134" max="16384" width="9.109375" style="414"/>
  </cols>
  <sheetData>
    <row r="2" spans="1:11">
      <c r="B2" s="412" t="s">
        <v>2513</v>
      </c>
    </row>
    <row r="5" spans="1:11" ht="12">
      <c r="A5" s="415"/>
      <c r="B5" s="416" t="s">
        <v>2797</v>
      </c>
    </row>
    <row r="6" spans="1:11" ht="12">
      <c r="A6" s="415"/>
      <c r="B6" s="416"/>
    </row>
    <row r="7" spans="1:11">
      <c r="A7" s="415" t="s">
        <v>566</v>
      </c>
      <c r="B7" s="412" t="str">
        <f>B25</f>
        <v>Nemjereni dio plinske instalacije</v>
      </c>
      <c r="C7" s="417"/>
      <c r="D7" s="418"/>
      <c r="E7" s="471"/>
      <c r="F7" s="419">
        <f>F95</f>
        <v>0</v>
      </c>
      <c r="K7" s="420"/>
    </row>
    <row r="8" spans="1:11">
      <c r="A8" s="415" t="s">
        <v>567</v>
      </c>
      <c r="B8" s="412" t="str">
        <f>B99</f>
        <v>Mjereni dio plinske instalacije</v>
      </c>
      <c r="C8" s="417"/>
      <c r="D8" s="418"/>
      <c r="E8" s="471"/>
      <c r="F8" s="419">
        <f>F122</f>
        <v>0</v>
      </c>
      <c r="K8" s="420"/>
    </row>
    <row r="9" spans="1:11">
      <c r="A9" s="415" t="s">
        <v>568</v>
      </c>
      <c r="B9" s="412" t="str">
        <f>B126</f>
        <v xml:space="preserve">Kotlovnica </v>
      </c>
      <c r="C9" s="417"/>
      <c r="D9" s="418"/>
      <c r="E9" s="471"/>
      <c r="F9" s="419">
        <f>F435</f>
        <v>0</v>
      </c>
      <c r="K9" s="421"/>
    </row>
    <row r="10" spans="1:11">
      <c r="A10" s="415" t="s">
        <v>569</v>
      </c>
      <c r="B10" s="412" t="str">
        <f>B438</f>
        <v>Instalacija hlađenja - ventilokonvektori</v>
      </c>
      <c r="C10" s="417"/>
      <c r="D10" s="418"/>
      <c r="E10" s="471"/>
      <c r="F10" s="419">
        <f>F556</f>
        <v>0</v>
      </c>
      <c r="K10" s="422"/>
    </row>
    <row r="11" spans="1:11">
      <c r="A11" s="415" t="s">
        <v>570</v>
      </c>
      <c r="B11" s="412" t="str">
        <f>B558</f>
        <v>Radijatorsko grijanje</v>
      </c>
      <c r="C11" s="417"/>
      <c r="D11" s="418"/>
      <c r="E11" s="471"/>
      <c r="F11" s="419">
        <f>F634</f>
        <v>0</v>
      </c>
      <c r="K11" s="420"/>
    </row>
    <row r="12" spans="1:11">
      <c r="A12" s="415" t="s">
        <v>817</v>
      </c>
      <c r="B12" s="412" t="str">
        <f>B637</f>
        <v>Podno grijanje</v>
      </c>
      <c r="C12" s="417"/>
      <c r="D12" s="418"/>
      <c r="E12" s="471"/>
      <c r="F12" s="419">
        <f>F721</f>
        <v>0</v>
      </c>
      <c r="K12" s="420"/>
    </row>
    <row r="13" spans="1:11" ht="15">
      <c r="A13" s="415" t="s">
        <v>1333</v>
      </c>
      <c r="B13" s="412" t="str">
        <f>B724</f>
        <v>Ventilacija sanitarija i pomoćnih prostora</v>
      </c>
      <c r="C13" s="417"/>
      <c r="D13" s="418"/>
      <c r="E13" s="471"/>
      <c r="F13" s="419">
        <f>F775</f>
        <v>0</v>
      </c>
      <c r="G13" s="423"/>
      <c r="K13" s="420"/>
    </row>
    <row r="14" spans="1:11" ht="15">
      <c r="A14" s="415" t="s">
        <v>1350</v>
      </c>
      <c r="B14" s="412" t="str">
        <f>B778</f>
        <v>Ventilacija prostorija građevine</v>
      </c>
      <c r="C14" s="417"/>
      <c r="D14" s="418"/>
      <c r="E14" s="471"/>
      <c r="F14" s="419">
        <f>F865</f>
        <v>0</v>
      </c>
      <c r="G14" s="423"/>
      <c r="K14" s="420"/>
    </row>
    <row r="15" spans="1:11" ht="15">
      <c r="A15" s="415" t="s">
        <v>591</v>
      </c>
      <c r="B15" s="412" t="str">
        <f>B868</f>
        <v>Ostali radovi</v>
      </c>
      <c r="C15" s="417"/>
      <c r="D15" s="418"/>
      <c r="E15" s="471"/>
      <c r="F15" s="419">
        <f>F877</f>
        <v>0</v>
      </c>
      <c r="G15" s="423"/>
      <c r="K15" s="420"/>
    </row>
    <row r="16" spans="1:11" ht="15">
      <c r="A16" s="415"/>
      <c r="C16" s="417"/>
      <c r="D16" s="417"/>
      <c r="E16" s="471"/>
      <c r="F16" s="417"/>
      <c r="G16" s="423"/>
      <c r="K16" s="420"/>
    </row>
    <row r="17" spans="1:11" ht="15">
      <c r="A17" s="424"/>
      <c r="B17" s="416" t="s">
        <v>818</v>
      </c>
      <c r="C17" s="425"/>
      <c r="D17" s="426"/>
      <c r="E17" s="472"/>
      <c r="F17" s="427">
        <f>SUM(F7:F15)</f>
        <v>0</v>
      </c>
      <c r="G17" s="423"/>
      <c r="K17" s="420"/>
    </row>
    <row r="18" spans="1:11" ht="15">
      <c r="A18" s="424"/>
      <c r="B18" s="416"/>
      <c r="C18" s="425"/>
      <c r="D18" s="426"/>
      <c r="E18" s="472"/>
      <c r="F18" s="427"/>
      <c r="G18" s="423"/>
      <c r="K18" s="420"/>
    </row>
    <row r="19" spans="1:11">
      <c r="A19" s="415"/>
      <c r="B19" s="412" t="s">
        <v>1397</v>
      </c>
      <c r="C19" s="417"/>
      <c r="D19" s="418"/>
      <c r="E19" s="471"/>
      <c r="F19" s="419">
        <f>F17*0.25</f>
        <v>0</v>
      </c>
      <c r="K19" s="420"/>
    </row>
    <row r="20" spans="1:11">
      <c r="A20" s="415"/>
      <c r="B20" s="412" t="s">
        <v>798</v>
      </c>
      <c r="C20" s="417"/>
      <c r="D20" s="418"/>
      <c r="E20" s="471"/>
      <c r="F20" s="419">
        <f>F19+F17</f>
        <v>0</v>
      </c>
      <c r="K20" s="420"/>
    </row>
    <row r="21" spans="1:11">
      <c r="A21" s="415"/>
      <c r="C21" s="417"/>
      <c r="D21" s="418"/>
      <c r="E21" s="471"/>
      <c r="F21" s="419"/>
      <c r="K21" s="420"/>
    </row>
    <row r="22" spans="1:11">
      <c r="A22" s="415"/>
      <c r="C22" s="417"/>
      <c r="D22" s="418"/>
      <c r="E22" s="471"/>
      <c r="F22" s="419"/>
      <c r="K22" s="420"/>
    </row>
    <row r="23" spans="1:11" ht="22.8">
      <c r="A23" s="428" t="s">
        <v>255</v>
      </c>
      <c r="B23" s="429" t="s">
        <v>256</v>
      </c>
      <c r="C23" s="430" t="s">
        <v>552</v>
      </c>
      <c r="D23" s="431" t="s">
        <v>900</v>
      </c>
      <c r="E23" s="71" t="s">
        <v>257</v>
      </c>
      <c r="F23" s="431" t="s">
        <v>258</v>
      </c>
    </row>
    <row r="25" spans="1:11" s="435" customFormat="1" ht="12">
      <c r="A25" s="433" t="s">
        <v>566</v>
      </c>
      <c r="B25" s="416" t="s">
        <v>950</v>
      </c>
      <c r="C25" s="434"/>
      <c r="D25" s="434"/>
      <c r="E25" s="473"/>
      <c r="F25" s="434"/>
    </row>
    <row r="26" spans="1:11" ht="12">
      <c r="A26" s="433"/>
    </row>
    <row r="27" spans="1:11" ht="53.25" customHeight="1">
      <c r="A27" s="411">
        <v>1</v>
      </c>
      <c r="B27" s="412" t="s">
        <v>3413</v>
      </c>
      <c r="D27" s="413" t="s">
        <v>800</v>
      </c>
      <c r="E27" s="474"/>
      <c r="F27" s="436"/>
    </row>
    <row r="28" spans="1:11">
      <c r="C28" s="413" t="s">
        <v>754</v>
      </c>
      <c r="D28" s="417">
        <v>1</v>
      </c>
      <c r="E28" s="474"/>
      <c r="F28" s="437">
        <f>D28*ROUND(E28,2)</f>
        <v>0</v>
      </c>
    </row>
    <row r="29" spans="1:11">
      <c r="C29" s="417"/>
      <c r="D29" s="417" t="s">
        <v>800</v>
      </c>
      <c r="E29" s="474"/>
      <c r="F29" s="419"/>
    </row>
    <row r="30" spans="1:11" ht="34.200000000000003">
      <c r="A30" s="411">
        <v>2</v>
      </c>
      <c r="B30" s="412" t="s">
        <v>3068</v>
      </c>
      <c r="C30" s="417"/>
      <c r="D30" s="438" t="s">
        <v>800</v>
      </c>
      <c r="E30" s="474"/>
      <c r="F30" s="419"/>
    </row>
    <row r="31" spans="1:11">
      <c r="C31" s="417" t="s">
        <v>476</v>
      </c>
      <c r="D31" s="438">
        <v>200</v>
      </c>
      <c r="E31" s="474"/>
      <c r="F31" s="437">
        <f>D31*ROUND(E31,2)</f>
        <v>0</v>
      </c>
    </row>
    <row r="32" spans="1:11">
      <c r="C32" s="417"/>
      <c r="D32" s="438"/>
      <c r="E32" s="474"/>
      <c r="F32" s="419"/>
    </row>
    <row r="33" spans="1:6" ht="34.200000000000003">
      <c r="A33" s="411">
        <v>3</v>
      </c>
      <c r="B33" s="412" t="s">
        <v>3067</v>
      </c>
      <c r="C33" s="417"/>
      <c r="D33" s="438"/>
      <c r="E33" s="474"/>
      <c r="F33" s="419"/>
    </row>
    <row r="34" spans="1:6">
      <c r="C34" s="413" t="s">
        <v>277</v>
      </c>
      <c r="D34" s="438">
        <v>120</v>
      </c>
      <c r="E34" s="474"/>
      <c r="F34" s="437">
        <f>D34*ROUND(E34,2)</f>
        <v>0</v>
      </c>
    </row>
    <row r="35" spans="1:6">
      <c r="C35" s="417"/>
      <c r="D35" s="438"/>
      <c r="E35" s="474"/>
      <c r="F35" s="419"/>
    </row>
    <row r="36" spans="1:6" ht="22.8">
      <c r="A36" s="411" t="s">
        <v>3063</v>
      </c>
      <c r="B36" s="412" t="s">
        <v>3010</v>
      </c>
      <c r="C36" s="417"/>
      <c r="D36" s="438"/>
      <c r="E36" s="474"/>
      <c r="F36" s="419"/>
    </row>
    <row r="37" spans="1:6">
      <c r="C37" s="413" t="s">
        <v>277</v>
      </c>
      <c r="D37" s="438">
        <v>23</v>
      </c>
      <c r="E37" s="474"/>
      <c r="F37" s="437">
        <f>D37*ROUND(E37,2)</f>
        <v>0</v>
      </c>
    </row>
    <row r="38" spans="1:6">
      <c r="C38" s="417"/>
      <c r="D38" s="438"/>
      <c r="E38" s="474"/>
      <c r="F38" s="419"/>
    </row>
    <row r="39" spans="1:6" ht="34.200000000000003">
      <c r="A39" s="411" t="s">
        <v>3064</v>
      </c>
      <c r="B39" s="412" t="s">
        <v>951</v>
      </c>
      <c r="C39" s="417"/>
      <c r="D39" s="438" t="s">
        <v>800</v>
      </c>
      <c r="E39" s="474"/>
      <c r="F39" s="419"/>
    </row>
    <row r="40" spans="1:6">
      <c r="C40" s="417" t="s">
        <v>476</v>
      </c>
      <c r="D40" s="438">
        <v>200</v>
      </c>
      <c r="E40" s="474"/>
      <c r="F40" s="437">
        <f>D40*ROUND(E40,2)</f>
        <v>0</v>
      </c>
    </row>
    <row r="41" spans="1:6">
      <c r="C41" s="417"/>
      <c r="D41" s="438"/>
      <c r="E41" s="474"/>
      <c r="F41" s="419"/>
    </row>
    <row r="42" spans="1:6" ht="22.8">
      <c r="A42" s="411" t="s">
        <v>3065</v>
      </c>
      <c r="B42" s="412" t="s">
        <v>952</v>
      </c>
      <c r="C42" s="417"/>
      <c r="D42" s="438" t="s">
        <v>800</v>
      </c>
      <c r="E42" s="474"/>
      <c r="F42" s="419"/>
    </row>
    <row r="43" spans="1:6">
      <c r="C43" s="417" t="s">
        <v>476</v>
      </c>
      <c r="D43" s="438">
        <v>200</v>
      </c>
      <c r="E43" s="474"/>
      <c r="F43" s="437">
        <f>D43*ROUND(E43,2)</f>
        <v>0</v>
      </c>
    </row>
    <row r="44" spans="1:6">
      <c r="C44" s="417"/>
      <c r="D44" s="438"/>
      <c r="E44" s="474"/>
      <c r="F44" s="419"/>
    </row>
    <row r="45" spans="1:6" ht="34.200000000000003">
      <c r="A45" s="411" t="s">
        <v>3066</v>
      </c>
      <c r="B45" s="412" t="s">
        <v>953</v>
      </c>
      <c r="C45" s="417"/>
      <c r="D45" s="438"/>
      <c r="E45" s="474"/>
      <c r="F45" s="419"/>
    </row>
    <row r="46" spans="1:6">
      <c r="C46" s="413" t="s">
        <v>277</v>
      </c>
      <c r="D46" s="438">
        <v>97</v>
      </c>
      <c r="E46" s="474"/>
      <c r="F46" s="437">
        <f>D46*ROUND(E46,2)</f>
        <v>0</v>
      </c>
    </row>
    <row r="47" spans="1:6">
      <c r="B47" s="439"/>
      <c r="C47" s="418"/>
      <c r="D47" s="438"/>
      <c r="E47" s="475"/>
      <c r="F47" s="436"/>
    </row>
    <row r="48" spans="1:6" ht="22.8">
      <c r="A48" s="411" t="s">
        <v>3069</v>
      </c>
      <c r="B48" s="412" t="s">
        <v>954</v>
      </c>
      <c r="C48" s="417"/>
      <c r="D48" s="417"/>
      <c r="E48" s="474"/>
      <c r="F48" s="419"/>
    </row>
    <row r="49" spans="1:6">
      <c r="A49" s="411" t="s">
        <v>2715</v>
      </c>
      <c r="B49" s="412" t="s">
        <v>956</v>
      </c>
      <c r="C49" s="417" t="s">
        <v>262</v>
      </c>
      <c r="D49" s="417">
        <v>3</v>
      </c>
      <c r="E49" s="474"/>
      <c r="F49" s="437">
        <f>D49*ROUND(E49,2)</f>
        <v>0</v>
      </c>
    </row>
    <row r="50" spans="1:6">
      <c r="A50" s="411" t="s">
        <v>2744</v>
      </c>
      <c r="B50" s="412" t="s">
        <v>958</v>
      </c>
      <c r="C50" s="417" t="s">
        <v>262</v>
      </c>
      <c r="D50" s="417">
        <v>1</v>
      </c>
      <c r="E50" s="474"/>
      <c r="F50" s="437">
        <f>D50*ROUND(E50,2)</f>
        <v>0</v>
      </c>
    </row>
    <row r="51" spans="1:6">
      <c r="A51" s="411" t="s">
        <v>3070</v>
      </c>
      <c r="B51" s="412" t="s">
        <v>960</v>
      </c>
      <c r="C51" s="417" t="s">
        <v>262</v>
      </c>
      <c r="D51" s="417">
        <v>1</v>
      </c>
      <c r="E51" s="474"/>
      <c r="F51" s="437">
        <f>D51*ROUND(E51,2)</f>
        <v>0</v>
      </c>
    </row>
    <row r="52" spans="1:6">
      <c r="C52" s="417"/>
      <c r="D52" s="417" t="s">
        <v>800</v>
      </c>
      <c r="E52" s="474"/>
      <c r="F52" s="419"/>
    </row>
    <row r="53" spans="1:6" ht="45.6">
      <c r="A53" s="411" t="s">
        <v>3071</v>
      </c>
      <c r="B53" s="412" t="s">
        <v>3240</v>
      </c>
      <c r="C53" s="417"/>
      <c r="D53" s="417"/>
      <c r="E53" s="474"/>
      <c r="F53" s="419"/>
    </row>
    <row r="54" spans="1:6">
      <c r="B54" s="412" t="s">
        <v>961</v>
      </c>
      <c r="C54" s="417" t="s">
        <v>476</v>
      </c>
      <c r="D54" s="417">
        <v>200</v>
      </c>
      <c r="E54" s="474"/>
      <c r="F54" s="437">
        <f>D54*ROUND(E54,2)</f>
        <v>0</v>
      </c>
    </row>
    <row r="55" spans="1:6">
      <c r="C55" s="417"/>
      <c r="D55" s="417" t="s">
        <v>800</v>
      </c>
      <c r="E55" s="474"/>
      <c r="F55" s="419"/>
    </row>
    <row r="56" spans="1:6" ht="68.400000000000006">
      <c r="A56" s="411" t="s">
        <v>3072</v>
      </c>
      <c r="B56" s="412" t="s">
        <v>962</v>
      </c>
      <c r="C56" s="417"/>
      <c r="D56" s="417"/>
      <c r="E56" s="474"/>
      <c r="F56" s="419"/>
    </row>
    <row r="57" spans="1:6">
      <c r="B57" s="412" t="s">
        <v>963</v>
      </c>
      <c r="C57" s="417" t="s">
        <v>476</v>
      </c>
      <c r="D57" s="417">
        <v>2.5</v>
      </c>
      <c r="E57" s="474"/>
      <c r="F57" s="437">
        <f>D57*ROUND(E57,2)</f>
        <v>0</v>
      </c>
    </row>
    <row r="58" spans="1:6">
      <c r="C58" s="417"/>
      <c r="D58" s="417" t="s">
        <v>800</v>
      </c>
      <c r="E58" s="474"/>
      <c r="F58" s="419"/>
    </row>
    <row r="59" spans="1:6" ht="34.200000000000003">
      <c r="A59" s="411" t="s">
        <v>3073</v>
      </c>
      <c r="B59" s="412" t="s">
        <v>964</v>
      </c>
      <c r="C59" s="417"/>
      <c r="D59" s="417" t="s">
        <v>800</v>
      </c>
      <c r="E59" s="474"/>
      <c r="F59" s="419"/>
    </row>
    <row r="60" spans="1:6">
      <c r="B60" s="412" t="s">
        <v>963</v>
      </c>
      <c r="C60" s="417" t="s">
        <v>476</v>
      </c>
      <c r="D60" s="417">
        <v>1</v>
      </c>
      <c r="E60" s="474"/>
      <c r="F60" s="437">
        <f>D60*ROUND(E60,2)</f>
        <v>0</v>
      </c>
    </row>
    <row r="61" spans="1:6">
      <c r="C61" s="417"/>
      <c r="D61" s="417" t="s">
        <v>800</v>
      </c>
      <c r="E61" s="474"/>
      <c r="F61" s="419"/>
    </row>
    <row r="62" spans="1:6" ht="22.8">
      <c r="A62" s="411" t="s">
        <v>3074</v>
      </c>
      <c r="B62" s="412" t="s">
        <v>965</v>
      </c>
      <c r="C62" s="417"/>
      <c r="D62" s="417" t="s">
        <v>800</v>
      </c>
      <c r="E62" s="474"/>
      <c r="F62" s="419"/>
    </row>
    <row r="63" spans="1:6">
      <c r="B63" s="412" t="s">
        <v>966</v>
      </c>
      <c r="C63" s="417" t="s">
        <v>262</v>
      </c>
      <c r="D63" s="417">
        <v>1</v>
      </c>
      <c r="E63" s="474"/>
      <c r="F63" s="437">
        <f>D63*ROUND(E63,2)</f>
        <v>0</v>
      </c>
    </row>
    <row r="64" spans="1:6">
      <c r="C64" s="417"/>
      <c r="D64" s="417" t="s">
        <v>800</v>
      </c>
      <c r="E64" s="474"/>
      <c r="F64" s="419"/>
    </row>
    <row r="65" spans="1:6" ht="22.8">
      <c r="A65" s="411" t="s">
        <v>3075</v>
      </c>
      <c r="B65" s="412" t="s">
        <v>967</v>
      </c>
      <c r="C65" s="417"/>
      <c r="D65" s="417" t="s">
        <v>800</v>
      </c>
      <c r="E65" s="474"/>
      <c r="F65" s="419"/>
    </row>
    <row r="66" spans="1:6">
      <c r="B66" s="412" t="s">
        <v>966</v>
      </c>
      <c r="C66" s="417" t="s">
        <v>262</v>
      </c>
      <c r="D66" s="417">
        <v>1</v>
      </c>
      <c r="E66" s="474"/>
      <c r="F66" s="437">
        <f>D66*ROUND(E66,2)</f>
        <v>0</v>
      </c>
    </row>
    <row r="67" spans="1:6">
      <c r="C67" s="417"/>
      <c r="D67" s="417" t="s">
        <v>800</v>
      </c>
      <c r="E67" s="474"/>
      <c r="F67" s="419"/>
    </row>
    <row r="68" spans="1:6" ht="34.200000000000003">
      <c r="A68" s="411" t="s">
        <v>3076</v>
      </c>
      <c r="B68" s="412" t="s">
        <v>968</v>
      </c>
      <c r="C68" s="417"/>
      <c r="D68" s="417" t="s">
        <v>800</v>
      </c>
      <c r="E68" s="474"/>
      <c r="F68" s="419"/>
    </row>
    <row r="69" spans="1:6">
      <c r="B69" s="412" t="s">
        <v>969</v>
      </c>
      <c r="C69" s="417"/>
      <c r="D69" s="417" t="s">
        <v>800</v>
      </c>
      <c r="E69" s="474"/>
      <c r="F69" s="419"/>
    </row>
    <row r="70" spans="1:6">
      <c r="B70" s="412" t="s">
        <v>970</v>
      </c>
      <c r="C70" s="417"/>
      <c r="D70" s="417" t="s">
        <v>800</v>
      </c>
      <c r="E70" s="474"/>
      <c r="F70" s="419"/>
    </row>
    <row r="71" spans="1:6">
      <c r="B71" s="412" t="s">
        <v>971</v>
      </c>
      <c r="C71" s="417"/>
      <c r="D71" s="417"/>
      <c r="E71" s="474"/>
      <c r="F71" s="419"/>
    </row>
    <row r="72" spans="1:6">
      <c r="B72" s="412" t="s">
        <v>972</v>
      </c>
      <c r="C72" s="417"/>
      <c r="D72" s="417"/>
      <c r="E72" s="474"/>
      <c r="F72" s="419"/>
    </row>
    <row r="73" spans="1:6">
      <c r="B73" s="412" t="s">
        <v>3042</v>
      </c>
      <c r="C73" s="417"/>
      <c r="D73" s="417"/>
      <c r="E73" s="474"/>
      <c r="F73" s="419"/>
    </row>
    <row r="74" spans="1:6">
      <c r="B74" s="412" t="s">
        <v>973</v>
      </c>
      <c r="C74" s="417" t="s">
        <v>262</v>
      </c>
      <c r="D74" s="417">
        <v>1</v>
      </c>
      <c r="E74" s="474"/>
      <c r="F74" s="437">
        <f>D74*ROUND(E74,2)</f>
        <v>0</v>
      </c>
    </row>
    <row r="75" spans="1:6">
      <c r="C75" s="417"/>
      <c r="D75" s="417" t="s">
        <v>800</v>
      </c>
      <c r="E75" s="474"/>
      <c r="F75" s="419"/>
    </row>
    <row r="76" spans="1:6" ht="45.6">
      <c r="A76" s="411" t="s">
        <v>3077</v>
      </c>
      <c r="B76" s="412" t="s">
        <v>974</v>
      </c>
      <c r="C76" s="417"/>
      <c r="D76" s="417" t="s">
        <v>800</v>
      </c>
      <c r="E76" s="474"/>
      <c r="F76" s="419"/>
    </row>
    <row r="77" spans="1:6">
      <c r="B77" s="412" t="s">
        <v>3043</v>
      </c>
      <c r="C77" s="417"/>
      <c r="D77" s="417" t="s">
        <v>800</v>
      </c>
      <c r="E77" s="474"/>
      <c r="F77" s="419"/>
    </row>
    <row r="78" spans="1:6">
      <c r="B78" s="412" t="s">
        <v>3044</v>
      </c>
      <c r="C78" s="417"/>
      <c r="D78" s="417" t="s">
        <v>800</v>
      </c>
      <c r="E78" s="474"/>
      <c r="F78" s="419"/>
    </row>
    <row r="79" spans="1:6">
      <c r="B79" s="412" t="s">
        <v>3045</v>
      </c>
      <c r="C79" s="417"/>
      <c r="D79" s="417" t="s">
        <v>800</v>
      </c>
      <c r="E79" s="474"/>
      <c r="F79" s="419"/>
    </row>
    <row r="80" spans="1:6">
      <c r="B80" s="412" t="s">
        <v>973</v>
      </c>
      <c r="C80" s="417" t="s">
        <v>262</v>
      </c>
      <c r="D80" s="417">
        <v>1</v>
      </c>
      <c r="E80" s="474"/>
      <c r="F80" s="437">
        <f>D80*ROUND(E80,2)</f>
        <v>0</v>
      </c>
    </row>
    <row r="81" spans="1:6">
      <c r="C81" s="417"/>
      <c r="D81" s="417" t="s">
        <v>800</v>
      </c>
      <c r="E81" s="474"/>
      <c r="F81" s="419"/>
    </row>
    <row r="82" spans="1:6" ht="34.200000000000003">
      <c r="A82" s="411" t="s">
        <v>3078</v>
      </c>
      <c r="B82" s="441" t="s">
        <v>975</v>
      </c>
      <c r="C82" s="417"/>
      <c r="D82" s="417" t="s">
        <v>800</v>
      </c>
      <c r="E82" s="474"/>
      <c r="F82" s="419"/>
    </row>
    <row r="83" spans="1:6">
      <c r="B83" s="412" t="s">
        <v>976</v>
      </c>
      <c r="C83" s="417" t="s">
        <v>754</v>
      </c>
      <c r="D83" s="417">
        <v>1</v>
      </c>
      <c r="E83" s="474"/>
      <c r="F83" s="437">
        <f>D83*ROUND(E83,2)</f>
        <v>0</v>
      </c>
    </row>
    <row r="84" spans="1:6">
      <c r="C84" s="417"/>
      <c r="D84" s="417"/>
      <c r="E84" s="474"/>
      <c r="F84" s="419"/>
    </row>
    <row r="85" spans="1:6" ht="34.200000000000003">
      <c r="A85" s="411" t="s">
        <v>3079</v>
      </c>
      <c r="B85" s="412" t="s">
        <v>977</v>
      </c>
      <c r="C85" s="417"/>
      <c r="D85" s="417" t="s">
        <v>800</v>
      </c>
      <c r="E85" s="474"/>
      <c r="F85" s="419"/>
    </row>
    <row r="86" spans="1:6">
      <c r="C86" s="417" t="s">
        <v>277</v>
      </c>
      <c r="D86" s="417">
        <v>1</v>
      </c>
      <c r="E86" s="474"/>
      <c r="F86" s="437">
        <f>D86*ROUND(E86,2)</f>
        <v>0</v>
      </c>
    </row>
    <row r="87" spans="1:6">
      <c r="C87" s="417"/>
      <c r="D87" s="417" t="s">
        <v>800</v>
      </c>
      <c r="E87" s="474"/>
      <c r="F87" s="419"/>
    </row>
    <row r="88" spans="1:6" ht="22.8">
      <c r="A88" s="411" t="s">
        <v>3080</v>
      </c>
      <c r="B88" s="412" t="s">
        <v>978</v>
      </c>
      <c r="C88" s="417"/>
      <c r="D88" s="417" t="s">
        <v>800</v>
      </c>
      <c r="E88" s="474"/>
      <c r="F88" s="419"/>
    </row>
    <row r="89" spans="1:6">
      <c r="C89" s="417" t="s">
        <v>754</v>
      </c>
      <c r="D89" s="417">
        <v>1</v>
      </c>
      <c r="E89" s="474"/>
      <c r="F89" s="437">
        <f>D89*ROUND(E89,2)</f>
        <v>0</v>
      </c>
    </row>
    <row r="90" spans="1:6">
      <c r="C90" s="417"/>
      <c r="D90" s="417" t="s">
        <v>800</v>
      </c>
      <c r="E90" s="474"/>
      <c r="F90" s="419"/>
    </row>
    <row r="91" spans="1:6">
      <c r="A91" s="411" t="s">
        <v>3081</v>
      </c>
      <c r="B91" s="412" t="s">
        <v>979</v>
      </c>
      <c r="C91" s="417"/>
      <c r="D91" s="417" t="s">
        <v>800</v>
      </c>
      <c r="E91" s="474"/>
      <c r="F91" s="419"/>
    </row>
    <row r="92" spans="1:6">
      <c r="C92" s="417" t="s">
        <v>754</v>
      </c>
      <c r="D92" s="417">
        <v>1</v>
      </c>
      <c r="E92" s="474"/>
      <c r="F92" s="437">
        <f>D92*ROUND(E92,2)</f>
        <v>0</v>
      </c>
    </row>
    <row r="93" spans="1:6">
      <c r="C93" s="417"/>
      <c r="D93" s="417" t="s">
        <v>800</v>
      </c>
      <c r="E93" s="474"/>
      <c r="F93" s="419"/>
    </row>
    <row r="94" spans="1:6">
      <c r="C94" s="417"/>
      <c r="D94" s="417"/>
      <c r="E94" s="474"/>
      <c r="F94" s="419"/>
    </row>
    <row r="95" spans="1:6">
      <c r="A95" s="411" t="s">
        <v>566</v>
      </c>
      <c r="B95" s="439" t="s">
        <v>818</v>
      </c>
      <c r="C95" s="418"/>
      <c r="D95" s="417" t="s">
        <v>800</v>
      </c>
      <c r="E95" s="475"/>
      <c r="F95" s="436">
        <f>SUM(F27:F93)</f>
        <v>0</v>
      </c>
    </row>
    <row r="96" spans="1:6">
      <c r="B96" s="439"/>
      <c r="C96" s="418"/>
      <c r="D96" s="417"/>
      <c r="E96" s="475"/>
      <c r="F96" s="436"/>
    </row>
    <row r="97" spans="1:6">
      <c r="C97" s="442"/>
      <c r="D97" s="442"/>
      <c r="E97" s="476"/>
      <c r="F97" s="443"/>
    </row>
    <row r="99" spans="1:6" s="435" customFormat="1" ht="12">
      <c r="A99" s="433" t="s">
        <v>567</v>
      </c>
      <c r="B99" s="416" t="s">
        <v>980</v>
      </c>
      <c r="C99" s="434"/>
      <c r="D99" s="434"/>
      <c r="E99" s="473"/>
      <c r="F99" s="434"/>
    </row>
    <row r="100" spans="1:6">
      <c r="C100" s="417"/>
      <c r="D100" s="417" t="s">
        <v>800</v>
      </c>
      <c r="E100" s="474"/>
      <c r="F100" s="419"/>
    </row>
    <row r="101" spans="1:6">
      <c r="C101" s="417"/>
      <c r="D101" s="417" t="s">
        <v>800</v>
      </c>
      <c r="E101" s="474"/>
      <c r="F101" s="419"/>
    </row>
    <row r="102" spans="1:6" ht="34.200000000000003">
      <c r="A102" s="411">
        <v>1</v>
      </c>
      <c r="B102" s="412" t="s">
        <v>981</v>
      </c>
      <c r="C102" s="417"/>
      <c r="D102" s="417" t="s">
        <v>800</v>
      </c>
      <c r="E102" s="474"/>
      <c r="F102" s="419"/>
    </row>
    <row r="103" spans="1:6">
      <c r="B103" s="412" t="s">
        <v>982</v>
      </c>
      <c r="C103" s="417" t="s">
        <v>476</v>
      </c>
      <c r="D103" s="417">
        <v>12</v>
      </c>
      <c r="E103" s="474"/>
      <c r="F103" s="437">
        <f>D103*ROUND(E103,2)</f>
        <v>0</v>
      </c>
    </row>
    <row r="104" spans="1:6">
      <c r="C104" s="417"/>
      <c r="D104" s="417"/>
      <c r="E104" s="474"/>
      <c r="F104" s="419"/>
    </row>
    <row r="105" spans="1:6" ht="22.8">
      <c r="A105" s="411">
        <v>2</v>
      </c>
      <c r="B105" s="412" t="s">
        <v>983</v>
      </c>
      <c r="C105" s="417"/>
      <c r="D105" s="417" t="s">
        <v>800</v>
      </c>
      <c r="E105" s="474"/>
      <c r="F105" s="419"/>
    </row>
    <row r="106" spans="1:6">
      <c r="B106" s="412" t="s">
        <v>984</v>
      </c>
      <c r="C106" s="417" t="s">
        <v>262</v>
      </c>
      <c r="D106" s="417">
        <v>1</v>
      </c>
      <c r="E106" s="474"/>
      <c r="F106" s="437">
        <f>D106*ROUND(E106,2)</f>
        <v>0</v>
      </c>
    </row>
    <row r="107" spans="1:6">
      <c r="C107" s="417"/>
      <c r="D107" s="417" t="s">
        <v>800</v>
      </c>
      <c r="E107" s="474"/>
      <c r="F107" s="419"/>
    </row>
    <row r="108" spans="1:6" ht="22.8">
      <c r="A108" s="411">
        <v>3</v>
      </c>
      <c r="B108" s="412" t="s">
        <v>985</v>
      </c>
      <c r="C108" s="417"/>
      <c r="D108" s="417" t="s">
        <v>800</v>
      </c>
      <c r="E108" s="474"/>
      <c r="F108" s="419"/>
    </row>
    <row r="109" spans="1:6">
      <c r="B109" s="412" t="s">
        <v>986</v>
      </c>
      <c r="C109" s="417" t="s">
        <v>262</v>
      </c>
      <c r="D109" s="417">
        <v>1</v>
      </c>
      <c r="E109" s="474"/>
      <c r="F109" s="437">
        <f>D109*ROUND(E109,2)</f>
        <v>0</v>
      </c>
    </row>
    <row r="110" spans="1:6">
      <c r="C110" s="417"/>
      <c r="D110" s="417" t="s">
        <v>800</v>
      </c>
      <c r="E110" s="474"/>
      <c r="F110" s="419"/>
    </row>
    <row r="111" spans="1:6" ht="34.200000000000003">
      <c r="A111" s="411">
        <v>4</v>
      </c>
      <c r="B111" s="412" t="s">
        <v>987</v>
      </c>
      <c r="D111" s="417" t="s">
        <v>800</v>
      </c>
      <c r="E111" s="474"/>
      <c r="F111" s="436"/>
    </row>
    <row r="112" spans="1:6">
      <c r="C112" s="417" t="s">
        <v>277</v>
      </c>
      <c r="D112" s="417">
        <v>2</v>
      </c>
      <c r="E112" s="474"/>
      <c r="F112" s="437">
        <f>D112*ROUND(E112,2)</f>
        <v>0</v>
      </c>
    </row>
    <row r="113" spans="1:6">
      <c r="C113" s="417"/>
      <c r="D113" s="417" t="s">
        <v>800</v>
      </c>
      <c r="E113" s="474"/>
      <c r="F113" s="419"/>
    </row>
    <row r="114" spans="1:6" ht="34.200000000000003">
      <c r="A114" s="411">
        <v>5</v>
      </c>
      <c r="B114" s="412" t="s">
        <v>988</v>
      </c>
      <c r="C114" s="417"/>
      <c r="D114" s="417" t="s">
        <v>800</v>
      </c>
      <c r="E114" s="474"/>
      <c r="F114" s="419"/>
    </row>
    <row r="115" spans="1:6">
      <c r="C115" s="417" t="s">
        <v>754</v>
      </c>
      <c r="D115" s="417">
        <v>1</v>
      </c>
      <c r="E115" s="474"/>
      <c r="F115" s="437">
        <f>D115*ROUND(E115,2)</f>
        <v>0</v>
      </c>
    </row>
    <row r="116" spans="1:6">
      <c r="C116" s="417"/>
      <c r="D116" s="417" t="s">
        <v>800</v>
      </c>
      <c r="E116" s="474"/>
      <c r="F116" s="419"/>
    </row>
    <row r="117" spans="1:6">
      <c r="A117" s="411">
        <v>6</v>
      </c>
      <c r="B117" s="412" t="s">
        <v>979</v>
      </c>
      <c r="C117" s="417"/>
      <c r="D117" s="417" t="s">
        <v>800</v>
      </c>
      <c r="E117" s="474"/>
      <c r="F117" s="419"/>
    </row>
    <row r="118" spans="1:6">
      <c r="C118" s="417" t="s">
        <v>754</v>
      </c>
      <c r="D118" s="417">
        <v>1</v>
      </c>
      <c r="E118" s="474"/>
      <c r="F118" s="437">
        <f>D118*ROUND(E118,2)</f>
        <v>0</v>
      </c>
    </row>
    <row r="119" spans="1:6">
      <c r="C119" s="417"/>
      <c r="D119" s="417" t="s">
        <v>800</v>
      </c>
      <c r="E119" s="474"/>
      <c r="F119" s="419"/>
    </row>
    <row r="120" spans="1:6">
      <c r="C120" s="417"/>
      <c r="D120" s="417" t="s">
        <v>800</v>
      </c>
      <c r="E120" s="474"/>
      <c r="F120" s="419"/>
    </row>
    <row r="121" spans="1:6">
      <c r="C121" s="417"/>
      <c r="D121" s="417" t="s">
        <v>800</v>
      </c>
      <c r="E121" s="474"/>
      <c r="F121" s="419"/>
    </row>
    <row r="122" spans="1:6">
      <c r="A122" s="411" t="s">
        <v>567</v>
      </c>
      <c r="B122" s="439" t="s">
        <v>818</v>
      </c>
      <c r="C122" s="418"/>
      <c r="D122" s="417" t="s">
        <v>800</v>
      </c>
      <c r="E122" s="475"/>
      <c r="F122" s="436">
        <f>SUM(F100:F121)</f>
        <v>0</v>
      </c>
    </row>
    <row r="123" spans="1:6">
      <c r="B123" s="439"/>
      <c r="C123" s="418"/>
      <c r="D123" s="417"/>
      <c r="E123" s="475"/>
      <c r="F123" s="436"/>
    </row>
    <row r="124" spans="1:6">
      <c r="B124" s="439"/>
      <c r="C124" s="418"/>
      <c r="D124" s="417"/>
      <c r="E124" s="475"/>
      <c r="F124" s="436"/>
    </row>
    <row r="125" spans="1:6">
      <c r="C125" s="442"/>
      <c r="D125" s="442"/>
      <c r="E125" s="476"/>
      <c r="F125" s="443"/>
    </row>
    <row r="126" spans="1:6" ht="12">
      <c r="A126" s="433" t="s">
        <v>568</v>
      </c>
      <c r="B126" s="416" t="s">
        <v>989</v>
      </c>
    </row>
    <row r="127" spans="1:6" ht="45.6">
      <c r="B127" s="441" t="s">
        <v>990</v>
      </c>
    </row>
    <row r="129" spans="1:6">
      <c r="A129" s="411">
        <v>1</v>
      </c>
      <c r="B129" s="412" t="s">
        <v>991</v>
      </c>
      <c r="D129" s="413" t="s">
        <v>800</v>
      </c>
    </row>
    <row r="130" spans="1:6" ht="182.4">
      <c r="B130" s="412" t="s">
        <v>992</v>
      </c>
    </row>
    <row r="131" spans="1:6" ht="102.6">
      <c r="B131" s="441" t="s">
        <v>993</v>
      </c>
    </row>
    <row r="132" spans="1:6" ht="102.6">
      <c r="B132" s="441" t="s">
        <v>994</v>
      </c>
    </row>
    <row r="133" spans="1:6" ht="22.8">
      <c r="B133" s="412" t="s">
        <v>995</v>
      </c>
    </row>
    <row r="134" spans="1:6">
      <c r="C134" s="417" t="s">
        <v>262</v>
      </c>
      <c r="D134" s="417">
        <v>1</v>
      </c>
      <c r="E134" s="474"/>
      <c r="F134" s="419">
        <f t="shared" ref="F134" si="0">E134*D134</f>
        <v>0</v>
      </c>
    </row>
    <row r="135" spans="1:6">
      <c r="D135" s="413" t="s">
        <v>800</v>
      </c>
    </row>
    <row r="136" spans="1:6" ht="171">
      <c r="A136" s="411">
        <v>2</v>
      </c>
      <c r="B136" s="441" t="s">
        <v>996</v>
      </c>
      <c r="D136" s="413" t="s">
        <v>800</v>
      </c>
    </row>
    <row r="137" spans="1:6" ht="22.8">
      <c r="B137" s="412" t="s">
        <v>997</v>
      </c>
    </row>
    <row r="138" spans="1:6">
      <c r="B138" s="412" t="s">
        <v>998</v>
      </c>
      <c r="C138" s="442"/>
    </row>
    <row r="139" spans="1:6">
      <c r="B139" s="412" t="s">
        <v>999</v>
      </c>
      <c r="C139" s="442"/>
    </row>
    <row r="140" spans="1:6">
      <c r="B140" s="412" t="s">
        <v>1000</v>
      </c>
      <c r="C140" s="442"/>
    </row>
    <row r="141" spans="1:6">
      <c r="B141" s="412" t="s">
        <v>1001</v>
      </c>
      <c r="C141" s="442"/>
    </row>
    <row r="142" spans="1:6">
      <c r="B142" s="412" t="s">
        <v>1002</v>
      </c>
      <c r="C142" s="442"/>
    </row>
    <row r="143" spans="1:6">
      <c r="B143" s="412" t="s">
        <v>1003</v>
      </c>
      <c r="C143" s="442"/>
    </row>
    <row r="144" spans="1:6">
      <c r="B144" s="412" t="s">
        <v>1004</v>
      </c>
      <c r="C144" s="442"/>
    </row>
    <row r="145" spans="1:7">
      <c r="B145" s="412" t="s">
        <v>1005</v>
      </c>
      <c r="C145" s="442"/>
    </row>
    <row r="146" spans="1:7">
      <c r="B146" s="412" t="s">
        <v>1006</v>
      </c>
      <c r="C146" s="442"/>
    </row>
    <row r="147" spans="1:7">
      <c r="B147" s="412" t="s">
        <v>1007</v>
      </c>
      <c r="C147" s="442"/>
    </row>
    <row r="148" spans="1:7">
      <c r="B148" s="412" t="s">
        <v>1008</v>
      </c>
      <c r="C148" s="442"/>
    </row>
    <row r="149" spans="1:7">
      <c r="B149" s="412" t="s">
        <v>1009</v>
      </c>
      <c r="C149" s="442"/>
    </row>
    <row r="150" spans="1:7">
      <c r="B150" s="412" t="s">
        <v>1010</v>
      </c>
      <c r="C150" s="442"/>
    </row>
    <row r="151" spans="1:7">
      <c r="B151" s="412" t="s">
        <v>1011</v>
      </c>
      <c r="C151" s="442"/>
    </row>
    <row r="152" spans="1:7">
      <c r="B152" s="412" t="s">
        <v>1012</v>
      </c>
      <c r="C152" s="442"/>
    </row>
    <row r="153" spans="1:7">
      <c r="B153" s="412" t="s">
        <v>1013</v>
      </c>
      <c r="C153" s="442"/>
    </row>
    <row r="154" spans="1:7">
      <c r="B154" s="412" t="s">
        <v>1014</v>
      </c>
      <c r="C154" s="417" t="s">
        <v>754</v>
      </c>
      <c r="D154" s="417">
        <v>1</v>
      </c>
      <c r="E154" s="474"/>
      <c r="F154" s="437">
        <f>D154*ROUND(E154,2)</f>
        <v>0</v>
      </c>
      <c r="G154" s="419"/>
    </row>
    <row r="155" spans="1:7">
      <c r="D155" s="413" t="s">
        <v>800</v>
      </c>
    </row>
    <row r="156" spans="1:7">
      <c r="A156" s="411">
        <v>3</v>
      </c>
      <c r="B156" s="412" t="s">
        <v>991</v>
      </c>
      <c r="D156" s="413" t="s">
        <v>800</v>
      </c>
    </row>
    <row r="157" spans="1:7">
      <c r="B157" s="412" t="s">
        <v>1015</v>
      </c>
    </row>
    <row r="158" spans="1:7" ht="57">
      <c r="B158" s="412" t="s">
        <v>1016</v>
      </c>
    </row>
    <row r="159" spans="1:7" ht="22.8">
      <c r="B159" s="412" t="s">
        <v>1017</v>
      </c>
    </row>
    <row r="160" spans="1:7">
      <c r="C160" s="417" t="s">
        <v>262</v>
      </c>
      <c r="D160" s="417">
        <v>1</v>
      </c>
      <c r="E160" s="474"/>
      <c r="F160" s="437">
        <f>D160*ROUND(E160,2)</f>
        <v>0</v>
      </c>
    </row>
    <row r="161" spans="1:6">
      <c r="D161" s="413" t="s">
        <v>800</v>
      </c>
    </row>
    <row r="162" spans="1:6">
      <c r="A162" s="411">
        <v>4</v>
      </c>
      <c r="B162" s="412" t="s">
        <v>991</v>
      </c>
      <c r="D162" s="413" t="s">
        <v>800</v>
      </c>
    </row>
    <row r="163" spans="1:6" ht="57">
      <c r="B163" s="412" t="s">
        <v>1018</v>
      </c>
    </row>
    <row r="164" spans="1:6" ht="79.8">
      <c r="B164" s="441" t="s">
        <v>1019</v>
      </c>
    </row>
    <row r="165" spans="1:6" ht="22.8">
      <c r="B165" s="412" t="s">
        <v>1017</v>
      </c>
    </row>
    <row r="166" spans="1:6">
      <c r="C166" s="417" t="s">
        <v>262</v>
      </c>
      <c r="D166" s="417">
        <v>1</v>
      </c>
      <c r="E166" s="474"/>
      <c r="F166" s="437">
        <f>D166*ROUND(E166,2)</f>
        <v>0</v>
      </c>
    </row>
    <row r="167" spans="1:6">
      <c r="D167" s="413" t="s">
        <v>800</v>
      </c>
    </row>
    <row r="168" spans="1:6">
      <c r="A168" s="411">
        <v>5</v>
      </c>
      <c r="B168" s="412" t="s">
        <v>991</v>
      </c>
      <c r="D168" s="413" t="s">
        <v>800</v>
      </c>
    </row>
    <row r="169" spans="1:6" ht="93.6" customHeight="1">
      <c r="B169" s="441" t="s">
        <v>3427</v>
      </c>
    </row>
    <row r="170" spans="1:6" ht="57">
      <c r="B170" s="441" t="s">
        <v>1020</v>
      </c>
    </row>
    <row r="171" spans="1:6" ht="22.8">
      <c r="B171" s="412" t="s">
        <v>1017</v>
      </c>
    </row>
    <row r="172" spans="1:6">
      <c r="C172" s="417" t="s">
        <v>262</v>
      </c>
      <c r="D172" s="417">
        <v>1</v>
      </c>
      <c r="E172" s="474"/>
      <c r="F172" s="437">
        <f>D172*ROUND(E172,2)</f>
        <v>0</v>
      </c>
    </row>
    <row r="173" spans="1:6">
      <c r="D173" s="413" t="s">
        <v>800</v>
      </c>
    </row>
    <row r="174" spans="1:6">
      <c r="A174" s="411">
        <v>6</v>
      </c>
      <c r="B174" s="412" t="s">
        <v>991</v>
      </c>
      <c r="D174" s="413" t="s">
        <v>800</v>
      </c>
    </row>
    <row r="175" spans="1:6">
      <c r="B175" s="412" t="s">
        <v>1021</v>
      </c>
    </row>
    <row r="176" spans="1:6" ht="22.8">
      <c r="B176" s="412" t="s">
        <v>1022</v>
      </c>
    </row>
    <row r="177" spans="1:6" ht="22.8">
      <c r="B177" s="412" t="s">
        <v>1017</v>
      </c>
    </row>
    <row r="178" spans="1:6">
      <c r="C178" s="417" t="s">
        <v>262</v>
      </c>
      <c r="D178" s="417">
        <v>1</v>
      </c>
      <c r="E178" s="474"/>
      <c r="F178" s="437">
        <f>D178*ROUND(E178,2)</f>
        <v>0</v>
      </c>
    </row>
    <row r="179" spans="1:6">
      <c r="D179" s="413" t="s">
        <v>800</v>
      </c>
    </row>
    <row r="180" spans="1:6">
      <c r="A180" s="411">
        <v>7</v>
      </c>
      <c r="B180" s="412" t="s">
        <v>991</v>
      </c>
      <c r="D180" s="413" t="s">
        <v>800</v>
      </c>
    </row>
    <row r="181" spans="1:6">
      <c r="B181" s="412" t="s">
        <v>1023</v>
      </c>
    </row>
    <row r="182" spans="1:6">
      <c r="B182" s="412" t="s">
        <v>1024</v>
      </c>
    </row>
    <row r="183" spans="1:6" ht="22.8">
      <c r="B183" s="412" t="s">
        <v>1017</v>
      </c>
    </row>
    <row r="184" spans="1:6">
      <c r="C184" s="417" t="s">
        <v>262</v>
      </c>
      <c r="D184" s="417">
        <v>1</v>
      </c>
      <c r="E184" s="474"/>
      <c r="F184" s="437">
        <f>D184*ROUND(E184,2)</f>
        <v>0</v>
      </c>
    </row>
    <row r="185" spans="1:6">
      <c r="D185" s="413" t="s">
        <v>800</v>
      </c>
    </row>
    <row r="186" spans="1:6" ht="136.80000000000001">
      <c r="A186" s="411">
        <v>8</v>
      </c>
      <c r="B186" s="412" t="s">
        <v>1025</v>
      </c>
      <c r="D186" s="413" t="s">
        <v>800</v>
      </c>
    </row>
    <row r="187" spans="1:6">
      <c r="C187" s="417" t="s">
        <v>754</v>
      </c>
      <c r="D187" s="417">
        <v>1</v>
      </c>
      <c r="E187" s="474"/>
      <c r="F187" s="437">
        <f>D187*ROUND(E187,2)</f>
        <v>0</v>
      </c>
    </row>
    <row r="188" spans="1:6">
      <c r="D188" s="413" t="s">
        <v>800</v>
      </c>
    </row>
    <row r="189" spans="1:6">
      <c r="A189" s="411">
        <v>9</v>
      </c>
      <c r="B189" s="412" t="s">
        <v>991</v>
      </c>
      <c r="D189" s="413" t="s">
        <v>800</v>
      </c>
    </row>
    <row r="190" spans="1:6" ht="102.6">
      <c r="B190" s="412" t="s">
        <v>1026</v>
      </c>
    </row>
    <row r="191" spans="1:6" ht="34.200000000000003">
      <c r="B191" s="412" t="s">
        <v>1027</v>
      </c>
    </row>
    <row r="192" spans="1:6" ht="45.6">
      <c r="B192" s="412" t="s">
        <v>1028</v>
      </c>
    </row>
    <row r="193" spans="1:5" s="413" customFormat="1">
      <c r="A193" s="411"/>
      <c r="B193" s="412" t="s">
        <v>1029</v>
      </c>
      <c r="E193" s="115"/>
    </row>
    <row r="194" spans="1:5" s="413" customFormat="1">
      <c r="A194" s="411"/>
      <c r="B194" s="412" t="s">
        <v>1030</v>
      </c>
      <c r="E194" s="115"/>
    </row>
    <row r="195" spans="1:5" s="413" customFormat="1">
      <c r="A195" s="411"/>
      <c r="B195" s="412" t="s">
        <v>1031</v>
      </c>
      <c r="E195" s="115"/>
    </row>
    <row r="196" spans="1:5" s="413" customFormat="1">
      <c r="A196" s="411"/>
      <c r="B196" s="412" t="s">
        <v>3137</v>
      </c>
      <c r="E196" s="115"/>
    </row>
    <row r="197" spans="1:5" s="413" customFormat="1">
      <c r="A197" s="411"/>
      <c r="B197" s="412" t="s">
        <v>3138</v>
      </c>
      <c r="E197" s="115"/>
    </row>
    <row r="198" spans="1:5" s="413" customFormat="1">
      <c r="A198" s="411"/>
      <c r="B198" s="412" t="s">
        <v>1032</v>
      </c>
      <c r="E198" s="115"/>
    </row>
    <row r="199" spans="1:5" s="413" customFormat="1">
      <c r="A199" s="411"/>
      <c r="B199" s="412" t="s">
        <v>3139</v>
      </c>
      <c r="E199" s="115"/>
    </row>
    <row r="200" spans="1:5" s="413" customFormat="1">
      <c r="A200" s="411"/>
      <c r="B200" s="412" t="s">
        <v>3140</v>
      </c>
      <c r="E200" s="115"/>
    </row>
    <row r="201" spans="1:5" s="413" customFormat="1">
      <c r="A201" s="411"/>
      <c r="B201" s="412" t="s">
        <v>3141</v>
      </c>
      <c r="E201" s="115"/>
    </row>
    <row r="202" spans="1:5" s="413" customFormat="1">
      <c r="A202" s="411"/>
      <c r="B202" s="412" t="s">
        <v>1033</v>
      </c>
      <c r="E202" s="115"/>
    </row>
    <row r="203" spans="1:5" s="413" customFormat="1">
      <c r="A203" s="411"/>
      <c r="B203" s="412" t="s">
        <v>1034</v>
      </c>
      <c r="E203" s="115"/>
    </row>
    <row r="204" spans="1:5" s="413" customFormat="1" ht="22.8">
      <c r="A204" s="411"/>
      <c r="B204" s="412" t="s">
        <v>1035</v>
      </c>
      <c r="E204" s="115"/>
    </row>
    <row r="205" spans="1:5" s="413" customFormat="1">
      <c r="A205" s="411"/>
      <c r="B205" s="412" t="s">
        <v>1036</v>
      </c>
      <c r="E205" s="115"/>
    </row>
    <row r="206" spans="1:5" s="413" customFormat="1">
      <c r="A206" s="411"/>
      <c r="B206" s="412" t="s">
        <v>1037</v>
      </c>
      <c r="E206" s="115"/>
    </row>
    <row r="207" spans="1:5" s="413" customFormat="1">
      <c r="A207" s="411"/>
      <c r="B207" s="412" t="s">
        <v>1038</v>
      </c>
      <c r="E207" s="115"/>
    </row>
    <row r="208" spans="1:5" s="413" customFormat="1">
      <c r="A208" s="411"/>
      <c r="B208" s="412" t="s">
        <v>1039</v>
      </c>
      <c r="E208" s="115"/>
    </row>
    <row r="209" spans="1:5" s="413" customFormat="1">
      <c r="A209" s="411"/>
      <c r="B209" s="412" t="s">
        <v>1040</v>
      </c>
      <c r="E209" s="115"/>
    </row>
    <row r="210" spans="1:5" s="413" customFormat="1">
      <c r="A210" s="411"/>
      <c r="B210" s="412" t="s">
        <v>1041</v>
      </c>
      <c r="E210" s="115"/>
    </row>
    <row r="211" spans="1:5" s="413" customFormat="1">
      <c r="A211" s="411"/>
      <c r="B211" s="412" t="s">
        <v>1042</v>
      </c>
      <c r="E211" s="115"/>
    </row>
    <row r="212" spans="1:5" s="413" customFormat="1">
      <c r="A212" s="411"/>
      <c r="B212" s="412" t="s">
        <v>1043</v>
      </c>
      <c r="E212" s="115"/>
    </row>
    <row r="213" spans="1:5" s="413" customFormat="1">
      <c r="A213" s="411"/>
      <c r="B213" s="412" t="s">
        <v>1044</v>
      </c>
      <c r="E213" s="115"/>
    </row>
    <row r="214" spans="1:5" s="413" customFormat="1">
      <c r="A214" s="411"/>
      <c r="B214" s="412" t="s">
        <v>1045</v>
      </c>
      <c r="E214" s="115"/>
    </row>
    <row r="215" spans="1:5" s="413" customFormat="1">
      <c r="A215" s="411"/>
      <c r="B215" s="412" t="s">
        <v>1046</v>
      </c>
      <c r="E215" s="115"/>
    </row>
    <row r="216" spans="1:5" s="413" customFormat="1">
      <c r="A216" s="411"/>
      <c r="B216" s="412" t="s">
        <v>1047</v>
      </c>
      <c r="E216" s="115"/>
    </row>
    <row r="217" spans="1:5" s="413" customFormat="1" ht="22.8">
      <c r="A217" s="411"/>
      <c r="B217" s="412" t="s">
        <v>3142</v>
      </c>
      <c r="E217" s="115"/>
    </row>
    <row r="218" spans="1:5" s="413" customFormat="1" ht="22.8">
      <c r="A218" s="411"/>
      <c r="B218" s="412" t="s">
        <v>3143</v>
      </c>
      <c r="E218" s="115"/>
    </row>
    <row r="219" spans="1:5" s="413" customFormat="1">
      <c r="A219" s="411"/>
      <c r="B219" s="412" t="s">
        <v>1048</v>
      </c>
      <c r="E219" s="115"/>
    </row>
    <row r="220" spans="1:5" s="413" customFormat="1">
      <c r="A220" s="411"/>
      <c r="B220" s="412" t="s">
        <v>1049</v>
      </c>
      <c r="E220" s="115"/>
    </row>
    <row r="221" spans="1:5" s="413" customFormat="1">
      <c r="A221" s="411"/>
      <c r="B221" s="412" t="s">
        <v>1050</v>
      </c>
      <c r="E221" s="115"/>
    </row>
    <row r="222" spans="1:5" s="413" customFormat="1" ht="22.8">
      <c r="A222" s="411"/>
      <c r="B222" s="412" t="s">
        <v>1051</v>
      </c>
      <c r="E222" s="115"/>
    </row>
    <row r="223" spans="1:5" s="413" customFormat="1">
      <c r="A223" s="411"/>
      <c r="B223" s="412" t="s">
        <v>1052</v>
      </c>
      <c r="E223" s="115"/>
    </row>
    <row r="224" spans="1:5" s="413" customFormat="1">
      <c r="A224" s="411"/>
      <c r="B224" s="412" t="s">
        <v>1053</v>
      </c>
      <c r="E224" s="115"/>
    </row>
    <row r="225" spans="1:6">
      <c r="B225" s="412" t="s">
        <v>1054</v>
      </c>
    </row>
    <row r="226" spans="1:6">
      <c r="B226" s="412" t="s">
        <v>1055</v>
      </c>
    </row>
    <row r="227" spans="1:6">
      <c r="B227" s="412" t="s">
        <v>1056</v>
      </c>
    </row>
    <row r="228" spans="1:6" ht="34.200000000000003">
      <c r="B228" s="412" t="s">
        <v>1057</v>
      </c>
    </row>
    <row r="229" spans="1:6">
      <c r="C229" s="417" t="s">
        <v>262</v>
      </c>
      <c r="D229" s="417">
        <v>1</v>
      </c>
      <c r="E229" s="474"/>
      <c r="F229" s="437">
        <f>D229*ROUND(E229,2)</f>
        <v>0</v>
      </c>
    </row>
    <row r="230" spans="1:6">
      <c r="D230" s="413" t="s">
        <v>800</v>
      </c>
    </row>
    <row r="231" spans="1:6">
      <c r="A231" s="411">
        <v>10</v>
      </c>
      <c r="B231" s="412" t="s">
        <v>991</v>
      </c>
      <c r="D231" s="413" t="s">
        <v>800</v>
      </c>
    </row>
    <row r="232" spans="1:6" ht="34.200000000000003">
      <c r="B232" s="412" t="s">
        <v>1058</v>
      </c>
    </row>
    <row r="233" spans="1:6" ht="34.200000000000003">
      <c r="B233" s="412" t="s">
        <v>1059</v>
      </c>
    </row>
    <row r="234" spans="1:6">
      <c r="C234" s="417" t="s">
        <v>754</v>
      </c>
      <c r="D234" s="417">
        <v>1</v>
      </c>
      <c r="E234" s="474"/>
      <c r="F234" s="437">
        <f>D234*ROUND(E234,2)</f>
        <v>0</v>
      </c>
    </row>
    <row r="235" spans="1:6">
      <c r="D235" s="413" t="s">
        <v>800</v>
      </c>
    </row>
    <row r="236" spans="1:6">
      <c r="A236" s="411">
        <v>11</v>
      </c>
      <c r="B236" s="412" t="s">
        <v>991</v>
      </c>
      <c r="D236" s="413" t="s">
        <v>800</v>
      </c>
    </row>
    <row r="237" spans="1:6" ht="22.8">
      <c r="B237" s="412" t="s">
        <v>1060</v>
      </c>
    </row>
    <row r="238" spans="1:6" ht="34.200000000000003">
      <c r="B238" s="412" t="s">
        <v>1059</v>
      </c>
    </row>
    <row r="239" spans="1:6">
      <c r="B239" s="412" t="s">
        <v>1061</v>
      </c>
      <c r="C239" s="417" t="s">
        <v>262</v>
      </c>
      <c r="D239" s="417">
        <v>2</v>
      </c>
      <c r="E239" s="474"/>
      <c r="F239" s="437">
        <f>D239*ROUND(E239,2)</f>
        <v>0</v>
      </c>
    </row>
    <row r="240" spans="1:6">
      <c r="D240" s="413" t="s">
        <v>800</v>
      </c>
    </row>
    <row r="241" spans="1:6">
      <c r="A241" s="411">
        <v>12</v>
      </c>
      <c r="B241" s="412" t="s">
        <v>991</v>
      </c>
      <c r="D241" s="413" t="s">
        <v>800</v>
      </c>
    </row>
    <row r="242" spans="1:6" ht="68.400000000000006">
      <c r="B242" s="441" t="s">
        <v>1062</v>
      </c>
    </row>
    <row r="243" spans="1:6" ht="37.950000000000003" customHeight="1">
      <c r="B243" s="412" t="s">
        <v>1063</v>
      </c>
    </row>
    <row r="244" spans="1:6">
      <c r="C244" s="417" t="s">
        <v>262</v>
      </c>
      <c r="D244" s="417">
        <v>1</v>
      </c>
      <c r="E244" s="474"/>
      <c r="F244" s="437">
        <f>D244*ROUND(E244,2)</f>
        <v>0</v>
      </c>
    </row>
    <row r="245" spans="1:6">
      <c r="D245" s="413" t="s">
        <v>800</v>
      </c>
    </row>
    <row r="246" spans="1:6" ht="136.80000000000001">
      <c r="A246" s="411">
        <v>13</v>
      </c>
      <c r="B246" s="412" t="s">
        <v>3144</v>
      </c>
      <c r="D246" s="413" t="s">
        <v>800</v>
      </c>
    </row>
    <row r="247" spans="1:6">
      <c r="C247" s="417" t="s">
        <v>754</v>
      </c>
      <c r="D247" s="417">
        <v>1</v>
      </c>
      <c r="E247" s="474"/>
      <c r="F247" s="437">
        <f>D247*ROUND(E247,2)</f>
        <v>0</v>
      </c>
    </row>
    <row r="248" spans="1:6">
      <c r="D248" s="413" t="s">
        <v>800</v>
      </c>
    </row>
    <row r="249" spans="1:6" ht="102.6">
      <c r="A249" s="411">
        <v>14</v>
      </c>
      <c r="B249" s="412" t="s">
        <v>3145</v>
      </c>
      <c r="D249" s="413" t="s">
        <v>800</v>
      </c>
    </row>
    <row r="250" spans="1:6">
      <c r="C250" s="417" t="s">
        <v>754</v>
      </c>
      <c r="D250" s="417">
        <v>1</v>
      </c>
      <c r="E250" s="474"/>
      <c r="F250" s="437">
        <f>D250*ROUND(E250,2)</f>
        <v>0</v>
      </c>
    </row>
    <row r="251" spans="1:6">
      <c r="D251" s="413" t="s">
        <v>800</v>
      </c>
    </row>
    <row r="252" spans="1:6">
      <c r="A252" s="411">
        <v>15</v>
      </c>
      <c r="B252" s="412" t="s">
        <v>991</v>
      </c>
      <c r="D252" s="413" t="s">
        <v>800</v>
      </c>
    </row>
    <row r="253" spans="1:6" ht="22.8">
      <c r="B253" s="412" t="s">
        <v>1064</v>
      </c>
    </row>
    <row r="254" spans="1:6" ht="22.8">
      <c r="B254" s="441" t="s">
        <v>3046</v>
      </c>
    </row>
    <row r="255" spans="1:6" ht="34.200000000000003">
      <c r="B255" s="412" t="s">
        <v>1059</v>
      </c>
    </row>
    <row r="256" spans="1:6">
      <c r="C256" s="417" t="s">
        <v>262</v>
      </c>
      <c r="D256" s="417">
        <v>1</v>
      </c>
      <c r="E256" s="474"/>
      <c r="F256" s="437">
        <f>D256*ROUND(E256,2)</f>
        <v>0</v>
      </c>
    </row>
    <row r="257" spans="1:6">
      <c r="D257" s="413" t="s">
        <v>800</v>
      </c>
    </row>
    <row r="258" spans="1:6">
      <c r="A258" s="411">
        <v>16</v>
      </c>
      <c r="B258" s="412" t="s">
        <v>991</v>
      </c>
      <c r="D258" s="413" t="s">
        <v>800</v>
      </c>
    </row>
    <row r="259" spans="1:6" ht="68.400000000000006">
      <c r="B259" s="412" t="s">
        <v>1065</v>
      </c>
    </row>
    <row r="260" spans="1:6" ht="68.400000000000006">
      <c r="B260" s="412" t="s">
        <v>1066</v>
      </c>
    </row>
    <row r="261" spans="1:6" ht="34.200000000000003">
      <c r="B261" s="412" t="s">
        <v>1059</v>
      </c>
    </row>
    <row r="262" spans="1:6">
      <c r="C262" s="417" t="s">
        <v>262</v>
      </c>
      <c r="D262" s="417">
        <v>1</v>
      </c>
      <c r="E262" s="474"/>
      <c r="F262" s="437">
        <f>D262*ROUND(E262,2)</f>
        <v>0</v>
      </c>
    </row>
    <row r="263" spans="1:6">
      <c r="D263" s="413" t="s">
        <v>800</v>
      </c>
    </row>
    <row r="264" spans="1:6">
      <c r="A264" s="411">
        <v>17</v>
      </c>
      <c r="B264" s="412" t="s">
        <v>991</v>
      </c>
      <c r="D264" s="413" t="s">
        <v>800</v>
      </c>
    </row>
    <row r="265" spans="1:6" ht="68.400000000000006">
      <c r="B265" s="412" t="s">
        <v>1067</v>
      </c>
    </row>
    <row r="266" spans="1:6" ht="68.400000000000006">
      <c r="B266" s="412" t="s">
        <v>1068</v>
      </c>
    </row>
    <row r="267" spans="1:6" ht="34.200000000000003">
      <c r="B267" s="412" t="s">
        <v>1059</v>
      </c>
    </row>
    <row r="268" spans="1:6">
      <c r="C268" s="417" t="s">
        <v>262</v>
      </c>
      <c r="D268" s="417">
        <v>1</v>
      </c>
      <c r="E268" s="474"/>
      <c r="F268" s="437">
        <f>D268*ROUND(E268,2)</f>
        <v>0</v>
      </c>
    </row>
    <row r="269" spans="1:6">
      <c r="D269" s="413" t="s">
        <v>800</v>
      </c>
    </row>
    <row r="270" spans="1:6">
      <c r="A270" s="411">
        <v>18</v>
      </c>
      <c r="B270" s="412" t="s">
        <v>991</v>
      </c>
      <c r="D270" s="413" t="s">
        <v>800</v>
      </c>
    </row>
    <row r="271" spans="1:6" ht="68.400000000000006">
      <c r="B271" s="412" t="s">
        <v>1069</v>
      </c>
    </row>
    <row r="272" spans="1:6" ht="68.400000000000006">
      <c r="B272" s="441" t="s">
        <v>1070</v>
      </c>
    </row>
    <row r="273" spans="1:6" ht="34.200000000000003">
      <c r="B273" s="412" t="s">
        <v>1059</v>
      </c>
    </row>
    <row r="274" spans="1:6">
      <c r="C274" s="417" t="s">
        <v>262</v>
      </c>
      <c r="D274" s="417">
        <v>1</v>
      </c>
      <c r="E274" s="474"/>
      <c r="F274" s="437">
        <f>D274*ROUND(E274,2)</f>
        <v>0</v>
      </c>
    </row>
    <row r="275" spans="1:6">
      <c r="D275" s="413" t="s">
        <v>800</v>
      </c>
    </row>
    <row r="276" spans="1:6" ht="79.8">
      <c r="A276" s="411">
        <v>19</v>
      </c>
      <c r="B276" s="441" t="s">
        <v>1071</v>
      </c>
      <c r="D276" s="413" t="s">
        <v>800</v>
      </c>
    </row>
    <row r="277" spans="1:6">
      <c r="B277" s="412" t="s">
        <v>1072</v>
      </c>
    </row>
    <row r="278" spans="1:6">
      <c r="B278" s="412" t="s">
        <v>1073</v>
      </c>
    </row>
    <row r="279" spans="1:6">
      <c r="B279" s="412" t="s">
        <v>1074</v>
      </c>
    </row>
    <row r="280" spans="1:6">
      <c r="B280" s="412" t="s">
        <v>1075</v>
      </c>
    </row>
    <row r="281" spans="1:6" ht="22.8">
      <c r="B281" s="412" t="s">
        <v>1076</v>
      </c>
    </row>
    <row r="282" spans="1:6">
      <c r="C282" s="417" t="s">
        <v>754</v>
      </c>
      <c r="D282" s="417">
        <v>1</v>
      </c>
      <c r="E282" s="474"/>
      <c r="F282" s="437">
        <f>D282*ROUND(E282,2)</f>
        <v>0</v>
      </c>
    </row>
    <row r="283" spans="1:6">
      <c r="C283" s="417"/>
      <c r="D283" s="417"/>
      <c r="E283" s="474"/>
      <c r="F283" s="419"/>
    </row>
    <row r="284" spans="1:6" ht="68.400000000000006">
      <c r="A284" s="411">
        <v>20</v>
      </c>
      <c r="B284" s="441" t="s">
        <v>1077</v>
      </c>
      <c r="D284" s="413" t="s">
        <v>800</v>
      </c>
    </row>
    <row r="285" spans="1:6" ht="22.8">
      <c r="B285" s="412" t="s">
        <v>1076</v>
      </c>
    </row>
    <row r="286" spans="1:6">
      <c r="B286" s="444" t="s">
        <v>1078</v>
      </c>
      <c r="C286" s="417" t="s">
        <v>754</v>
      </c>
      <c r="D286" s="417">
        <v>1</v>
      </c>
      <c r="E286" s="474"/>
      <c r="F286" s="437">
        <f>D286*ROUND(E286,2)</f>
        <v>0</v>
      </c>
    </row>
    <row r="287" spans="1:6">
      <c r="C287" s="417"/>
      <c r="D287" s="417"/>
      <c r="E287" s="474"/>
      <c r="F287" s="419"/>
    </row>
    <row r="288" spans="1:6" ht="91.2">
      <c r="A288" s="411">
        <v>21</v>
      </c>
      <c r="B288" s="412" t="s">
        <v>1079</v>
      </c>
      <c r="D288" s="413" t="s">
        <v>800</v>
      </c>
    </row>
    <row r="289" spans="1:6" ht="22.8">
      <c r="B289" s="412" t="s">
        <v>1076</v>
      </c>
    </row>
    <row r="290" spans="1:6" ht="34.200000000000003">
      <c r="A290" s="411" t="s">
        <v>1080</v>
      </c>
      <c r="B290" s="445" t="s">
        <v>3047</v>
      </c>
      <c r="C290" s="417" t="s">
        <v>262</v>
      </c>
      <c r="D290" s="417">
        <v>1</v>
      </c>
      <c r="E290" s="474"/>
      <c r="F290" s="437">
        <f>D290*ROUND(E290,2)</f>
        <v>0</v>
      </c>
    </row>
    <row r="291" spans="1:6" ht="34.200000000000003">
      <c r="A291" s="411" t="s">
        <v>1081</v>
      </c>
      <c r="B291" s="445" t="s">
        <v>3048</v>
      </c>
      <c r="C291" s="417" t="s">
        <v>262</v>
      </c>
      <c r="D291" s="417">
        <v>1</v>
      </c>
      <c r="E291" s="474"/>
      <c r="F291" s="437">
        <f t="shared" ref="F291:F295" si="1">D291*ROUND(E291,2)</f>
        <v>0</v>
      </c>
    </row>
    <row r="292" spans="1:6" ht="34.200000000000003">
      <c r="A292" s="411" t="s">
        <v>1082</v>
      </c>
      <c r="B292" s="445" t="s">
        <v>3049</v>
      </c>
      <c r="C292" s="417" t="s">
        <v>262</v>
      </c>
      <c r="D292" s="417">
        <v>1</v>
      </c>
      <c r="E292" s="474"/>
      <c r="F292" s="437">
        <f t="shared" si="1"/>
        <v>0</v>
      </c>
    </row>
    <row r="293" spans="1:6" ht="34.200000000000003">
      <c r="A293" s="411" t="s">
        <v>1083</v>
      </c>
      <c r="B293" s="445" t="s">
        <v>3050</v>
      </c>
      <c r="C293" s="417" t="s">
        <v>262</v>
      </c>
      <c r="D293" s="417">
        <v>1</v>
      </c>
      <c r="E293" s="474"/>
      <c r="F293" s="437">
        <f t="shared" si="1"/>
        <v>0</v>
      </c>
    </row>
    <row r="294" spans="1:6" ht="34.200000000000003">
      <c r="A294" s="411" t="s">
        <v>1084</v>
      </c>
      <c r="B294" s="445" t="s">
        <v>3051</v>
      </c>
      <c r="C294" s="417" t="s">
        <v>262</v>
      </c>
      <c r="D294" s="417">
        <v>1</v>
      </c>
      <c r="E294" s="474"/>
      <c r="F294" s="437">
        <f t="shared" si="1"/>
        <v>0</v>
      </c>
    </row>
    <row r="295" spans="1:6" ht="34.200000000000003">
      <c r="A295" s="411" t="s">
        <v>1085</v>
      </c>
      <c r="B295" s="445" t="s">
        <v>3052</v>
      </c>
      <c r="C295" s="417" t="s">
        <v>262</v>
      </c>
      <c r="D295" s="417">
        <v>1</v>
      </c>
      <c r="E295" s="474"/>
      <c r="F295" s="437">
        <f t="shared" si="1"/>
        <v>0</v>
      </c>
    </row>
    <row r="296" spans="1:6">
      <c r="C296" s="417"/>
      <c r="D296" s="417"/>
      <c r="E296" s="474"/>
      <c r="F296" s="419"/>
    </row>
    <row r="297" spans="1:6">
      <c r="A297" s="411">
        <v>22</v>
      </c>
      <c r="B297" s="412" t="s">
        <v>991</v>
      </c>
      <c r="C297" s="417"/>
      <c r="D297" s="417"/>
      <c r="E297" s="474"/>
      <c r="F297" s="419"/>
    </row>
    <row r="298" spans="1:6" ht="124.95" customHeight="1">
      <c r="B298" s="412" t="s">
        <v>1086</v>
      </c>
    </row>
    <row r="299" spans="1:6" ht="22.8">
      <c r="B299" s="412" t="s">
        <v>1076</v>
      </c>
    </row>
    <row r="300" spans="1:6">
      <c r="A300" s="411" t="s">
        <v>1087</v>
      </c>
      <c r="B300" s="412" t="s">
        <v>986</v>
      </c>
      <c r="C300" s="417" t="s">
        <v>262</v>
      </c>
      <c r="D300" s="417">
        <v>2</v>
      </c>
      <c r="E300" s="474"/>
      <c r="F300" s="437">
        <f t="shared" ref="F300:F302" si="2">D300*ROUND(E300,2)</f>
        <v>0</v>
      </c>
    </row>
    <row r="301" spans="1:6">
      <c r="A301" s="411" t="s">
        <v>1088</v>
      </c>
      <c r="B301" s="412" t="s">
        <v>1089</v>
      </c>
      <c r="C301" s="417" t="s">
        <v>262</v>
      </c>
      <c r="D301" s="417">
        <v>1</v>
      </c>
      <c r="E301" s="474"/>
      <c r="F301" s="437">
        <f t="shared" si="2"/>
        <v>0</v>
      </c>
    </row>
    <row r="302" spans="1:6">
      <c r="A302" s="411" t="s">
        <v>1090</v>
      </c>
      <c r="B302" s="412" t="s">
        <v>1091</v>
      </c>
      <c r="C302" s="417" t="s">
        <v>262</v>
      </c>
      <c r="D302" s="417">
        <v>1</v>
      </c>
      <c r="E302" s="474"/>
      <c r="F302" s="437">
        <f t="shared" si="2"/>
        <v>0</v>
      </c>
    </row>
    <row r="303" spans="1:6">
      <c r="D303" s="413" t="s">
        <v>800</v>
      </c>
    </row>
    <row r="304" spans="1:6">
      <c r="A304" s="411">
        <v>23</v>
      </c>
      <c r="B304" s="412" t="s">
        <v>991</v>
      </c>
      <c r="C304" s="417"/>
      <c r="D304" s="417"/>
      <c r="E304" s="474"/>
      <c r="F304" s="419"/>
    </row>
    <row r="305" spans="1:6" ht="45.6">
      <c r="B305" s="412" t="s">
        <v>1092</v>
      </c>
    </row>
    <row r="306" spans="1:6" ht="34.200000000000003">
      <c r="B306" s="446" t="s">
        <v>1093</v>
      </c>
    </row>
    <row r="307" spans="1:6" ht="22.8">
      <c r="B307" s="412" t="s">
        <v>1076</v>
      </c>
    </row>
    <row r="308" spans="1:6">
      <c r="A308" s="411" t="s">
        <v>1094</v>
      </c>
      <c r="B308" s="412" t="s">
        <v>1095</v>
      </c>
      <c r="C308" s="417" t="s">
        <v>262</v>
      </c>
      <c r="D308" s="417">
        <v>1</v>
      </c>
      <c r="E308" s="474"/>
      <c r="F308" s="437">
        <f t="shared" ref="F308:F309" si="3">D308*ROUND(E308,2)</f>
        <v>0</v>
      </c>
    </row>
    <row r="309" spans="1:6">
      <c r="A309" s="411" t="s">
        <v>1096</v>
      </c>
      <c r="B309" s="412" t="s">
        <v>986</v>
      </c>
      <c r="C309" s="417" t="s">
        <v>262</v>
      </c>
      <c r="D309" s="417">
        <v>1</v>
      </c>
      <c r="E309" s="474"/>
      <c r="F309" s="437">
        <f t="shared" si="3"/>
        <v>0</v>
      </c>
    </row>
    <row r="310" spans="1:6">
      <c r="D310" s="413" t="s">
        <v>800</v>
      </c>
    </row>
    <row r="311" spans="1:6">
      <c r="A311" s="411">
        <v>24</v>
      </c>
      <c r="B311" s="412" t="s">
        <v>991</v>
      </c>
      <c r="C311" s="417"/>
      <c r="D311" s="417"/>
      <c r="E311" s="474"/>
      <c r="F311" s="419"/>
    </row>
    <row r="312" spans="1:6" ht="45.6">
      <c r="B312" s="412" t="s">
        <v>1097</v>
      </c>
    </row>
    <row r="313" spans="1:6" ht="22.8">
      <c r="B313" s="412" t="s">
        <v>1076</v>
      </c>
    </row>
    <row r="314" spans="1:6">
      <c r="B314" s="412" t="s">
        <v>1098</v>
      </c>
      <c r="C314" s="417" t="s">
        <v>262</v>
      </c>
      <c r="D314" s="417">
        <v>1</v>
      </c>
      <c r="E314" s="474"/>
      <c r="F314" s="437">
        <f t="shared" ref="F314" si="4">D314*ROUND(E314,2)</f>
        <v>0</v>
      </c>
    </row>
    <row r="315" spans="1:6">
      <c r="D315" s="413" t="s">
        <v>800</v>
      </c>
    </row>
    <row r="316" spans="1:6" ht="45.6">
      <c r="A316" s="411">
        <v>25</v>
      </c>
      <c r="B316" s="412" t="s">
        <v>1099</v>
      </c>
      <c r="D316" s="413" t="s">
        <v>800</v>
      </c>
    </row>
    <row r="317" spans="1:6">
      <c r="A317" s="411" t="s">
        <v>1100</v>
      </c>
      <c r="B317" s="412" t="s">
        <v>1091</v>
      </c>
      <c r="C317" s="417" t="s">
        <v>262</v>
      </c>
      <c r="D317" s="417">
        <v>1</v>
      </c>
      <c r="E317" s="474"/>
      <c r="F317" s="437">
        <f t="shared" ref="F317:F318" si="5">D317*ROUND(E317,2)</f>
        <v>0</v>
      </c>
    </row>
    <row r="318" spans="1:6">
      <c r="A318" s="411" t="s">
        <v>1101</v>
      </c>
      <c r="B318" s="412" t="s">
        <v>1102</v>
      </c>
      <c r="C318" s="417" t="s">
        <v>262</v>
      </c>
      <c r="D318" s="417">
        <v>1</v>
      </c>
      <c r="E318" s="474"/>
      <c r="F318" s="437">
        <f t="shared" si="5"/>
        <v>0</v>
      </c>
    </row>
    <row r="319" spans="1:6">
      <c r="D319" s="413" t="s">
        <v>800</v>
      </c>
    </row>
    <row r="320" spans="1:6" ht="34.200000000000003">
      <c r="A320" s="411">
        <v>26</v>
      </c>
      <c r="B320" s="412" t="s">
        <v>1103</v>
      </c>
      <c r="D320" s="413" t="s">
        <v>800</v>
      </c>
    </row>
    <row r="321" spans="1:6">
      <c r="A321" s="411" t="s">
        <v>1104</v>
      </c>
      <c r="B321" s="412" t="s">
        <v>1091</v>
      </c>
      <c r="C321" s="417" t="s">
        <v>262</v>
      </c>
      <c r="D321" s="417">
        <v>16</v>
      </c>
      <c r="E321" s="474"/>
      <c r="F321" s="437">
        <f t="shared" ref="F321:F323" si="6">D321*ROUND(E321,2)</f>
        <v>0</v>
      </c>
    </row>
    <row r="322" spans="1:6">
      <c r="A322" s="411" t="s">
        <v>1105</v>
      </c>
      <c r="B322" s="412" t="s">
        <v>1089</v>
      </c>
      <c r="C322" s="417" t="s">
        <v>262</v>
      </c>
      <c r="D322" s="417">
        <v>3</v>
      </c>
      <c r="E322" s="474"/>
      <c r="F322" s="437">
        <f t="shared" si="6"/>
        <v>0</v>
      </c>
    </row>
    <row r="323" spans="1:6">
      <c r="A323" s="411" t="s">
        <v>1106</v>
      </c>
      <c r="B323" s="412" t="s">
        <v>1102</v>
      </c>
      <c r="C323" s="417" t="s">
        <v>262</v>
      </c>
      <c r="D323" s="417">
        <v>9</v>
      </c>
      <c r="E323" s="474"/>
      <c r="F323" s="437">
        <f t="shared" si="6"/>
        <v>0</v>
      </c>
    </row>
    <row r="324" spans="1:6">
      <c r="D324" s="417"/>
    </row>
    <row r="325" spans="1:6" ht="34.200000000000003">
      <c r="A325" s="411">
        <v>27</v>
      </c>
      <c r="B325" s="412" t="s">
        <v>1107</v>
      </c>
    </row>
    <row r="326" spans="1:6">
      <c r="A326" s="411" t="s">
        <v>1108</v>
      </c>
      <c r="B326" s="412" t="s">
        <v>1109</v>
      </c>
      <c r="C326" s="417" t="s">
        <v>262</v>
      </c>
      <c r="D326" s="417">
        <v>9</v>
      </c>
      <c r="E326" s="474"/>
      <c r="F326" s="437">
        <f t="shared" ref="F326:F327" si="7">D326*ROUND(E326,2)</f>
        <v>0</v>
      </c>
    </row>
    <row r="327" spans="1:6">
      <c r="A327" s="411" t="s">
        <v>1110</v>
      </c>
      <c r="B327" s="412" t="s">
        <v>1111</v>
      </c>
      <c r="C327" s="417" t="s">
        <v>262</v>
      </c>
      <c r="D327" s="417">
        <v>8</v>
      </c>
      <c r="E327" s="474"/>
      <c r="F327" s="437">
        <f t="shared" si="7"/>
        <v>0</v>
      </c>
    </row>
    <row r="328" spans="1:6">
      <c r="C328" s="417"/>
      <c r="D328" s="417"/>
      <c r="E328" s="474"/>
      <c r="F328" s="419"/>
    </row>
    <row r="329" spans="1:6" ht="34.200000000000003">
      <c r="A329" s="411">
        <v>28</v>
      </c>
      <c r="B329" s="412" t="s">
        <v>1112</v>
      </c>
      <c r="D329" s="413" t="s">
        <v>800</v>
      </c>
    </row>
    <row r="330" spans="1:6">
      <c r="A330" s="411" t="s">
        <v>1113</v>
      </c>
      <c r="B330" s="412" t="s">
        <v>1109</v>
      </c>
      <c r="C330" s="417" t="s">
        <v>262</v>
      </c>
      <c r="D330" s="417">
        <v>1</v>
      </c>
      <c r="E330" s="474"/>
      <c r="F330" s="437">
        <f t="shared" ref="F330:F331" si="8">D330*ROUND(E330,2)</f>
        <v>0</v>
      </c>
    </row>
    <row r="331" spans="1:6">
      <c r="A331" s="411" t="s">
        <v>1114</v>
      </c>
      <c r="B331" s="412" t="s">
        <v>1111</v>
      </c>
      <c r="C331" s="417" t="s">
        <v>262</v>
      </c>
      <c r="D331" s="417">
        <v>1</v>
      </c>
      <c r="E331" s="474"/>
      <c r="F331" s="437">
        <f t="shared" si="8"/>
        <v>0</v>
      </c>
    </row>
    <row r="332" spans="1:6">
      <c r="C332" s="417"/>
      <c r="D332" s="417"/>
      <c r="E332" s="474"/>
      <c r="F332" s="419"/>
    </row>
    <row r="333" spans="1:6" ht="34.200000000000003">
      <c r="A333" s="411">
        <v>29</v>
      </c>
      <c r="B333" s="412" t="s">
        <v>1115</v>
      </c>
      <c r="D333" s="413" t="s">
        <v>800</v>
      </c>
    </row>
    <row r="334" spans="1:6">
      <c r="A334" s="411" t="s">
        <v>1116</v>
      </c>
      <c r="B334" s="412" t="s">
        <v>1091</v>
      </c>
      <c r="C334" s="417" t="s">
        <v>262</v>
      </c>
      <c r="D334" s="417">
        <v>2</v>
      </c>
      <c r="E334" s="474"/>
      <c r="F334" s="437">
        <f t="shared" ref="F334:F336" si="9">D334*ROUND(E334,2)</f>
        <v>0</v>
      </c>
    </row>
    <row r="335" spans="1:6">
      <c r="A335" s="411" t="s">
        <v>1117</v>
      </c>
      <c r="B335" s="412" t="s">
        <v>1089</v>
      </c>
      <c r="C335" s="417" t="s">
        <v>262</v>
      </c>
      <c r="D335" s="417">
        <v>1</v>
      </c>
      <c r="E335" s="474"/>
      <c r="F335" s="437">
        <f t="shared" si="9"/>
        <v>0</v>
      </c>
    </row>
    <row r="336" spans="1:6">
      <c r="A336" s="411" t="s">
        <v>1118</v>
      </c>
      <c r="B336" s="412" t="s">
        <v>1102</v>
      </c>
      <c r="C336" s="417" t="s">
        <v>262</v>
      </c>
      <c r="D336" s="417">
        <v>1</v>
      </c>
      <c r="E336" s="474"/>
      <c r="F336" s="437">
        <f t="shared" si="9"/>
        <v>0</v>
      </c>
    </row>
    <row r="337" spans="1:6">
      <c r="D337" s="413" t="s">
        <v>800</v>
      </c>
    </row>
    <row r="338" spans="1:6">
      <c r="A338" s="411">
        <v>30</v>
      </c>
      <c r="B338" s="412" t="s">
        <v>991</v>
      </c>
      <c r="D338" s="413" t="s">
        <v>800</v>
      </c>
    </row>
    <row r="339" spans="1:6" ht="45.6">
      <c r="B339" s="441" t="s">
        <v>1119</v>
      </c>
    </row>
    <row r="340" spans="1:6" ht="34.200000000000003">
      <c r="B340" s="412" t="s">
        <v>1057</v>
      </c>
    </row>
    <row r="341" spans="1:6">
      <c r="A341" s="411" t="s">
        <v>1120</v>
      </c>
      <c r="B341" s="412" t="s">
        <v>1121</v>
      </c>
      <c r="C341" s="417" t="s">
        <v>262</v>
      </c>
      <c r="D341" s="417">
        <v>1</v>
      </c>
      <c r="E341" s="474"/>
      <c r="F341" s="437">
        <f t="shared" ref="F341:F342" si="10">D341*ROUND(E341,2)</f>
        <v>0</v>
      </c>
    </row>
    <row r="342" spans="1:6">
      <c r="A342" s="411" t="s">
        <v>1122</v>
      </c>
      <c r="B342" s="412" t="s">
        <v>1089</v>
      </c>
      <c r="C342" s="417" t="s">
        <v>262</v>
      </c>
      <c r="D342" s="417">
        <v>1</v>
      </c>
      <c r="E342" s="474"/>
      <c r="F342" s="437">
        <f t="shared" si="10"/>
        <v>0</v>
      </c>
    </row>
    <row r="343" spans="1:6">
      <c r="D343" s="413" t="s">
        <v>800</v>
      </c>
    </row>
    <row r="344" spans="1:6">
      <c r="A344" s="411">
        <v>31</v>
      </c>
      <c r="B344" s="412" t="s">
        <v>991</v>
      </c>
      <c r="D344" s="413" t="s">
        <v>800</v>
      </c>
    </row>
    <row r="345" spans="1:6" ht="22.8">
      <c r="B345" s="412" t="s">
        <v>1123</v>
      </c>
    </row>
    <row r="346" spans="1:6" ht="34.200000000000003">
      <c r="B346" s="412" t="s">
        <v>1057</v>
      </c>
    </row>
    <row r="347" spans="1:6">
      <c r="A347" s="411" t="s">
        <v>1124</v>
      </c>
      <c r="B347" s="412" t="s">
        <v>1121</v>
      </c>
      <c r="C347" s="417" t="s">
        <v>262</v>
      </c>
      <c r="D347" s="417">
        <v>1</v>
      </c>
      <c r="E347" s="474"/>
      <c r="F347" s="437">
        <f t="shared" ref="F347:F348" si="11">D347*ROUND(E347,2)</f>
        <v>0</v>
      </c>
    </row>
    <row r="348" spans="1:6">
      <c r="A348" s="411" t="s">
        <v>1125</v>
      </c>
      <c r="B348" s="412" t="s">
        <v>1102</v>
      </c>
      <c r="C348" s="417" t="s">
        <v>262</v>
      </c>
      <c r="D348" s="417">
        <v>1</v>
      </c>
      <c r="E348" s="474"/>
      <c r="F348" s="437">
        <f t="shared" si="11"/>
        <v>0</v>
      </c>
    </row>
    <row r="349" spans="1:6">
      <c r="D349" s="413" t="s">
        <v>800</v>
      </c>
    </row>
    <row r="350" spans="1:6" ht="34.200000000000003">
      <c r="A350" s="411">
        <v>32</v>
      </c>
      <c r="B350" s="412" t="s">
        <v>1126</v>
      </c>
      <c r="D350" s="413" t="s">
        <v>800</v>
      </c>
    </row>
    <row r="351" spans="1:6">
      <c r="B351" s="412" t="s">
        <v>1127</v>
      </c>
      <c r="C351" s="417" t="s">
        <v>262</v>
      </c>
      <c r="D351" s="417">
        <v>2</v>
      </c>
      <c r="E351" s="474"/>
      <c r="F351" s="437">
        <f t="shared" ref="F351" si="12">D351*ROUND(E351,2)</f>
        <v>0</v>
      </c>
    </row>
    <row r="352" spans="1:6">
      <c r="D352" s="413" t="s">
        <v>800</v>
      </c>
    </row>
    <row r="353" spans="1:6">
      <c r="A353" s="411">
        <v>33</v>
      </c>
      <c r="B353" s="412" t="s">
        <v>991</v>
      </c>
      <c r="D353" s="413" t="s">
        <v>800</v>
      </c>
    </row>
    <row r="354" spans="1:6" ht="34.200000000000003">
      <c r="B354" s="412" t="s">
        <v>1128</v>
      </c>
      <c r="D354" s="413" t="s">
        <v>800</v>
      </c>
    </row>
    <row r="355" spans="1:6">
      <c r="B355" s="412" t="s">
        <v>1129</v>
      </c>
    </row>
    <row r="356" spans="1:6" ht="22.8">
      <c r="B356" s="412" t="s">
        <v>1076</v>
      </c>
      <c r="C356" s="417" t="s">
        <v>262</v>
      </c>
      <c r="D356" s="417">
        <v>14</v>
      </c>
      <c r="E356" s="474"/>
      <c r="F356" s="437">
        <f t="shared" ref="F356" si="13">D356*ROUND(E356,2)</f>
        <v>0</v>
      </c>
    </row>
    <row r="357" spans="1:6">
      <c r="D357" s="417"/>
    </row>
    <row r="358" spans="1:6">
      <c r="A358" s="411">
        <v>34</v>
      </c>
      <c r="B358" s="412" t="s">
        <v>991</v>
      </c>
      <c r="D358" s="413" t="s">
        <v>800</v>
      </c>
    </row>
    <row r="359" spans="1:6" ht="45.6">
      <c r="B359" s="412" t="s">
        <v>1130</v>
      </c>
      <c r="D359" s="413" t="s">
        <v>800</v>
      </c>
    </row>
    <row r="360" spans="1:6">
      <c r="B360" s="412" t="s">
        <v>1131</v>
      </c>
    </row>
    <row r="361" spans="1:6" ht="22.8">
      <c r="B361" s="412" t="s">
        <v>1076</v>
      </c>
      <c r="C361" s="417" t="s">
        <v>262</v>
      </c>
      <c r="D361" s="417">
        <v>4</v>
      </c>
      <c r="E361" s="474"/>
      <c r="F361" s="437">
        <f t="shared" ref="F361" si="14">D361*ROUND(E361,2)</f>
        <v>0</v>
      </c>
    </row>
    <row r="362" spans="1:6">
      <c r="D362" s="417"/>
    </row>
    <row r="363" spans="1:6">
      <c r="A363" s="411">
        <v>35</v>
      </c>
      <c r="B363" s="412" t="s">
        <v>991</v>
      </c>
      <c r="D363" s="417" t="s">
        <v>800</v>
      </c>
    </row>
    <row r="364" spans="1:6" ht="22.8">
      <c r="B364" s="412" t="s">
        <v>1132</v>
      </c>
      <c r="D364" s="417" t="s">
        <v>800</v>
      </c>
    </row>
    <row r="365" spans="1:6">
      <c r="C365" s="417" t="s">
        <v>262</v>
      </c>
      <c r="D365" s="417">
        <v>16</v>
      </c>
      <c r="E365" s="474"/>
      <c r="F365" s="437">
        <f t="shared" ref="F365" si="15">D365*ROUND(E365,2)</f>
        <v>0</v>
      </c>
    </row>
    <row r="366" spans="1:6">
      <c r="D366" s="417"/>
    </row>
    <row r="367" spans="1:6">
      <c r="A367" s="411">
        <v>36</v>
      </c>
      <c r="B367" s="412" t="s">
        <v>991</v>
      </c>
      <c r="D367" s="417" t="s">
        <v>800</v>
      </c>
    </row>
    <row r="368" spans="1:6" ht="45.6">
      <c r="B368" s="412" t="s">
        <v>1133</v>
      </c>
      <c r="D368" s="417" t="s">
        <v>800</v>
      </c>
    </row>
    <row r="369" spans="1:6" ht="22.8">
      <c r="B369" s="412" t="s">
        <v>1076</v>
      </c>
      <c r="C369" s="417" t="s">
        <v>262</v>
      </c>
      <c r="D369" s="417">
        <v>16</v>
      </c>
      <c r="E369" s="474"/>
      <c r="F369" s="437">
        <f t="shared" ref="F369" si="16">D369*ROUND(E369,2)</f>
        <v>0</v>
      </c>
    </row>
    <row r="370" spans="1:6">
      <c r="D370" s="417"/>
    </row>
    <row r="371" spans="1:6">
      <c r="A371" s="411">
        <v>37</v>
      </c>
      <c r="B371" s="412" t="s">
        <v>991</v>
      </c>
    </row>
    <row r="372" spans="1:6" ht="114">
      <c r="B372" s="441" t="s">
        <v>3053</v>
      </c>
      <c r="D372" s="413" t="s">
        <v>800</v>
      </c>
    </row>
    <row r="373" spans="1:6" ht="22.8">
      <c r="B373" s="412" t="s">
        <v>1076</v>
      </c>
      <c r="F373" s="437"/>
    </row>
    <row r="374" spans="1:6">
      <c r="C374" s="417" t="s">
        <v>262</v>
      </c>
      <c r="D374" s="417">
        <v>1</v>
      </c>
      <c r="E374" s="474"/>
      <c r="F374" s="437">
        <f t="shared" ref="F374" si="17">D374*ROUND(E374,2)</f>
        <v>0</v>
      </c>
    </row>
    <row r="375" spans="1:6">
      <c r="D375" s="413" t="s">
        <v>800</v>
      </c>
    </row>
    <row r="376" spans="1:6">
      <c r="A376" s="411">
        <v>38</v>
      </c>
      <c r="B376" s="412" t="s">
        <v>991</v>
      </c>
    </row>
    <row r="377" spans="1:6" ht="45.6">
      <c r="B377" s="447" t="s">
        <v>1134</v>
      </c>
      <c r="D377" s="417" t="s">
        <v>800</v>
      </c>
      <c r="E377" s="116"/>
      <c r="F377" s="436"/>
    </row>
    <row r="378" spans="1:6">
      <c r="A378" s="411" t="s">
        <v>1135</v>
      </c>
      <c r="B378" s="412" t="s">
        <v>1136</v>
      </c>
      <c r="C378" s="417" t="s">
        <v>476</v>
      </c>
      <c r="D378" s="417">
        <v>40</v>
      </c>
      <c r="E378" s="474"/>
      <c r="F378" s="437">
        <f t="shared" ref="F378:F382" si="18">D378*ROUND(E378,2)</f>
        <v>0</v>
      </c>
    </row>
    <row r="379" spans="1:6">
      <c r="A379" s="411" t="s">
        <v>1137</v>
      </c>
      <c r="B379" s="412" t="s">
        <v>1138</v>
      </c>
      <c r="C379" s="417" t="s">
        <v>476</v>
      </c>
      <c r="D379" s="417">
        <v>30</v>
      </c>
      <c r="E379" s="474"/>
      <c r="F379" s="437">
        <f t="shared" si="18"/>
        <v>0</v>
      </c>
    </row>
    <row r="380" spans="1:6">
      <c r="A380" s="411" t="s">
        <v>1139</v>
      </c>
      <c r="B380" s="412" t="s">
        <v>1140</v>
      </c>
      <c r="C380" s="417" t="s">
        <v>476</v>
      </c>
      <c r="D380" s="417">
        <v>30</v>
      </c>
      <c r="E380" s="474"/>
      <c r="F380" s="437">
        <f t="shared" si="18"/>
        <v>0</v>
      </c>
    </row>
    <row r="381" spans="1:6">
      <c r="A381" s="411" t="s">
        <v>1141</v>
      </c>
      <c r="B381" s="412" t="s">
        <v>1142</v>
      </c>
      <c r="C381" s="417" t="s">
        <v>476</v>
      </c>
      <c r="D381" s="417">
        <v>30</v>
      </c>
      <c r="E381" s="474"/>
      <c r="F381" s="437">
        <f t="shared" si="18"/>
        <v>0</v>
      </c>
    </row>
    <row r="382" spans="1:6">
      <c r="A382" s="411" t="s">
        <v>1143</v>
      </c>
      <c r="B382" s="447" t="s">
        <v>1144</v>
      </c>
      <c r="C382" s="417" t="s">
        <v>476</v>
      </c>
      <c r="D382" s="417">
        <v>15</v>
      </c>
      <c r="E382" s="474"/>
      <c r="F382" s="437">
        <f t="shared" si="18"/>
        <v>0</v>
      </c>
    </row>
    <row r="383" spans="1:6">
      <c r="C383" s="417"/>
      <c r="D383" s="417"/>
      <c r="E383" s="474"/>
      <c r="F383" s="419"/>
    </row>
    <row r="384" spans="1:6" ht="102.6">
      <c r="A384" s="411">
        <v>39</v>
      </c>
      <c r="B384" s="412" t="s">
        <v>1145</v>
      </c>
      <c r="D384" s="417"/>
      <c r="E384" s="116"/>
      <c r="F384" s="436"/>
    </row>
    <row r="385" spans="1:6">
      <c r="B385" s="412" t="s">
        <v>1136</v>
      </c>
      <c r="C385" s="417" t="s">
        <v>476</v>
      </c>
      <c r="D385" s="417">
        <v>40</v>
      </c>
      <c r="E385" s="474"/>
      <c r="F385" s="437">
        <f t="shared" ref="F385" si="19">D385*ROUND(E385,2)</f>
        <v>0</v>
      </c>
    </row>
    <row r="386" spans="1:6">
      <c r="C386" s="417"/>
      <c r="D386" s="417"/>
      <c r="E386" s="474"/>
      <c r="F386" s="419"/>
    </row>
    <row r="387" spans="1:6" ht="102.6">
      <c r="A387" s="411">
        <v>40</v>
      </c>
      <c r="B387" s="412" t="s">
        <v>1146</v>
      </c>
      <c r="D387" s="417"/>
      <c r="E387" s="116"/>
      <c r="F387" s="436"/>
    </row>
    <row r="388" spans="1:6">
      <c r="A388" s="411" t="s">
        <v>1147</v>
      </c>
      <c r="B388" s="412" t="s">
        <v>1138</v>
      </c>
      <c r="C388" s="417" t="s">
        <v>476</v>
      </c>
      <c r="D388" s="417">
        <v>30</v>
      </c>
      <c r="E388" s="474"/>
      <c r="F388" s="437">
        <f t="shared" ref="F388:F391" si="20">D388*ROUND(E388,2)</f>
        <v>0</v>
      </c>
    </row>
    <row r="389" spans="1:6">
      <c r="A389" s="411" t="s">
        <v>1148</v>
      </c>
      <c r="B389" s="412" t="s">
        <v>1140</v>
      </c>
      <c r="C389" s="417" t="s">
        <v>476</v>
      </c>
      <c r="D389" s="417">
        <v>30</v>
      </c>
      <c r="E389" s="474"/>
      <c r="F389" s="437">
        <f t="shared" si="20"/>
        <v>0</v>
      </c>
    </row>
    <row r="390" spans="1:6">
      <c r="A390" s="411" t="s">
        <v>1149</v>
      </c>
      <c r="B390" s="447" t="s">
        <v>1150</v>
      </c>
      <c r="C390" s="417" t="s">
        <v>476</v>
      </c>
      <c r="D390" s="417">
        <v>30</v>
      </c>
      <c r="E390" s="474"/>
      <c r="F390" s="437">
        <f t="shared" si="20"/>
        <v>0</v>
      </c>
    </row>
    <row r="391" spans="1:6">
      <c r="A391" s="411" t="s">
        <v>1151</v>
      </c>
      <c r="B391" s="447" t="s">
        <v>1144</v>
      </c>
      <c r="C391" s="417" t="s">
        <v>476</v>
      </c>
      <c r="D391" s="417">
        <v>15</v>
      </c>
      <c r="E391" s="474"/>
      <c r="F391" s="437">
        <f t="shared" si="20"/>
        <v>0</v>
      </c>
    </row>
    <row r="392" spans="1:6">
      <c r="C392" s="417"/>
      <c r="D392" s="417" t="s">
        <v>800</v>
      </c>
      <c r="E392" s="474"/>
      <c r="F392" s="419"/>
    </row>
    <row r="393" spans="1:6">
      <c r="A393" s="411">
        <v>41</v>
      </c>
      <c r="B393" s="412" t="s">
        <v>991</v>
      </c>
    </row>
    <row r="394" spans="1:6" ht="22.8">
      <c r="B394" s="412" t="s">
        <v>1152</v>
      </c>
      <c r="D394" s="413" t="s">
        <v>800</v>
      </c>
    </row>
    <row r="395" spans="1:6">
      <c r="C395" s="417" t="s">
        <v>282</v>
      </c>
      <c r="D395" s="417">
        <v>90</v>
      </c>
      <c r="E395" s="474"/>
      <c r="F395" s="437">
        <f t="shared" ref="F395" si="21">D395*ROUND(E395,2)</f>
        <v>0</v>
      </c>
    </row>
    <row r="396" spans="1:6">
      <c r="D396" s="413" t="s">
        <v>800</v>
      </c>
    </row>
    <row r="397" spans="1:6" ht="34.200000000000003">
      <c r="A397" s="411">
        <v>42</v>
      </c>
      <c r="B397" s="412" t="s">
        <v>1153</v>
      </c>
      <c r="D397" s="413" t="s">
        <v>800</v>
      </c>
    </row>
    <row r="398" spans="1:6">
      <c r="A398" s="411" t="s">
        <v>1154</v>
      </c>
      <c r="B398" s="412" t="s">
        <v>1155</v>
      </c>
      <c r="C398" s="417" t="s">
        <v>262</v>
      </c>
      <c r="D398" s="417">
        <v>2</v>
      </c>
      <c r="E398" s="474"/>
      <c r="F398" s="437">
        <f t="shared" ref="F398:F399" si="22">D398*ROUND(E398,2)</f>
        <v>0</v>
      </c>
    </row>
    <row r="399" spans="1:6">
      <c r="A399" s="411" t="s">
        <v>1156</v>
      </c>
      <c r="B399" s="412" t="s">
        <v>973</v>
      </c>
      <c r="C399" s="417" t="s">
        <v>262</v>
      </c>
      <c r="D399" s="417">
        <v>1</v>
      </c>
      <c r="E399" s="474"/>
      <c r="F399" s="437">
        <f t="shared" si="22"/>
        <v>0</v>
      </c>
    </row>
    <row r="400" spans="1:6">
      <c r="D400" s="413" t="s">
        <v>800</v>
      </c>
    </row>
    <row r="401" spans="1:6" ht="45.6">
      <c r="A401" s="411">
        <v>43</v>
      </c>
      <c r="B401" s="412" t="s">
        <v>1157</v>
      </c>
      <c r="D401" s="413" t="s">
        <v>800</v>
      </c>
    </row>
    <row r="402" spans="1:6">
      <c r="C402" s="417" t="s">
        <v>754</v>
      </c>
      <c r="D402" s="417">
        <v>1</v>
      </c>
      <c r="E402" s="474"/>
      <c r="F402" s="437">
        <f t="shared" ref="F402" si="23">D402*ROUND(E402,2)</f>
        <v>0</v>
      </c>
    </row>
    <row r="403" spans="1:6">
      <c r="D403" s="413" t="s">
        <v>800</v>
      </c>
    </row>
    <row r="404" spans="1:6" ht="45.6">
      <c r="A404" s="411">
        <v>44</v>
      </c>
      <c r="B404" s="412" t="s">
        <v>1158</v>
      </c>
      <c r="D404" s="413" t="s">
        <v>800</v>
      </c>
    </row>
    <row r="405" spans="1:6">
      <c r="C405" s="417" t="s">
        <v>754</v>
      </c>
      <c r="D405" s="417">
        <v>1</v>
      </c>
      <c r="E405" s="474"/>
      <c r="F405" s="437">
        <f t="shared" ref="F405" si="24">D405*ROUND(E405,2)</f>
        <v>0</v>
      </c>
    </row>
    <row r="406" spans="1:6">
      <c r="D406" s="413" t="s">
        <v>800</v>
      </c>
    </row>
    <row r="407" spans="1:6" ht="45.6">
      <c r="A407" s="411">
        <v>45</v>
      </c>
      <c r="B407" s="412" t="s">
        <v>1159</v>
      </c>
      <c r="D407" s="413" t="s">
        <v>800</v>
      </c>
    </row>
    <row r="408" spans="1:6">
      <c r="C408" s="417" t="s">
        <v>754</v>
      </c>
      <c r="D408" s="417">
        <v>1</v>
      </c>
      <c r="E408" s="474"/>
      <c r="F408" s="437">
        <f t="shared" ref="F408" si="25">D408*ROUND(E408,2)</f>
        <v>0</v>
      </c>
    </row>
    <row r="409" spans="1:6">
      <c r="D409" s="413" t="s">
        <v>800</v>
      </c>
    </row>
    <row r="410" spans="1:6" ht="22.8">
      <c r="A410" s="411">
        <v>46</v>
      </c>
      <c r="B410" s="412" t="s">
        <v>1160</v>
      </c>
      <c r="D410" s="413" t="s">
        <v>800</v>
      </c>
    </row>
    <row r="411" spans="1:6">
      <c r="A411" s="411" t="s">
        <v>1161</v>
      </c>
      <c r="B411" s="412" t="s">
        <v>1162</v>
      </c>
      <c r="C411" s="417" t="s">
        <v>754</v>
      </c>
      <c r="D411" s="417">
        <v>4</v>
      </c>
      <c r="E411" s="474"/>
      <c r="F411" s="437">
        <f t="shared" ref="F411:F413" si="26">D411*ROUND(E411,2)</f>
        <v>0</v>
      </c>
    </row>
    <row r="412" spans="1:6">
      <c r="A412" s="411" t="s">
        <v>1163</v>
      </c>
      <c r="B412" s="412" t="s">
        <v>1164</v>
      </c>
      <c r="C412" s="417" t="s">
        <v>754</v>
      </c>
      <c r="D412" s="417">
        <v>2</v>
      </c>
      <c r="E412" s="474"/>
      <c r="F412" s="437">
        <f t="shared" si="26"/>
        <v>0</v>
      </c>
    </row>
    <row r="413" spans="1:6">
      <c r="A413" s="411" t="s">
        <v>1165</v>
      </c>
      <c r="B413" s="412" t="s">
        <v>1166</v>
      </c>
      <c r="C413" s="417" t="s">
        <v>754</v>
      </c>
      <c r="D413" s="417">
        <v>2</v>
      </c>
      <c r="E413" s="474"/>
      <c r="F413" s="437">
        <f t="shared" si="26"/>
        <v>0</v>
      </c>
    </row>
    <row r="414" spans="1:6">
      <c r="D414" s="413" t="s">
        <v>800</v>
      </c>
    </row>
    <row r="415" spans="1:6" ht="34.200000000000003">
      <c r="A415" s="411">
        <v>47</v>
      </c>
      <c r="B415" s="412" t="s">
        <v>1167</v>
      </c>
      <c r="D415" s="413" t="s">
        <v>800</v>
      </c>
    </row>
    <row r="416" spans="1:6">
      <c r="A416" s="411" t="s">
        <v>1168</v>
      </c>
      <c r="B416" s="412" t="s">
        <v>1162</v>
      </c>
      <c r="C416" s="417" t="s">
        <v>754</v>
      </c>
      <c r="D416" s="417">
        <v>2</v>
      </c>
      <c r="E416" s="474"/>
      <c r="F416" s="437">
        <f t="shared" ref="F416:F418" si="27">D416*ROUND(E416,2)</f>
        <v>0</v>
      </c>
    </row>
    <row r="417" spans="1:6">
      <c r="A417" s="411" t="s">
        <v>1169</v>
      </c>
      <c r="B417" s="412" t="s">
        <v>1164</v>
      </c>
      <c r="C417" s="417" t="s">
        <v>754</v>
      </c>
      <c r="D417" s="417">
        <v>2</v>
      </c>
      <c r="E417" s="474"/>
      <c r="F417" s="437">
        <f t="shared" si="27"/>
        <v>0</v>
      </c>
    </row>
    <row r="418" spans="1:6">
      <c r="A418" s="411" t="s">
        <v>1170</v>
      </c>
      <c r="B418" s="412" t="s">
        <v>1166</v>
      </c>
      <c r="C418" s="417" t="s">
        <v>754</v>
      </c>
      <c r="D418" s="417">
        <v>2</v>
      </c>
      <c r="E418" s="474"/>
      <c r="F418" s="437">
        <f t="shared" si="27"/>
        <v>0</v>
      </c>
    </row>
    <row r="419" spans="1:6">
      <c r="D419" s="413" t="s">
        <v>800</v>
      </c>
    </row>
    <row r="420" spans="1:6" ht="22.8">
      <c r="A420" s="411">
        <v>48</v>
      </c>
      <c r="B420" s="412" t="s">
        <v>3419</v>
      </c>
      <c r="D420" s="413" t="s">
        <v>800</v>
      </c>
    </row>
    <row r="421" spans="1:6">
      <c r="C421" s="417" t="s">
        <v>754</v>
      </c>
      <c r="D421" s="417">
        <v>1</v>
      </c>
      <c r="E421" s="474"/>
      <c r="F421" s="437">
        <f t="shared" ref="F421" si="28">D421*ROUND(E421,2)</f>
        <v>0</v>
      </c>
    </row>
    <row r="422" spans="1:6">
      <c r="D422" s="413" t="s">
        <v>800</v>
      </c>
    </row>
    <row r="423" spans="1:6" ht="37.200000000000003" customHeight="1">
      <c r="A423" s="411">
        <v>49</v>
      </c>
      <c r="B423" s="412" t="s">
        <v>3418</v>
      </c>
      <c r="D423" s="413" t="s">
        <v>800</v>
      </c>
    </row>
    <row r="424" spans="1:6">
      <c r="C424" s="417" t="s">
        <v>754</v>
      </c>
      <c r="D424" s="417">
        <v>1</v>
      </c>
      <c r="E424" s="474"/>
      <c r="F424" s="437">
        <f t="shared" ref="F424" si="29">D424*ROUND(E424,2)</f>
        <v>0</v>
      </c>
    </row>
    <row r="425" spans="1:6">
      <c r="D425" s="413" t="s">
        <v>800</v>
      </c>
    </row>
    <row r="426" spans="1:6" ht="51.75" customHeight="1">
      <c r="A426" s="411">
        <v>50</v>
      </c>
      <c r="B426" s="412" t="s">
        <v>3431</v>
      </c>
      <c r="D426" s="413" t="s">
        <v>800</v>
      </c>
    </row>
    <row r="427" spans="1:6">
      <c r="C427" s="417" t="s">
        <v>754</v>
      </c>
      <c r="D427" s="417">
        <v>1</v>
      </c>
      <c r="E427" s="474"/>
      <c r="F427" s="437">
        <f t="shared" ref="F427" si="30">D427*ROUND(E427,2)</f>
        <v>0</v>
      </c>
    </row>
    <row r="428" spans="1:6">
      <c r="D428" s="413" t="s">
        <v>800</v>
      </c>
    </row>
    <row r="429" spans="1:6" ht="34.200000000000003">
      <c r="A429" s="411">
        <v>51</v>
      </c>
      <c r="B429" s="412" t="s">
        <v>1171</v>
      </c>
      <c r="D429" s="413" t="s">
        <v>800</v>
      </c>
    </row>
    <row r="430" spans="1:6">
      <c r="C430" s="417" t="s">
        <v>754</v>
      </c>
      <c r="D430" s="417">
        <v>1</v>
      </c>
      <c r="E430" s="474"/>
      <c r="F430" s="437">
        <f t="shared" ref="F430" si="31">D430*ROUND(E430,2)</f>
        <v>0</v>
      </c>
    </row>
    <row r="431" spans="1:6">
      <c r="D431" s="413" t="s">
        <v>800</v>
      </c>
    </row>
    <row r="432" spans="1:6" ht="45.6">
      <c r="A432" s="411">
        <v>52</v>
      </c>
      <c r="B432" s="412" t="s">
        <v>1172</v>
      </c>
      <c r="D432" s="413" t="s">
        <v>800</v>
      </c>
    </row>
    <row r="433" spans="1:7">
      <c r="B433" s="412" t="s">
        <v>1173</v>
      </c>
      <c r="C433" s="417" t="s">
        <v>754</v>
      </c>
      <c r="D433" s="417">
        <v>1</v>
      </c>
      <c r="E433" s="474"/>
      <c r="F433" s="437">
        <f t="shared" ref="F433" si="32">D433*ROUND(E433,2)</f>
        <v>0</v>
      </c>
    </row>
    <row r="434" spans="1:7">
      <c r="D434" s="413" t="s">
        <v>800</v>
      </c>
    </row>
    <row r="435" spans="1:7">
      <c r="A435" s="411" t="s">
        <v>568</v>
      </c>
      <c r="B435" s="439" t="s">
        <v>818</v>
      </c>
      <c r="C435" s="418"/>
      <c r="D435" s="418" t="s">
        <v>800</v>
      </c>
      <c r="E435" s="477"/>
      <c r="F435" s="419">
        <f>SUM(F126:F434)</f>
        <v>0</v>
      </c>
    </row>
    <row r="436" spans="1:7">
      <c r="B436" s="439"/>
      <c r="C436" s="418"/>
      <c r="D436" s="418"/>
      <c r="E436" s="477"/>
      <c r="F436" s="419"/>
    </row>
    <row r="437" spans="1:7">
      <c r="C437" s="442"/>
      <c r="D437" s="442"/>
      <c r="E437" s="476"/>
      <c r="F437" s="443"/>
    </row>
    <row r="438" spans="1:7" s="435" customFormat="1" ht="12">
      <c r="A438" s="448" t="s">
        <v>569</v>
      </c>
      <c r="B438" s="416" t="s">
        <v>1174</v>
      </c>
      <c r="C438" s="434"/>
      <c r="D438" s="434"/>
      <c r="E438" s="473"/>
      <c r="F438" s="434"/>
    </row>
    <row r="439" spans="1:7" ht="45.6">
      <c r="B439" s="412" t="s">
        <v>990</v>
      </c>
    </row>
    <row r="440" spans="1:7">
      <c r="A440" s="411">
        <v>1</v>
      </c>
      <c r="B440" s="412" t="s">
        <v>1175</v>
      </c>
      <c r="D440" s="413" t="s">
        <v>800</v>
      </c>
    </row>
    <row r="441" spans="1:7" ht="92.4" customHeight="1">
      <c r="B441" s="412" t="s">
        <v>1176</v>
      </c>
    </row>
    <row r="442" spans="1:7" ht="22.8">
      <c r="B442" s="412" t="s">
        <v>1017</v>
      </c>
      <c r="C442" s="418"/>
      <c r="D442" s="418"/>
      <c r="E442" s="478"/>
      <c r="F442" s="449"/>
      <c r="G442" s="450"/>
    </row>
    <row r="443" spans="1:7">
      <c r="B443" s="412" t="s">
        <v>1177</v>
      </c>
    </row>
    <row r="445" spans="1:7">
      <c r="A445" s="411" t="s">
        <v>1178</v>
      </c>
      <c r="B445" s="412" t="s">
        <v>1031</v>
      </c>
      <c r="C445" s="417"/>
      <c r="D445" s="417"/>
    </row>
    <row r="446" spans="1:7">
      <c r="B446" s="412" t="s">
        <v>1179</v>
      </c>
      <c r="C446" s="417"/>
      <c r="D446" s="417"/>
    </row>
    <row r="447" spans="1:7" ht="22.8">
      <c r="B447" s="412" t="s">
        <v>3146</v>
      </c>
      <c r="C447" s="417"/>
      <c r="D447" s="417"/>
    </row>
    <row r="448" spans="1:7">
      <c r="B448" s="412" t="s">
        <v>1180</v>
      </c>
      <c r="C448" s="417"/>
      <c r="D448" s="417"/>
    </row>
    <row r="449" spans="1:6" ht="22.8">
      <c r="B449" s="412" t="s">
        <v>3147</v>
      </c>
      <c r="C449" s="417"/>
      <c r="D449" s="417"/>
    </row>
    <row r="450" spans="1:6">
      <c r="B450" s="412" t="s">
        <v>1181</v>
      </c>
      <c r="C450" s="417"/>
      <c r="D450" s="417"/>
    </row>
    <row r="451" spans="1:6">
      <c r="B451" s="412" t="s">
        <v>3054</v>
      </c>
      <c r="C451" s="417"/>
      <c r="D451" s="417"/>
    </row>
    <row r="452" spans="1:6">
      <c r="B452" s="412" t="s">
        <v>1182</v>
      </c>
      <c r="C452" s="417"/>
      <c r="D452" s="417"/>
      <c r="F452" s="437"/>
    </row>
    <row r="453" spans="1:6">
      <c r="B453" s="412" t="s">
        <v>1183</v>
      </c>
      <c r="C453" s="417" t="s">
        <v>262</v>
      </c>
      <c r="D453" s="417">
        <v>8</v>
      </c>
      <c r="E453" s="474"/>
      <c r="F453" s="437">
        <f t="shared" ref="F453" si="33">D453*ROUND(E453,2)</f>
        <v>0</v>
      </c>
    </row>
    <row r="454" spans="1:6">
      <c r="C454" s="417"/>
      <c r="D454" s="417"/>
      <c r="E454" s="474"/>
      <c r="F454" s="419"/>
    </row>
    <row r="455" spans="1:6">
      <c r="A455" s="411" t="s">
        <v>1184</v>
      </c>
      <c r="B455" s="412" t="s">
        <v>1031</v>
      </c>
      <c r="C455" s="417"/>
      <c r="D455" s="417"/>
    </row>
    <row r="456" spans="1:6" ht="22.8">
      <c r="A456" s="414"/>
      <c r="B456" s="412" t="s">
        <v>3148</v>
      </c>
      <c r="C456" s="417"/>
      <c r="D456" s="417"/>
    </row>
    <row r="457" spans="1:6">
      <c r="B457" s="412" t="s">
        <v>1185</v>
      </c>
      <c r="C457" s="417"/>
      <c r="D457" s="417"/>
    </row>
    <row r="458" spans="1:6" ht="22.8">
      <c r="B458" s="412" t="s">
        <v>3149</v>
      </c>
      <c r="C458" s="417"/>
      <c r="D458" s="417"/>
    </row>
    <row r="459" spans="1:6">
      <c r="B459" s="412" t="s">
        <v>1186</v>
      </c>
      <c r="C459" s="417"/>
      <c r="D459" s="417"/>
    </row>
    <row r="460" spans="1:6">
      <c r="B460" s="412" t="s">
        <v>3055</v>
      </c>
      <c r="C460" s="417"/>
      <c r="D460" s="417"/>
    </row>
    <row r="461" spans="1:6">
      <c r="B461" s="412" t="s">
        <v>1187</v>
      </c>
      <c r="C461" s="417"/>
      <c r="D461" s="417"/>
    </row>
    <row r="462" spans="1:6">
      <c r="B462" s="412" t="s">
        <v>1188</v>
      </c>
      <c r="C462" s="417" t="s">
        <v>262</v>
      </c>
      <c r="D462" s="417">
        <v>14</v>
      </c>
      <c r="E462" s="474"/>
      <c r="F462" s="437">
        <f t="shared" ref="F462" si="34">D462*ROUND(E462,2)</f>
        <v>0</v>
      </c>
    </row>
    <row r="463" spans="1:6">
      <c r="C463" s="417"/>
      <c r="D463" s="417"/>
    </row>
    <row r="464" spans="1:6">
      <c r="A464" s="411" t="s">
        <v>1189</v>
      </c>
      <c r="B464" s="412" t="s">
        <v>1031</v>
      </c>
      <c r="C464" s="417"/>
      <c r="D464" s="417"/>
    </row>
    <row r="465" spans="1:7" ht="22.8">
      <c r="A465" s="414"/>
      <c r="B465" s="412" t="s">
        <v>3150</v>
      </c>
      <c r="C465" s="417"/>
      <c r="D465" s="417"/>
    </row>
    <row r="466" spans="1:7">
      <c r="B466" s="412" t="s">
        <v>1190</v>
      </c>
      <c r="C466" s="417"/>
      <c r="D466" s="417"/>
    </row>
    <row r="467" spans="1:7" ht="22.8">
      <c r="B467" s="412" t="s">
        <v>3151</v>
      </c>
      <c r="C467" s="417"/>
      <c r="D467" s="417"/>
    </row>
    <row r="468" spans="1:7">
      <c r="B468" s="412" t="s">
        <v>1191</v>
      </c>
      <c r="C468" s="417"/>
      <c r="D468" s="417"/>
    </row>
    <row r="469" spans="1:7">
      <c r="B469" s="412" t="s">
        <v>3056</v>
      </c>
      <c r="C469" s="417"/>
      <c r="D469" s="417"/>
    </row>
    <row r="470" spans="1:7">
      <c r="B470" s="412" t="s">
        <v>1192</v>
      </c>
      <c r="C470" s="417"/>
      <c r="D470" s="417"/>
    </row>
    <row r="471" spans="1:7">
      <c r="B471" s="412" t="s">
        <v>1188</v>
      </c>
      <c r="C471" s="417" t="s">
        <v>262</v>
      </c>
      <c r="D471" s="417">
        <v>14</v>
      </c>
      <c r="E471" s="474"/>
      <c r="F471" s="437">
        <f t="shared" ref="F471" si="35">D471*ROUND(E471,2)</f>
        <v>0</v>
      </c>
    </row>
    <row r="472" spans="1:7">
      <c r="C472" s="417"/>
      <c r="D472" s="417"/>
    </row>
    <row r="473" spans="1:7">
      <c r="A473" s="411">
        <v>2</v>
      </c>
      <c r="B473" s="412" t="s">
        <v>1175</v>
      </c>
      <c r="D473" s="413" t="s">
        <v>800</v>
      </c>
    </row>
    <row r="474" spans="1:7" ht="91.2">
      <c r="B474" s="412" t="s">
        <v>1193</v>
      </c>
    </row>
    <row r="475" spans="1:7" ht="91.2">
      <c r="B475" s="412" t="s">
        <v>1194</v>
      </c>
    </row>
    <row r="476" spans="1:7" ht="22.8">
      <c r="B476" s="412" t="s">
        <v>1017</v>
      </c>
      <c r="C476" s="418"/>
      <c r="D476" s="418"/>
      <c r="E476" s="478"/>
      <c r="F476" s="449"/>
      <c r="G476" s="450"/>
    </row>
    <row r="477" spans="1:7">
      <c r="B477" s="412" t="s">
        <v>1177</v>
      </c>
    </row>
    <row r="479" spans="1:7">
      <c r="A479" s="411" t="s">
        <v>1195</v>
      </c>
      <c r="B479" s="412" t="s">
        <v>1196</v>
      </c>
      <c r="C479" s="417"/>
      <c r="D479" s="417"/>
    </row>
    <row r="480" spans="1:7" ht="125.4">
      <c r="A480" s="414"/>
      <c r="B480" s="441" t="s">
        <v>3152</v>
      </c>
      <c r="C480" s="417"/>
      <c r="D480" s="417"/>
    </row>
    <row r="481" spans="1:7">
      <c r="C481" s="417" t="s">
        <v>262</v>
      </c>
      <c r="D481" s="417">
        <v>1</v>
      </c>
      <c r="E481" s="474"/>
      <c r="F481" s="437">
        <f t="shared" ref="F481" si="36">D481*ROUND(E481,2)</f>
        <v>0</v>
      </c>
    </row>
    <row r="482" spans="1:7">
      <c r="C482" s="417"/>
      <c r="D482" s="417"/>
      <c r="E482" s="474"/>
      <c r="F482" s="419"/>
    </row>
    <row r="483" spans="1:7">
      <c r="A483" s="411" t="s">
        <v>1197</v>
      </c>
      <c r="B483" s="412" t="s">
        <v>1196</v>
      </c>
      <c r="C483" s="417"/>
      <c r="D483" s="417"/>
    </row>
    <row r="484" spans="1:7" ht="114">
      <c r="A484" s="414"/>
      <c r="B484" s="441" t="s">
        <v>3153</v>
      </c>
      <c r="C484" s="417"/>
      <c r="D484" s="417"/>
    </row>
    <row r="485" spans="1:7">
      <c r="C485" s="417" t="s">
        <v>262</v>
      </c>
      <c r="D485" s="417">
        <v>4</v>
      </c>
      <c r="E485" s="474"/>
      <c r="F485" s="437">
        <f t="shared" ref="F485" si="37">D485*ROUND(E485,2)</f>
        <v>0</v>
      </c>
    </row>
    <row r="486" spans="1:7">
      <c r="C486" s="417"/>
      <c r="D486" s="417"/>
    </row>
    <row r="487" spans="1:7">
      <c r="C487" s="417"/>
      <c r="D487" s="417"/>
      <c r="E487" s="474"/>
      <c r="F487" s="419"/>
    </row>
    <row r="488" spans="1:7">
      <c r="A488" s="411" t="s">
        <v>1198</v>
      </c>
      <c r="B488" s="412" t="s">
        <v>991</v>
      </c>
      <c r="C488" s="418"/>
      <c r="D488" s="418" t="s">
        <v>800</v>
      </c>
      <c r="E488" s="478"/>
      <c r="F488" s="449"/>
      <c r="G488" s="450"/>
    </row>
    <row r="489" spans="1:7" ht="125.4">
      <c r="B489" s="412" t="s">
        <v>1199</v>
      </c>
      <c r="C489" s="418"/>
      <c r="D489" s="418"/>
      <c r="E489" s="478"/>
      <c r="F489" s="449"/>
      <c r="G489" s="450"/>
    </row>
    <row r="490" spans="1:7" ht="34.200000000000003">
      <c r="B490" s="412" t="s">
        <v>1200</v>
      </c>
      <c r="C490" s="418"/>
      <c r="D490" s="418"/>
      <c r="E490" s="478"/>
      <c r="F490" s="449"/>
      <c r="G490" s="450"/>
    </row>
    <row r="491" spans="1:7">
      <c r="C491" s="417" t="s">
        <v>262</v>
      </c>
      <c r="D491" s="417">
        <v>38</v>
      </c>
      <c r="E491" s="474"/>
      <c r="F491" s="437">
        <f t="shared" ref="F491" si="38">D491*ROUND(E491,2)</f>
        <v>0</v>
      </c>
      <c r="G491" s="450"/>
    </row>
    <row r="492" spans="1:7">
      <c r="C492" s="418"/>
      <c r="D492" s="418"/>
      <c r="E492" s="478"/>
      <c r="F492" s="449"/>
      <c r="G492" s="450"/>
    </row>
    <row r="493" spans="1:7" ht="55.2" customHeight="1">
      <c r="A493" s="411">
        <v>4</v>
      </c>
      <c r="B493" s="412" t="s">
        <v>3426</v>
      </c>
      <c r="C493" s="418"/>
      <c r="D493" s="418" t="s">
        <v>800</v>
      </c>
      <c r="E493" s="478"/>
      <c r="F493" s="449"/>
      <c r="G493" s="451"/>
    </row>
    <row r="494" spans="1:7">
      <c r="C494" s="417" t="s">
        <v>754</v>
      </c>
      <c r="D494" s="417">
        <v>1</v>
      </c>
      <c r="E494" s="474"/>
      <c r="F494" s="437">
        <f t="shared" ref="F494" si="39">D494*ROUND(E494,2)</f>
        <v>0</v>
      </c>
      <c r="G494" s="450"/>
    </row>
    <row r="495" spans="1:7">
      <c r="C495" s="418"/>
      <c r="D495" s="418"/>
      <c r="E495" s="478"/>
      <c r="F495" s="449"/>
      <c r="G495" s="450"/>
    </row>
    <row r="496" spans="1:7" ht="34.200000000000003">
      <c r="A496" s="411">
        <v>5</v>
      </c>
      <c r="B496" s="412" t="s">
        <v>1201</v>
      </c>
      <c r="C496" s="418"/>
      <c r="D496" s="418" t="s">
        <v>800</v>
      </c>
      <c r="E496" s="478"/>
      <c r="F496" s="449"/>
      <c r="G496" s="450"/>
    </row>
    <row r="497" spans="1:7">
      <c r="A497" s="411" t="s">
        <v>1202</v>
      </c>
      <c r="B497" s="412" t="s">
        <v>1155</v>
      </c>
      <c r="C497" s="417" t="s">
        <v>262</v>
      </c>
      <c r="D497" s="417">
        <v>10</v>
      </c>
      <c r="E497" s="474"/>
      <c r="F497" s="437">
        <f t="shared" ref="F497:F499" si="40">D497*ROUND(E497,2)</f>
        <v>0</v>
      </c>
      <c r="G497" s="450"/>
    </row>
    <row r="498" spans="1:7">
      <c r="A498" s="411" t="s">
        <v>1203</v>
      </c>
      <c r="B498" s="412" t="s">
        <v>1127</v>
      </c>
      <c r="C498" s="417" t="s">
        <v>262</v>
      </c>
      <c r="D498" s="417">
        <v>62</v>
      </c>
      <c r="E498" s="474"/>
      <c r="F498" s="437">
        <f t="shared" si="40"/>
        <v>0</v>
      </c>
      <c r="G498" s="450"/>
    </row>
    <row r="499" spans="1:7">
      <c r="A499" s="411" t="s">
        <v>1204</v>
      </c>
      <c r="B499" s="412" t="s">
        <v>973</v>
      </c>
      <c r="C499" s="417" t="s">
        <v>262</v>
      </c>
      <c r="D499" s="417">
        <v>20</v>
      </c>
      <c r="E499" s="474"/>
      <c r="F499" s="437">
        <f t="shared" si="40"/>
        <v>0</v>
      </c>
      <c r="G499" s="450"/>
    </row>
    <row r="500" spans="1:7">
      <c r="C500" s="418"/>
      <c r="D500" s="418"/>
      <c r="E500" s="478"/>
      <c r="F500" s="449"/>
      <c r="G500" s="450"/>
    </row>
    <row r="501" spans="1:7" ht="34.200000000000003">
      <c r="A501" s="411">
        <v>6</v>
      </c>
      <c r="B501" s="412" t="s">
        <v>1205</v>
      </c>
      <c r="C501" s="418"/>
      <c r="D501" s="418" t="s">
        <v>800</v>
      </c>
      <c r="E501" s="478"/>
      <c r="F501" s="449"/>
      <c r="G501" s="450"/>
    </row>
    <row r="502" spans="1:7">
      <c r="A502" s="411" t="s">
        <v>1206</v>
      </c>
      <c r="B502" s="412" t="s">
        <v>1155</v>
      </c>
      <c r="C502" s="417" t="s">
        <v>262</v>
      </c>
      <c r="D502" s="417">
        <v>10</v>
      </c>
      <c r="E502" s="474"/>
      <c r="F502" s="437">
        <f t="shared" ref="F502:F504" si="41">D502*ROUND(E502,2)</f>
        <v>0</v>
      </c>
      <c r="G502" s="450"/>
    </row>
    <row r="503" spans="1:7">
      <c r="A503" s="411" t="s">
        <v>1207</v>
      </c>
      <c r="B503" s="412" t="s">
        <v>1127</v>
      </c>
      <c r="C503" s="417" t="s">
        <v>262</v>
      </c>
      <c r="D503" s="417">
        <v>62</v>
      </c>
      <c r="E503" s="474"/>
      <c r="F503" s="437">
        <f t="shared" si="41"/>
        <v>0</v>
      </c>
      <c r="G503" s="450"/>
    </row>
    <row r="504" spans="1:7">
      <c r="A504" s="411" t="s">
        <v>1208</v>
      </c>
      <c r="B504" s="412" t="s">
        <v>973</v>
      </c>
      <c r="C504" s="417" t="s">
        <v>262</v>
      </c>
      <c r="D504" s="417">
        <v>20</v>
      </c>
      <c r="E504" s="474"/>
      <c r="F504" s="437">
        <f t="shared" si="41"/>
        <v>0</v>
      </c>
      <c r="G504" s="450"/>
    </row>
    <row r="505" spans="1:7">
      <c r="C505" s="418"/>
      <c r="D505" s="418"/>
      <c r="E505" s="478"/>
      <c r="F505" s="449"/>
      <c r="G505" s="450"/>
    </row>
    <row r="506" spans="1:7" ht="79.8">
      <c r="A506" s="411">
        <v>7</v>
      </c>
      <c r="B506" s="412" t="s">
        <v>1209</v>
      </c>
      <c r="C506" s="418"/>
      <c r="D506" s="418"/>
      <c r="E506" s="478"/>
      <c r="F506" s="449"/>
      <c r="G506" s="450"/>
    </row>
    <row r="507" spans="1:7">
      <c r="A507" s="411" t="s">
        <v>1210</v>
      </c>
      <c r="B507" s="412" t="s">
        <v>1211</v>
      </c>
      <c r="C507" s="417" t="s">
        <v>262</v>
      </c>
      <c r="D507" s="417">
        <v>21</v>
      </c>
      <c r="E507" s="474"/>
      <c r="F507" s="437">
        <f t="shared" ref="F507:F509" si="42">D507*ROUND(E507,2)</f>
        <v>0</v>
      </c>
      <c r="G507" s="450"/>
    </row>
    <row r="508" spans="1:7">
      <c r="A508" s="411" t="s">
        <v>1212</v>
      </c>
      <c r="B508" s="412" t="s">
        <v>1213</v>
      </c>
      <c r="C508" s="417" t="s">
        <v>262</v>
      </c>
      <c r="D508" s="417">
        <v>24</v>
      </c>
      <c r="E508" s="474"/>
      <c r="F508" s="437">
        <f t="shared" si="42"/>
        <v>0</v>
      </c>
      <c r="G508" s="450"/>
    </row>
    <row r="509" spans="1:7">
      <c r="A509" s="411" t="s">
        <v>1214</v>
      </c>
      <c r="B509" s="412" t="s">
        <v>1215</v>
      </c>
      <c r="C509" s="417" t="s">
        <v>262</v>
      </c>
      <c r="D509" s="417">
        <v>1</v>
      </c>
      <c r="E509" s="474"/>
      <c r="F509" s="437">
        <f t="shared" si="42"/>
        <v>0</v>
      </c>
      <c r="G509" s="450"/>
    </row>
    <row r="510" spans="1:7">
      <c r="C510" s="418"/>
      <c r="D510" s="418"/>
      <c r="E510" s="478"/>
      <c r="F510" s="449"/>
      <c r="G510" s="450"/>
    </row>
    <row r="511" spans="1:7" ht="34.200000000000003">
      <c r="A511" s="411">
        <v>8</v>
      </c>
      <c r="B511" s="412" t="s">
        <v>1216</v>
      </c>
      <c r="C511" s="417"/>
      <c r="D511" s="417" t="s">
        <v>800</v>
      </c>
      <c r="E511" s="474"/>
      <c r="F511" s="419"/>
    </row>
    <row r="512" spans="1:7">
      <c r="C512" s="417" t="s">
        <v>262</v>
      </c>
      <c r="D512" s="417">
        <v>16</v>
      </c>
      <c r="E512" s="474"/>
      <c r="F512" s="437">
        <f t="shared" ref="F512" si="43">D512*ROUND(E512,2)</f>
        <v>0</v>
      </c>
    </row>
    <row r="513" spans="1:11">
      <c r="C513" s="417"/>
      <c r="D513" s="417" t="s">
        <v>800</v>
      </c>
      <c r="E513" s="474"/>
      <c r="F513" s="419"/>
    </row>
    <row r="514" spans="1:11">
      <c r="A514" s="411">
        <v>9</v>
      </c>
      <c r="B514" s="412" t="s">
        <v>991</v>
      </c>
      <c r="C514" s="417"/>
      <c r="D514" s="417"/>
      <c r="E514" s="474"/>
      <c r="F514" s="419"/>
    </row>
    <row r="515" spans="1:11" ht="45.6">
      <c r="B515" s="447" t="s">
        <v>1134</v>
      </c>
      <c r="D515" s="417" t="s">
        <v>800</v>
      </c>
      <c r="E515" s="116"/>
      <c r="F515" s="436"/>
    </row>
    <row r="516" spans="1:11">
      <c r="A516" s="411" t="s">
        <v>1217</v>
      </c>
      <c r="B516" s="412" t="s">
        <v>1218</v>
      </c>
      <c r="C516" s="417" t="s">
        <v>476</v>
      </c>
      <c r="D516" s="417">
        <v>17</v>
      </c>
      <c r="E516" s="474"/>
      <c r="F516" s="437">
        <f t="shared" ref="F516:F518" si="44">D516*ROUND(E516,2)</f>
        <v>0</v>
      </c>
      <c r="H516" s="441"/>
      <c r="I516" s="452"/>
      <c r="J516" s="453"/>
      <c r="K516" s="454"/>
    </row>
    <row r="517" spans="1:11">
      <c r="A517" s="411" t="s">
        <v>1219</v>
      </c>
      <c r="B517" s="412" t="s">
        <v>1220</v>
      </c>
      <c r="C517" s="417" t="s">
        <v>476</v>
      </c>
      <c r="D517" s="417">
        <v>117</v>
      </c>
      <c r="E517" s="474"/>
      <c r="F517" s="437">
        <f t="shared" si="44"/>
        <v>0</v>
      </c>
      <c r="H517" s="441"/>
      <c r="I517" s="452"/>
      <c r="J517" s="453"/>
      <c r="K517" s="454"/>
    </row>
    <row r="518" spans="1:11">
      <c r="A518" s="411" t="s">
        <v>1221</v>
      </c>
      <c r="B518" s="412" t="s">
        <v>1222</v>
      </c>
      <c r="C518" s="417" t="s">
        <v>476</v>
      </c>
      <c r="D518" s="417">
        <v>39</v>
      </c>
      <c r="E518" s="474"/>
      <c r="F518" s="437">
        <f t="shared" si="44"/>
        <v>0</v>
      </c>
      <c r="H518" s="441"/>
      <c r="I518" s="452"/>
      <c r="J518" s="453"/>
      <c r="K518" s="454"/>
    </row>
    <row r="519" spans="1:11">
      <c r="C519" s="417"/>
      <c r="D519" s="417" t="s">
        <v>800</v>
      </c>
      <c r="E519" s="474"/>
      <c r="F519" s="419"/>
      <c r="H519" s="441"/>
      <c r="I519" s="452"/>
      <c r="J519" s="453"/>
      <c r="K519" s="454"/>
    </row>
    <row r="520" spans="1:11" ht="34.200000000000003">
      <c r="A520" s="411">
        <v>10</v>
      </c>
      <c r="B520" s="412" t="s">
        <v>1223</v>
      </c>
      <c r="D520" s="417" t="s">
        <v>800</v>
      </c>
      <c r="E520" s="116"/>
      <c r="F520" s="436"/>
    </row>
    <row r="521" spans="1:11">
      <c r="A521" s="411" t="s">
        <v>1224</v>
      </c>
      <c r="B521" s="412" t="s">
        <v>1225</v>
      </c>
      <c r="C521" s="417" t="s">
        <v>476</v>
      </c>
      <c r="D521" s="417">
        <v>129</v>
      </c>
      <c r="E521" s="474"/>
      <c r="F521" s="437">
        <f t="shared" ref="F521:F524" si="45">D521*ROUND(E521,2)</f>
        <v>0</v>
      </c>
    </row>
    <row r="522" spans="1:11">
      <c r="A522" s="411" t="s">
        <v>1226</v>
      </c>
      <c r="B522" s="412" t="s">
        <v>1227</v>
      </c>
      <c r="C522" s="417" t="s">
        <v>476</v>
      </c>
      <c r="D522" s="417">
        <v>111</v>
      </c>
      <c r="E522" s="474"/>
      <c r="F522" s="437">
        <f t="shared" si="45"/>
        <v>0</v>
      </c>
    </row>
    <row r="523" spans="1:11">
      <c r="A523" s="411" t="s">
        <v>1228</v>
      </c>
      <c r="B523" s="412" t="s">
        <v>1229</v>
      </c>
      <c r="C523" s="417" t="s">
        <v>476</v>
      </c>
      <c r="D523" s="417">
        <v>53</v>
      </c>
      <c r="E523" s="474"/>
      <c r="F523" s="437">
        <f t="shared" si="45"/>
        <v>0</v>
      </c>
    </row>
    <row r="524" spans="1:11">
      <c r="A524" s="411" t="s">
        <v>1230</v>
      </c>
      <c r="B524" s="412" t="s">
        <v>1231</v>
      </c>
      <c r="C524" s="417" t="s">
        <v>476</v>
      </c>
      <c r="D524" s="417">
        <v>45</v>
      </c>
      <c r="E524" s="474"/>
      <c r="F524" s="437">
        <f t="shared" si="45"/>
        <v>0</v>
      </c>
    </row>
    <row r="525" spans="1:11">
      <c r="C525" s="417"/>
      <c r="D525" s="417" t="s">
        <v>800</v>
      </c>
      <c r="E525" s="474"/>
      <c r="F525" s="419"/>
    </row>
    <row r="526" spans="1:11" ht="102.6">
      <c r="A526" s="411">
        <v>11</v>
      </c>
      <c r="B526" s="441" t="s">
        <v>1145</v>
      </c>
      <c r="D526" s="417" t="s">
        <v>800</v>
      </c>
      <c r="E526" s="116"/>
      <c r="F526" s="436"/>
    </row>
    <row r="527" spans="1:11">
      <c r="A527" s="411" t="s">
        <v>955</v>
      </c>
      <c r="B527" s="412" t="s">
        <v>1225</v>
      </c>
      <c r="C527" s="417" t="s">
        <v>476</v>
      </c>
      <c r="D527" s="417">
        <v>129</v>
      </c>
      <c r="E527" s="474"/>
      <c r="F527" s="437">
        <f t="shared" ref="F527:F533" si="46">D527*ROUND(E527,2)</f>
        <v>0</v>
      </c>
    </row>
    <row r="528" spans="1:11">
      <c r="A528" s="411" t="s">
        <v>957</v>
      </c>
      <c r="B528" s="412" t="s">
        <v>1227</v>
      </c>
      <c r="C528" s="417" t="s">
        <v>476</v>
      </c>
      <c r="D528" s="417">
        <v>111</v>
      </c>
      <c r="E528" s="474"/>
      <c r="F528" s="437">
        <f t="shared" si="46"/>
        <v>0</v>
      </c>
    </row>
    <row r="529" spans="1:11">
      <c r="A529" s="411" t="s">
        <v>959</v>
      </c>
      <c r="B529" s="412" t="s">
        <v>1229</v>
      </c>
      <c r="C529" s="417" t="s">
        <v>476</v>
      </c>
      <c r="D529" s="417">
        <v>53</v>
      </c>
      <c r="E529" s="474"/>
      <c r="F529" s="437">
        <f t="shared" si="46"/>
        <v>0</v>
      </c>
    </row>
    <row r="530" spans="1:11">
      <c r="A530" s="411" t="s">
        <v>1232</v>
      </c>
      <c r="B530" s="412" t="s">
        <v>1231</v>
      </c>
      <c r="C530" s="417" t="s">
        <v>476</v>
      </c>
      <c r="D530" s="417">
        <v>45</v>
      </c>
      <c r="E530" s="474"/>
      <c r="F530" s="437">
        <f t="shared" si="46"/>
        <v>0</v>
      </c>
    </row>
    <row r="531" spans="1:11">
      <c r="A531" s="411" t="s">
        <v>1233</v>
      </c>
      <c r="B531" s="412" t="s">
        <v>1218</v>
      </c>
      <c r="C531" s="417" t="s">
        <v>476</v>
      </c>
      <c r="D531" s="417">
        <v>17</v>
      </c>
      <c r="E531" s="474"/>
      <c r="F531" s="437">
        <f t="shared" si="46"/>
        <v>0</v>
      </c>
    </row>
    <row r="532" spans="1:11">
      <c r="A532" s="411" t="s">
        <v>1234</v>
      </c>
      <c r="B532" s="412" t="s">
        <v>1220</v>
      </c>
      <c r="C532" s="417" t="s">
        <v>476</v>
      </c>
      <c r="D532" s="417">
        <v>117</v>
      </c>
      <c r="E532" s="474"/>
      <c r="F532" s="437">
        <f t="shared" si="46"/>
        <v>0</v>
      </c>
      <c r="H532" s="441"/>
      <c r="I532" s="452"/>
      <c r="J532" s="453"/>
      <c r="K532" s="454"/>
    </row>
    <row r="533" spans="1:11">
      <c r="A533" s="411" t="s">
        <v>1235</v>
      </c>
      <c r="B533" s="412" t="s">
        <v>1222</v>
      </c>
      <c r="C533" s="417" t="s">
        <v>476</v>
      </c>
      <c r="D533" s="417">
        <v>39</v>
      </c>
      <c r="E533" s="474"/>
      <c r="F533" s="437">
        <f t="shared" si="46"/>
        <v>0</v>
      </c>
      <c r="H533" s="441"/>
      <c r="I533" s="452"/>
      <c r="J533" s="453"/>
      <c r="K533" s="454"/>
    </row>
    <row r="534" spans="1:11">
      <c r="C534" s="417"/>
      <c r="D534" s="417" t="s">
        <v>800</v>
      </c>
      <c r="E534" s="474"/>
      <c r="F534" s="419"/>
    </row>
    <row r="535" spans="1:11" ht="34.200000000000003">
      <c r="A535" s="411">
        <v>12</v>
      </c>
      <c r="B535" s="412" t="s">
        <v>1236</v>
      </c>
      <c r="E535" s="117"/>
      <c r="F535" s="455"/>
      <c r="G535" s="456"/>
    </row>
    <row r="536" spans="1:11">
      <c r="B536" s="412" t="s">
        <v>1237</v>
      </c>
      <c r="C536" s="417" t="s">
        <v>476</v>
      </c>
      <c r="D536" s="417">
        <v>52</v>
      </c>
      <c r="E536" s="474"/>
      <c r="F536" s="437">
        <f t="shared" ref="F536" si="47">D536*ROUND(E536,2)</f>
        <v>0</v>
      </c>
      <c r="G536" s="456"/>
    </row>
    <row r="537" spans="1:11">
      <c r="D537" s="417" t="s">
        <v>800</v>
      </c>
      <c r="E537" s="117"/>
      <c r="F537" s="455"/>
      <c r="G537" s="456"/>
    </row>
    <row r="538" spans="1:11" ht="45.6">
      <c r="A538" s="411">
        <v>13</v>
      </c>
      <c r="B538" s="412" t="s">
        <v>1238</v>
      </c>
      <c r="E538" s="117"/>
      <c r="F538" s="455"/>
      <c r="G538" s="456"/>
    </row>
    <row r="539" spans="1:11">
      <c r="C539" s="413" t="s">
        <v>754</v>
      </c>
      <c r="D539" s="417">
        <v>36</v>
      </c>
      <c r="E539" s="474"/>
      <c r="F539" s="437">
        <f t="shared" ref="F539" si="48">D539*ROUND(E539,2)</f>
        <v>0</v>
      </c>
      <c r="G539" s="456"/>
    </row>
    <row r="540" spans="1:11">
      <c r="D540" s="417"/>
      <c r="E540" s="474"/>
      <c r="F540" s="419"/>
      <c r="G540" s="456"/>
    </row>
    <row r="541" spans="1:11" ht="34.200000000000003">
      <c r="A541" s="411">
        <v>15</v>
      </c>
      <c r="B541" s="412" t="s">
        <v>1239</v>
      </c>
      <c r="D541" s="413" t="s">
        <v>800</v>
      </c>
    </row>
    <row r="542" spans="1:11">
      <c r="A542" s="411" t="s">
        <v>1240</v>
      </c>
      <c r="B542" s="412" t="s">
        <v>1218</v>
      </c>
      <c r="C542" s="417" t="s">
        <v>754</v>
      </c>
      <c r="D542" s="417">
        <v>2</v>
      </c>
      <c r="E542" s="474"/>
      <c r="F542" s="437">
        <f t="shared" ref="F542:F544" si="49">D542*ROUND(E542,2)</f>
        <v>0</v>
      </c>
    </row>
    <row r="543" spans="1:11">
      <c r="A543" s="411" t="s">
        <v>1241</v>
      </c>
      <c r="B543" s="412" t="s">
        <v>1220</v>
      </c>
      <c r="C543" s="417" t="s">
        <v>754</v>
      </c>
      <c r="D543" s="417">
        <v>2</v>
      </c>
      <c r="E543" s="474"/>
      <c r="F543" s="437">
        <f t="shared" si="49"/>
        <v>0</v>
      </c>
    </row>
    <row r="544" spans="1:11">
      <c r="A544" s="411" t="s">
        <v>1242</v>
      </c>
      <c r="B544" s="412" t="s">
        <v>1222</v>
      </c>
      <c r="C544" s="417" t="s">
        <v>754</v>
      </c>
      <c r="D544" s="417">
        <v>2</v>
      </c>
      <c r="E544" s="474"/>
      <c r="F544" s="437">
        <f t="shared" si="49"/>
        <v>0</v>
      </c>
    </row>
    <row r="545" spans="1:7">
      <c r="E545" s="117"/>
      <c r="F545" s="455"/>
      <c r="G545" s="456"/>
    </row>
    <row r="546" spans="1:7" ht="22.8">
      <c r="A546" s="411">
        <v>16</v>
      </c>
      <c r="B546" s="412" t="s">
        <v>1243</v>
      </c>
      <c r="C546" s="417"/>
      <c r="D546" s="417" t="s">
        <v>800</v>
      </c>
      <c r="E546" s="474"/>
      <c r="F546" s="419"/>
    </row>
    <row r="547" spans="1:7">
      <c r="B547" s="412" t="s">
        <v>1244</v>
      </c>
      <c r="C547" s="417" t="s">
        <v>754</v>
      </c>
      <c r="D547" s="417">
        <v>5</v>
      </c>
      <c r="E547" s="474"/>
      <c r="F547" s="437">
        <f t="shared" ref="F547" si="50">D547*ROUND(E547,2)</f>
        <v>0</v>
      </c>
    </row>
    <row r="548" spans="1:7">
      <c r="C548" s="417"/>
      <c r="D548" s="417" t="s">
        <v>800</v>
      </c>
      <c r="E548" s="474"/>
      <c r="F548" s="419"/>
    </row>
    <row r="549" spans="1:7" ht="22.8">
      <c r="A549" s="411">
        <v>17</v>
      </c>
      <c r="B549" s="412" t="s">
        <v>1245</v>
      </c>
      <c r="C549" s="417"/>
      <c r="D549" s="417" t="s">
        <v>800</v>
      </c>
      <c r="E549" s="474"/>
      <c r="F549" s="419"/>
    </row>
    <row r="550" spans="1:7">
      <c r="C550" s="417" t="s">
        <v>754</v>
      </c>
      <c r="D550" s="417">
        <v>1</v>
      </c>
      <c r="E550" s="474"/>
      <c r="F550" s="437">
        <f t="shared" ref="F550" si="51">D550*ROUND(E550,2)</f>
        <v>0</v>
      </c>
    </row>
    <row r="551" spans="1:7">
      <c r="C551" s="417"/>
      <c r="D551" s="417" t="s">
        <v>800</v>
      </c>
      <c r="E551" s="474"/>
      <c r="F551" s="419"/>
    </row>
    <row r="552" spans="1:7" ht="45.6">
      <c r="A552" s="411">
        <v>18</v>
      </c>
      <c r="B552" s="412" t="s">
        <v>3420</v>
      </c>
      <c r="D552" s="417" t="s">
        <v>800</v>
      </c>
      <c r="E552" s="116"/>
      <c r="F552" s="436"/>
    </row>
    <row r="553" spans="1:7">
      <c r="C553" s="417" t="s">
        <v>754</v>
      </c>
      <c r="D553" s="417">
        <v>1</v>
      </c>
      <c r="E553" s="474"/>
      <c r="F553" s="437">
        <f t="shared" ref="F553" si="52">D553*ROUND(E553,2)</f>
        <v>0</v>
      </c>
    </row>
    <row r="554" spans="1:7">
      <c r="C554" s="417"/>
      <c r="D554" s="417" t="s">
        <v>800</v>
      </c>
      <c r="E554" s="474"/>
      <c r="F554" s="419"/>
    </row>
    <row r="555" spans="1:7">
      <c r="E555" s="117"/>
      <c r="F555" s="455"/>
      <c r="G555" s="456"/>
    </row>
    <row r="556" spans="1:7">
      <c r="A556" s="411" t="s">
        <v>569</v>
      </c>
      <c r="B556" s="412" t="s">
        <v>818</v>
      </c>
      <c r="D556" s="413" t="s">
        <v>800</v>
      </c>
      <c r="E556" s="475"/>
      <c r="F556" s="436">
        <f>SUM(F438:F555)</f>
        <v>0</v>
      </c>
      <c r="G556" s="456"/>
    </row>
    <row r="557" spans="1:7">
      <c r="C557" s="442"/>
      <c r="D557" s="442"/>
      <c r="E557" s="476"/>
      <c r="F557" s="443"/>
    </row>
    <row r="558" spans="1:7" ht="12">
      <c r="A558" s="424" t="s">
        <v>570</v>
      </c>
      <c r="B558" s="416" t="s">
        <v>1246</v>
      </c>
    </row>
    <row r="559" spans="1:7" ht="45.6">
      <c r="A559" s="415"/>
      <c r="B559" s="412" t="s">
        <v>990</v>
      </c>
    </row>
    <row r="560" spans="1:7">
      <c r="A560" s="415"/>
    </row>
    <row r="561" spans="1:7" ht="68.400000000000006">
      <c r="A561" s="411">
        <v>1</v>
      </c>
      <c r="B561" s="412" t="s">
        <v>1247</v>
      </c>
      <c r="C561" s="418"/>
      <c r="D561" s="418"/>
      <c r="E561" s="478"/>
      <c r="F561" s="449"/>
      <c r="G561" s="450"/>
    </row>
    <row r="562" spans="1:7">
      <c r="A562" s="411" t="s">
        <v>1178</v>
      </c>
      <c r="B562" s="412" t="s">
        <v>1248</v>
      </c>
      <c r="C562" s="417" t="s">
        <v>262</v>
      </c>
      <c r="D562" s="417">
        <v>8</v>
      </c>
      <c r="E562" s="474"/>
      <c r="F562" s="437">
        <f t="shared" ref="F562:F563" si="53">D562*ROUND(E562,2)</f>
        <v>0</v>
      </c>
      <c r="G562" s="450"/>
    </row>
    <row r="563" spans="1:7">
      <c r="A563" s="411" t="s">
        <v>1184</v>
      </c>
      <c r="B563" s="412" t="s">
        <v>1249</v>
      </c>
      <c r="C563" s="417" t="s">
        <v>262</v>
      </c>
      <c r="D563" s="417">
        <v>1</v>
      </c>
      <c r="E563" s="474"/>
      <c r="F563" s="437">
        <f t="shared" si="53"/>
        <v>0</v>
      </c>
      <c r="G563" s="450"/>
    </row>
    <row r="564" spans="1:7">
      <c r="C564" s="418"/>
      <c r="D564" s="418"/>
      <c r="E564" s="478"/>
      <c r="F564" s="449"/>
      <c r="G564" s="450"/>
    </row>
    <row r="565" spans="1:7" ht="34.200000000000003">
      <c r="A565" s="411">
        <v>2</v>
      </c>
      <c r="B565" s="412" t="s">
        <v>1223</v>
      </c>
      <c r="D565" s="417" t="s">
        <v>800</v>
      </c>
      <c r="E565" s="116"/>
      <c r="F565" s="436"/>
    </row>
    <row r="566" spans="1:7">
      <c r="A566" s="411" t="s">
        <v>1195</v>
      </c>
      <c r="B566" s="412" t="s">
        <v>1250</v>
      </c>
      <c r="C566" s="417" t="s">
        <v>476</v>
      </c>
      <c r="D566" s="457">
        <v>182</v>
      </c>
      <c r="E566" s="474"/>
      <c r="F566" s="437">
        <f t="shared" ref="F566:F570" si="54">D566*ROUND(E566,2)</f>
        <v>0</v>
      </c>
    </row>
    <row r="567" spans="1:7">
      <c r="A567" s="411" t="s">
        <v>1197</v>
      </c>
      <c r="B567" s="412" t="s">
        <v>1225</v>
      </c>
      <c r="C567" s="417" t="s">
        <v>476</v>
      </c>
      <c r="D567" s="457">
        <v>46</v>
      </c>
      <c r="E567" s="474"/>
      <c r="F567" s="437">
        <f t="shared" si="54"/>
        <v>0</v>
      </c>
    </row>
    <row r="568" spans="1:7">
      <c r="A568" s="411" t="s">
        <v>1198</v>
      </c>
      <c r="B568" s="412" t="s">
        <v>1227</v>
      </c>
      <c r="C568" s="417" t="s">
        <v>476</v>
      </c>
      <c r="D568" s="457">
        <v>35</v>
      </c>
      <c r="E568" s="474"/>
      <c r="F568" s="437">
        <f t="shared" si="54"/>
        <v>0</v>
      </c>
    </row>
    <row r="569" spans="1:7">
      <c r="A569" s="411" t="s">
        <v>1251</v>
      </c>
      <c r="B569" s="412" t="s">
        <v>1229</v>
      </c>
      <c r="C569" s="417" t="s">
        <v>476</v>
      </c>
      <c r="D569" s="457">
        <v>89</v>
      </c>
      <c r="E569" s="474"/>
      <c r="F569" s="437">
        <f t="shared" si="54"/>
        <v>0</v>
      </c>
    </row>
    <row r="570" spans="1:7">
      <c r="A570" s="411" t="s">
        <v>1252</v>
      </c>
      <c r="B570" s="412" t="s">
        <v>1231</v>
      </c>
      <c r="C570" s="417" t="s">
        <v>476</v>
      </c>
      <c r="D570" s="457">
        <v>63</v>
      </c>
      <c r="E570" s="474"/>
      <c r="F570" s="437">
        <f t="shared" si="54"/>
        <v>0</v>
      </c>
    </row>
    <row r="571" spans="1:7">
      <c r="C571" s="417"/>
      <c r="D571" s="417" t="s">
        <v>800</v>
      </c>
      <c r="E571" s="474"/>
      <c r="F571" s="419"/>
    </row>
    <row r="572" spans="1:7" ht="102.6">
      <c r="A572" s="411">
        <v>3</v>
      </c>
      <c r="B572" s="458" t="s">
        <v>1146</v>
      </c>
      <c r="C572" s="417"/>
      <c r="D572" s="417" t="s">
        <v>800</v>
      </c>
    </row>
    <row r="573" spans="1:7">
      <c r="A573" s="411" t="s">
        <v>1253</v>
      </c>
      <c r="B573" s="412" t="s">
        <v>1250</v>
      </c>
      <c r="C573" s="417" t="s">
        <v>476</v>
      </c>
      <c r="D573" s="457">
        <v>182</v>
      </c>
      <c r="E573" s="474"/>
      <c r="F573" s="437">
        <f t="shared" ref="F573:F577" si="55">D573*ROUND(E573,2)</f>
        <v>0</v>
      </c>
    </row>
    <row r="574" spans="1:7">
      <c r="A574" s="411" t="s">
        <v>1254</v>
      </c>
      <c r="B574" s="412" t="s">
        <v>1225</v>
      </c>
      <c r="C574" s="417" t="s">
        <v>476</v>
      </c>
      <c r="D574" s="457">
        <v>46</v>
      </c>
      <c r="E574" s="474"/>
      <c r="F574" s="437">
        <f t="shared" si="55"/>
        <v>0</v>
      </c>
    </row>
    <row r="575" spans="1:7">
      <c r="A575" s="411" t="s">
        <v>1255</v>
      </c>
      <c r="B575" s="412" t="s">
        <v>1227</v>
      </c>
      <c r="C575" s="417" t="s">
        <v>476</v>
      </c>
      <c r="D575" s="457">
        <v>35</v>
      </c>
      <c r="E575" s="474"/>
      <c r="F575" s="437">
        <f t="shared" si="55"/>
        <v>0</v>
      </c>
    </row>
    <row r="576" spans="1:7">
      <c r="A576" s="411" t="s">
        <v>1256</v>
      </c>
      <c r="B576" s="412" t="s">
        <v>1229</v>
      </c>
      <c r="C576" s="417" t="s">
        <v>476</v>
      </c>
      <c r="D576" s="457">
        <v>89</v>
      </c>
      <c r="E576" s="474"/>
      <c r="F576" s="437">
        <f t="shared" si="55"/>
        <v>0</v>
      </c>
    </row>
    <row r="577" spans="1:6">
      <c r="A577" s="411" t="s">
        <v>1257</v>
      </c>
      <c r="B577" s="412" t="s">
        <v>1231</v>
      </c>
      <c r="C577" s="417" t="s">
        <v>476</v>
      </c>
      <c r="D577" s="457">
        <v>63</v>
      </c>
      <c r="E577" s="474"/>
      <c r="F577" s="437">
        <f t="shared" si="55"/>
        <v>0</v>
      </c>
    </row>
    <row r="578" spans="1:6">
      <c r="C578" s="417"/>
      <c r="D578" s="417"/>
      <c r="E578" s="474"/>
      <c r="F578" s="419"/>
    </row>
    <row r="579" spans="1:6" ht="34.200000000000003">
      <c r="A579" s="459">
        <v>4</v>
      </c>
      <c r="B579" s="412" t="s">
        <v>1258</v>
      </c>
      <c r="D579" s="413" t="s">
        <v>800</v>
      </c>
      <c r="E579" s="117"/>
      <c r="F579" s="455"/>
    </row>
    <row r="580" spans="1:6">
      <c r="A580" s="459"/>
      <c r="B580" s="412" t="s">
        <v>1259</v>
      </c>
      <c r="C580" s="417" t="s">
        <v>476</v>
      </c>
      <c r="D580" s="413">
        <v>980</v>
      </c>
      <c r="E580" s="117"/>
      <c r="F580" s="437">
        <f>D580*ROUND(E580,2)</f>
        <v>0</v>
      </c>
    </row>
    <row r="581" spans="1:6">
      <c r="A581" s="459"/>
      <c r="D581" s="413" t="s">
        <v>800</v>
      </c>
      <c r="E581" s="117"/>
      <c r="F581" s="455"/>
    </row>
    <row r="582" spans="1:6" ht="57">
      <c r="A582" s="459">
        <v>5</v>
      </c>
      <c r="B582" s="412" t="s">
        <v>1260</v>
      </c>
      <c r="D582" s="413" t="s">
        <v>800</v>
      </c>
      <c r="E582" s="117"/>
      <c r="F582" s="455"/>
    </row>
    <row r="583" spans="1:6">
      <c r="A583" s="459" t="s">
        <v>1202</v>
      </c>
      <c r="B583" s="412" t="s">
        <v>1261</v>
      </c>
      <c r="C583" s="413" t="s">
        <v>262</v>
      </c>
      <c r="D583" s="413">
        <v>3</v>
      </c>
      <c r="E583" s="117"/>
      <c r="F583" s="437">
        <f t="shared" ref="F583:F586" si="56">D583*ROUND(E583,2)</f>
        <v>0</v>
      </c>
    </row>
    <row r="584" spans="1:6">
      <c r="A584" s="459" t="s">
        <v>1203</v>
      </c>
      <c r="B584" s="412" t="s">
        <v>1262</v>
      </c>
      <c r="C584" s="413" t="s">
        <v>262</v>
      </c>
      <c r="D584" s="413">
        <v>2</v>
      </c>
      <c r="E584" s="117"/>
      <c r="F584" s="437">
        <f t="shared" si="56"/>
        <v>0</v>
      </c>
    </row>
    <row r="585" spans="1:6">
      <c r="A585" s="459" t="s">
        <v>1204</v>
      </c>
      <c r="B585" s="412" t="s">
        <v>1263</v>
      </c>
      <c r="C585" s="413" t="s">
        <v>262</v>
      </c>
      <c r="D585" s="413">
        <v>3</v>
      </c>
      <c r="E585" s="117"/>
      <c r="F585" s="437">
        <f t="shared" si="56"/>
        <v>0</v>
      </c>
    </row>
    <row r="586" spans="1:6">
      <c r="A586" s="459" t="s">
        <v>1264</v>
      </c>
      <c r="B586" s="412" t="s">
        <v>1265</v>
      </c>
      <c r="C586" s="413" t="s">
        <v>262</v>
      </c>
      <c r="D586" s="413">
        <v>1</v>
      </c>
      <c r="E586" s="117"/>
      <c r="F586" s="437">
        <f t="shared" si="56"/>
        <v>0</v>
      </c>
    </row>
    <row r="587" spans="1:6">
      <c r="A587" s="459"/>
      <c r="D587" s="413" t="s">
        <v>800</v>
      </c>
      <c r="E587" s="117"/>
      <c r="F587" s="455"/>
    </row>
    <row r="588" spans="1:6" ht="22.8">
      <c r="A588" s="459">
        <v>6</v>
      </c>
      <c r="B588" s="412" t="s">
        <v>1266</v>
      </c>
      <c r="D588" s="413" t="s">
        <v>800</v>
      </c>
      <c r="E588" s="117"/>
      <c r="F588" s="455"/>
    </row>
    <row r="589" spans="1:6">
      <c r="A589" s="459" t="s">
        <v>1206</v>
      </c>
      <c r="B589" s="412" t="s">
        <v>1267</v>
      </c>
      <c r="C589" s="413" t="s">
        <v>262</v>
      </c>
      <c r="D589" s="413">
        <v>3</v>
      </c>
      <c r="E589" s="117"/>
      <c r="F589" s="437">
        <f t="shared" ref="F589:F592" si="57">D589*ROUND(E589,2)</f>
        <v>0</v>
      </c>
    </row>
    <row r="590" spans="1:6">
      <c r="A590" s="459" t="s">
        <v>1207</v>
      </c>
      <c r="B590" s="412" t="s">
        <v>1268</v>
      </c>
      <c r="C590" s="413" t="s">
        <v>262</v>
      </c>
      <c r="D590" s="413">
        <v>2</v>
      </c>
      <c r="E590" s="117"/>
      <c r="F590" s="437">
        <f t="shared" si="57"/>
        <v>0</v>
      </c>
    </row>
    <row r="591" spans="1:6">
      <c r="A591" s="459" t="s">
        <v>1208</v>
      </c>
      <c r="B591" s="412" t="s">
        <v>1269</v>
      </c>
      <c r="C591" s="413" t="s">
        <v>262</v>
      </c>
      <c r="D591" s="413">
        <v>3</v>
      </c>
      <c r="E591" s="117"/>
      <c r="F591" s="437">
        <f t="shared" si="57"/>
        <v>0</v>
      </c>
    </row>
    <row r="592" spans="1:6">
      <c r="A592" s="459" t="s">
        <v>1270</v>
      </c>
      <c r="B592" s="412" t="s">
        <v>1271</v>
      </c>
      <c r="C592" s="413" t="s">
        <v>262</v>
      </c>
      <c r="D592" s="413">
        <v>1</v>
      </c>
      <c r="E592" s="117"/>
      <c r="F592" s="437">
        <f t="shared" si="57"/>
        <v>0</v>
      </c>
    </row>
    <row r="593" spans="1:6">
      <c r="A593" s="459"/>
      <c r="E593" s="117"/>
      <c r="F593" s="455"/>
    </row>
    <row r="594" spans="1:6" ht="22.8">
      <c r="A594" s="459">
        <v>7</v>
      </c>
      <c r="B594" s="412" t="s">
        <v>1272</v>
      </c>
      <c r="D594" s="413" t="s">
        <v>800</v>
      </c>
      <c r="E594" s="117"/>
      <c r="F594" s="455"/>
    </row>
    <row r="595" spans="1:6">
      <c r="A595" s="459"/>
      <c r="C595" s="413" t="s">
        <v>262</v>
      </c>
      <c r="D595" s="413">
        <v>9</v>
      </c>
      <c r="E595" s="117"/>
      <c r="F595" s="437">
        <f t="shared" ref="F595" si="58">D595*ROUND(E595,2)</f>
        <v>0</v>
      </c>
    </row>
    <row r="596" spans="1:6">
      <c r="A596" s="459"/>
      <c r="D596" s="413" t="s">
        <v>800</v>
      </c>
      <c r="E596" s="117"/>
      <c r="F596" s="455"/>
    </row>
    <row r="597" spans="1:6" ht="45.6">
      <c r="A597" s="459">
        <v>8</v>
      </c>
      <c r="B597" s="412" t="s">
        <v>1273</v>
      </c>
      <c r="D597" s="413" t="s">
        <v>800</v>
      </c>
      <c r="E597" s="117"/>
      <c r="F597" s="455"/>
    </row>
    <row r="598" spans="1:6">
      <c r="A598" s="459"/>
      <c r="B598" s="412" t="s">
        <v>1274</v>
      </c>
      <c r="C598" s="413" t="s">
        <v>262</v>
      </c>
      <c r="D598" s="413">
        <v>41</v>
      </c>
      <c r="E598" s="117"/>
      <c r="F598" s="437">
        <f t="shared" ref="F598" si="59">D598*ROUND(E598,2)</f>
        <v>0</v>
      </c>
    </row>
    <row r="599" spans="1:6">
      <c r="A599" s="459"/>
      <c r="D599" s="413" t="s">
        <v>800</v>
      </c>
      <c r="E599" s="117"/>
      <c r="F599" s="455"/>
    </row>
    <row r="600" spans="1:6" ht="22.8">
      <c r="A600" s="459">
        <v>9</v>
      </c>
      <c r="B600" s="412" t="s">
        <v>1275</v>
      </c>
    </row>
    <row r="601" spans="1:6">
      <c r="A601" s="459"/>
      <c r="C601" s="413" t="s">
        <v>262</v>
      </c>
      <c r="D601" s="413">
        <v>41</v>
      </c>
      <c r="E601" s="117"/>
      <c r="F601" s="437">
        <f t="shared" ref="F601" si="60">D601*ROUND(E601,2)</f>
        <v>0</v>
      </c>
    </row>
    <row r="602" spans="1:6">
      <c r="A602" s="459"/>
      <c r="E602" s="117"/>
      <c r="F602" s="455"/>
    </row>
    <row r="603" spans="1:6" ht="45.6">
      <c r="A603" s="411">
        <v>10</v>
      </c>
      <c r="B603" s="412" t="s">
        <v>1276</v>
      </c>
      <c r="C603" s="417"/>
      <c r="D603" s="417" t="s">
        <v>800</v>
      </c>
      <c r="E603" s="474"/>
      <c r="F603" s="419"/>
    </row>
    <row r="604" spans="1:6">
      <c r="A604" s="459" t="s">
        <v>1224</v>
      </c>
      <c r="B604" s="412" t="s">
        <v>1277</v>
      </c>
      <c r="C604" s="417" t="s">
        <v>262</v>
      </c>
      <c r="D604" s="417">
        <v>6</v>
      </c>
      <c r="E604" s="474"/>
      <c r="F604" s="437">
        <f t="shared" ref="F604:F611" si="61">D604*ROUND(E604,2)</f>
        <v>0</v>
      </c>
    </row>
    <row r="605" spans="1:6">
      <c r="A605" s="459" t="s">
        <v>1226</v>
      </c>
      <c r="B605" s="412" t="s">
        <v>1278</v>
      </c>
      <c r="C605" s="417" t="s">
        <v>262</v>
      </c>
      <c r="D605" s="417">
        <v>7</v>
      </c>
      <c r="E605" s="474"/>
      <c r="F605" s="437">
        <f t="shared" si="61"/>
        <v>0</v>
      </c>
    </row>
    <row r="606" spans="1:6">
      <c r="A606" s="459" t="s">
        <v>1228</v>
      </c>
      <c r="B606" s="412" t="s">
        <v>1279</v>
      </c>
      <c r="C606" s="417" t="s">
        <v>262</v>
      </c>
      <c r="D606" s="417">
        <v>1</v>
      </c>
      <c r="E606" s="474"/>
      <c r="F606" s="437">
        <f t="shared" si="61"/>
        <v>0</v>
      </c>
    </row>
    <row r="607" spans="1:6">
      <c r="A607" s="459" t="s">
        <v>1230</v>
      </c>
      <c r="B607" s="412" t="s">
        <v>1280</v>
      </c>
      <c r="C607" s="417" t="s">
        <v>262</v>
      </c>
      <c r="D607" s="417">
        <v>7</v>
      </c>
      <c r="E607" s="474"/>
      <c r="F607" s="437">
        <f t="shared" si="61"/>
        <v>0</v>
      </c>
    </row>
    <row r="608" spans="1:6">
      <c r="A608" s="411" t="s">
        <v>1281</v>
      </c>
      <c r="B608" s="412" t="s">
        <v>1282</v>
      </c>
      <c r="C608" s="417" t="s">
        <v>262</v>
      </c>
      <c r="D608" s="417">
        <v>10</v>
      </c>
      <c r="E608" s="474"/>
      <c r="F608" s="437">
        <f t="shared" si="61"/>
        <v>0</v>
      </c>
    </row>
    <row r="609" spans="1:8">
      <c r="A609" s="411" t="s">
        <v>1283</v>
      </c>
      <c r="B609" s="412" t="s">
        <v>1284</v>
      </c>
      <c r="C609" s="417" t="s">
        <v>262</v>
      </c>
      <c r="D609" s="417">
        <v>3</v>
      </c>
      <c r="E609" s="474"/>
      <c r="F609" s="437">
        <f t="shared" si="61"/>
        <v>0</v>
      </c>
    </row>
    <row r="610" spans="1:8">
      <c r="A610" s="411" t="s">
        <v>1285</v>
      </c>
      <c r="B610" s="412" t="s">
        <v>1286</v>
      </c>
      <c r="C610" s="417" t="s">
        <v>262</v>
      </c>
      <c r="D610" s="417">
        <v>6</v>
      </c>
      <c r="E610" s="474"/>
      <c r="F610" s="437">
        <f t="shared" si="61"/>
        <v>0</v>
      </c>
    </row>
    <row r="611" spans="1:8">
      <c r="A611" s="411" t="s">
        <v>1287</v>
      </c>
      <c r="B611" s="412" t="s">
        <v>1288</v>
      </c>
      <c r="C611" s="417" t="s">
        <v>262</v>
      </c>
      <c r="D611" s="417">
        <v>1</v>
      </c>
      <c r="E611" s="474"/>
      <c r="F611" s="437">
        <f t="shared" si="61"/>
        <v>0</v>
      </c>
    </row>
    <row r="612" spans="1:8">
      <c r="D612" s="442"/>
      <c r="E612" s="116"/>
    </row>
    <row r="613" spans="1:8" ht="68.400000000000006">
      <c r="A613" s="411">
        <v>11</v>
      </c>
      <c r="B613" s="412" t="s">
        <v>1289</v>
      </c>
    </row>
    <row r="614" spans="1:8">
      <c r="C614" s="413" t="s">
        <v>262</v>
      </c>
      <c r="D614" s="417">
        <v>41</v>
      </c>
      <c r="E614" s="474"/>
      <c r="F614" s="437">
        <f t="shared" ref="F614" si="62">D614*ROUND(E614,2)</f>
        <v>0</v>
      </c>
    </row>
    <row r="615" spans="1:8">
      <c r="D615" s="460"/>
    </row>
    <row r="616" spans="1:8" ht="34.200000000000003">
      <c r="A616" s="411">
        <v>12</v>
      </c>
      <c r="B616" s="412" t="s">
        <v>1290</v>
      </c>
      <c r="C616" s="417"/>
      <c r="D616" s="417" t="s">
        <v>800</v>
      </c>
      <c r="E616" s="474"/>
      <c r="F616" s="419"/>
    </row>
    <row r="617" spans="1:8">
      <c r="C617" s="417" t="s">
        <v>262</v>
      </c>
      <c r="D617" s="417">
        <v>16</v>
      </c>
      <c r="E617" s="474"/>
      <c r="F617" s="437">
        <f t="shared" ref="F617" si="63">D617*ROUND(E617,2)</f>
        <v>0</v>
      </c>
    </row>
    <row r="618" spans="1:8">
      <c r="C618" s="417"/>
      <c r="D618" s="417" t="s">
        <v>800</v>
      </c>
      <c r="E618" s="474"/>
      <c r="F618" s="419"/>
    </row>
    <row r="619" spans="1:8" ht="34.200000000000003">
      <c r="A619" s="411">
        <v>13</v>
      </c>
      <c r="B619" s="412" t="s">
        <v>1239</v>
      </c>
      <c r="D619" s="413" t="s">
        <v>800</v>
      </c>
    </row>
    <row r="620" spans="1:8">
      <c r="A620" s="411" t="s">
        <v>1291</v>
      </c>
      <c r="B620" s="412" t="s">
        <v>1229</v>
      </c>
      <c r="C620" s="417" t="s">
        <v>754</v>
      </c>
      <c r="D620" s="417">
        <v>4</v>
      </c>
      <c r="E620" s="474"/>
      <c r="F620" s="437">
        <f t="shared" ref="F620:F621" si="64">D620*ROUND(E620,2)</f>
        <v>0</v>
      </c>
    </row>
    <row r="621" spans="1:8">
      <c r="A621" s="411" t="s">
        <v>1292</v>
      </c>
      <c r="B621" s="412" t="s">
        <v>1231</v>
      </c>
      <c r="C621" s="417" t="s">
        <v>754</v>
      </c>
      <c r="D621" s="417">
        <v>2</v>
      </c>
      <c r="E621" s="474"/>
      <c r="F621" s="437">
        <f t="shared" si="64"/>
        <v>0</v>
      </c>
    </row>
    <row r="622" spans="1:8">
      <c r="E622" s="117"/>
      <c r="F622" s="455"/>
      <c r="G622" s="456"/>
    </row>
    <row r="623" spans="1:8" ht="34.200000000000003">
      <c r="A623" s="411">
        <v>14</v>
      </c>
      <c r="B623" s="412" t="s">
        <v>1293</v>
      </c>
      <c r="C623" s="417"/>
      <c r="D623" s="417" t="s">
        <v>800</v>
      </c>
      <c r="E623" s="474"/>
      <c r="F623" s="419"/>
      <c r="H623" s="450"/>
    </row>
    <row r="624" spans="1:8">
      <c r="A624" s="414"/>
      <c r="C624" s="417" t="s">
        <v>754</v>
      </c>
      <c r="D624" s="417">
        <v>1</v>
      </c>
      <c r="E624" s="474"/>
      <c r="F624" s="437">
        <f t="shared" ref="F624" si="65">D624*ROUND(E624,2)</f>
        <v>0</v>
      </c>
      <c r="H624" s="450"/>
    </row>
    <row r="625" spans="1:8">
      <c r="A625" s="414"/>
      <c r="C625" s="417"/>
      <c r="D625" s="417" t="s">
        <v>800</v>
      </c>
      <c r="E625" s="474"/>
      <c r="F625" s="419"/>
      <c r="H625" s="450"/>
    </row>
    <row r="626" spans="1:8" ht="65.25" customHeight="1">
      <c r="A626" s="411">
        <v>15</v>
      </c>
      <c r="B626" s="412" t="s">
        <v>3428</v>
      </c>
      <c r="D626" s="417" t="s">
        <v>800</v>
      </c>
      <c r="E626" s="116"/>
      <c r="F626" s="436"/>
    </row>
    <row r="627" spans="1:8">
      <c r="C627" s="417" t="s">
        <v>754</v>
      </c>
      <c r="D627" s="417">
        <v>1</v>
      </c>
      <c r="E627" s="474"/>
      <c r="F627" s="437">
        <f t="shared" ref="F627" si="66">D627*ROUND(E627,2)</f>
        <v>0</v>
      </c>
    </row>
    <row r="628" spans="1:8">
      <c r="C628" s="417"/>
      <c r="D628" s="417" t="s">
        <v>800</v>
      </c>
      <c r="E628" s="474"/>
      <c r="F628" s="419"/>
    </row>
    <row r="629" spans="1:8">
      <c r="A629" s="411">
        <v>16</v>
      </c>
      <c r="B629" s="412" t="s">
        <v>3429</v>
      </c>
      <c r="D629" s="417" t="s">
        <v>800</v>
      </c>
      <c r="E629" s="116"/>
      <c r="F629" s="436"/>
    </row>
    <row r="630" spans="1:8">
      <c r="C630" s="417" t="s">
        <v>754</v>
      </c>
      <c r="D630" s="417">
        <v>1</v>
      </c>
      <c r="E630" s="474"/>
      <c r="F630" s="437">
        <f t="shared" ref="F630" si="67">D630*ROUND(E630,2)</f>
        <v>0</v>
      </c>
    </row>
    <row r="631" spans="1:8">
      <c r="C631" s="457"/>
      <c r="D631" s="461"/>
    </row>
    <row r="632" spans="1:8">
      <c r="C632" s="417"/>
      <c r="D632" s="417"/>
      <c r="E632" s="474"/>
      <c r="F632" s="419"/>
    </row>
    <row r="633" spans="1:8">
      <c r="C633" s="418"/>
      <c r="D633" s="418"/>
      <c r="E633" s="475"/>
      <c r="F633" s="419"/>
    </row>
    <row r="634" spans="1:8" ht="12">
      <c r="A634" s="433" t="s">
        <v>570</v>
      </c>
      <c r="B634" s="439" t="s">
        <v>818</v>
      </c>
      <c r="C634" s="418"/>
      <c r="D634" s="418" t="s">
        <v>800</v>
      </c>
      <c r="E634" s="477"/>
      <c r="F634" s="436">
        <f>SUM(F559:F632)</f>
        <v>0</v>
      </c>
    </row>
    <row r="635" spans="1:8">
      <c r="B635" s="462"/>
      <c r="C635" s="463"/>
      <c r="E635" s="117"/>
      <c r="F635" s="436"/>
    </row>
    <row r="637" spans="1:8" s="435" customFormat="1" ht="12">
      <c r="A637" s="448" t="s">
        <v>817</v>
      </c>
      <c r="B637" s="416" t="s">
        <v>1295</v>
      </c>
      <c r="C637" s="434"/>
      <c r="D637" s="434"/>
      <c r="E637" s="473"/>
      <c r="F637" s="434"/>
    </row>
    <row r="638" spans="1:8" ht="45.6">
      <c r="B638" s="412" t="s">
        <v>1296</v>
      </c>
    </row>
    <row r="640" spans="1:8">
      <c r="A640" s="411">
        <v>1</v>
      </c>
      <c r="B640" s="412" t="s">
        <v>991</v>
      </c>
      <c r="D640" s="413" t="s">
        <v>800</v>
      </c>
      <c r="E640" s="117"/>
      <c r="F640" s="455"/>
    </row>
    <row r="641" spans="1:6" ht="57">
      <c r="B641" s="412" t="s">
        <v>3436</v>
      </c>
      <c r="E641" s="117"/>
      <c r="F641" s="455"/>
    </row>
    <row r="642" spans="1:6">
      <c r="A642" s="411" t="s">
        <v>1178</v>
      </c>
      <c r="B642" s="412" t="s">
        <v>1155</v>
      </c>
      <c r="C642" s="413" t="s">
        <v>262</v>
      </c>
      <c r="D642" s="413">
        <v>1</v>
      </c>
      <c r="E642" s="117"/>
      <c r="F642" s="437">
        <f t="shared" ref="F642:F644" si="68">D642*ROUND(E642,2)</f>
        <v>0</v>
      </c>
    </row>
    <row r="643" spans="1:6">
      <c r="A643" s="411" t="s">
        <v>1184</v>
      </c>
      <c r="B643" s="412" t="s">
        <v>1127</v>
      </c>
      <c r="C643" s="413" t="s">
        <v>262</v>
      </c>
      <c r="D643" s="413">
        <v>5</v>
      </c>
      <c r="E643" s="117"/>
      <c r="F643" s="437">
        <f t="shared" si="68"/>
        <v>0</v>
      </c>
    </row>
    <row r="644" spans="1:6">
      <c r="A644" s="411" t="s">
        <v>1189</v>
      </c>
      <c r="B644" s="412" t="s">
        <v>973</v>
      </c>
      <c r="C644" s="413" t="s">
        <v>262</v>
      </c>
      <c r="D644" s="413">
        <v>4</v>
      </c>
      <c r="E644" s="117"/>
      <c r="F644" s="437">
        <f t="shared" si="68"/>
        <v>0</v>
      </c>
    </row>
    <row r="645" spans="1:6">
      <c r="E645" s="117"/>
      <c r="F645" s="455"/>
    </row>
    <row r="646" spans="1:6">
      <c r="A646" s="411">
        <v>2</v>
      </c>
      <c r="B646" s="412" t="s">
        <v>991</v>
      </c>
      <c r="E646" s="117"/>
      <c r="F646" s="455"/>
    </row>
    <row r="647" spans="1:6" ht="102.6">
      <c r="B647" s="412" t="s">
        <v>1297</v>
      </c>
      <c r="E647" s="117"/>
      <c r="F647" s="455"/>
    </row>
    <row r="648" spans="1:6">
      <c r="A648" s="411" t="s">
        <v>1195</v>
      </c>
      <c r="B648" s="412" t="s">
        <v>1155</v>
      </c>
      <c r="C648" s="413" t="s">
        <v>262</v>
      </c>
      <c r="D648" s="413">
        <v>1</v>
      </c>
      <c r="E648" s="117"/>
      <c r="F648" s="437">
        <f t="shared" ref="F648:F650" si="69">D648*ROUND(E648,2)</f>
        <v>0</v>
      </c>
    </row>
    <row r="649" spans="1:6">
      <c r="A649" s="411" t="s">
        <v>1197</v>
      </c>
      <c r="B649" s="412" t="s">
        <v>1127</v>
      </c>
      <c r="C649" s="413" t="s">
        <v>262</v>
      </c>
      <c r="D649" s="413">
        <v>5</v>
      </c>
      <c r="E649" s="117"/>
      <c r="F649" s="437">
        <f t="shared" si="69"/>
        <v>0</v>
      </c>
    </row>
    <row r="650" spans="1:6">
      <c r="A650" s="411" t="s">
        <v>1198</v>
      </c>
      <c r="B650" s="412" t="s">
        <v>973</v>
      </c>
      <c r="C650" s="413" t="s">
        <v>262</v>
      </c>
      <c r="D650" s="413">
        <v>4</v>
      </c>
      <c r="E650" s="117"/>
      <c r="F650" s="437">
        <f t="shared" si="69"/>
        <v>0</v>
      </c>
    </row>
    <row r="651" spans="1:6">
      <c r="D651" s="413" t="s">
        <v>800</v>
      </c>
      <c r="E651" s="117"/>
      <c r="F651" s="455"/>
    </row>
    <row r="652" spans="1:6" ht="34.200000000000003">
      <c r="A652" s="411">
        <v>3</v>
      </c>
      <c r="B652" s="412" t="s">
        <v>1223</v>
      </c>
      <c r="D652" s="417" t="s">
        <v>800</v>
      </c>
      <c r="E652" s="116"/>
      <c r="F652" s="436"/>
    </row>
    <row r="653" spans="1:6">
      <c r="A653" s="411" t="s">
        <v>1253</v>
      </c>
      <c r="B653" s="412" t="s">
        <v>1227</v>
      </c>
      <c r="C653" s="417" t="s">
        <v>476</v>
      </c>
      <c r="D653" s="417">
        <v>130</v>
      </c>
      <c r="E653" s="474"/>
      <c r="F653" s="437">
        <f t="shared" ref="F653:F655" si="70">D653*ROUND(E653,2)</f>
        <v>0</v>
      </c>
    </row>
    <row r="654" spans="1:6">
      <c r="A654" s="411" t="s">
        <v>1254</v>
      </c>
      <c r="B654" s="412" t="s">
        <v>1229</v>
      </c>
      <c r="C654" s="417" t="s">
        <v>476</v>
      </c>
      <c r="D654" s="417">
        <v>98</v>
      </c>
      <c r="E654" s="474"/>
      <c r="F654" s="437">
        <f t="shared" si="70"/>
        <v>0</v>
      </c>
    </row>
    <row r="655" spans="1:6">
      <c r="A655" s="411" t="s">
        <v>1255</v>
      </c>
      <c r="B655" s="412" t="s">
        <v>1231</v>
      </c>
      <c r="C655" s="417" t="s">
        <v>476</v>
      </c>
      <c r="D655" s="417">
        <v>25</v>
      </c>
      <c r="E655" s="474"/>
      <c r="F655" s="437">
        <f t="shared" si="70"/>
        <v>0</v>
      </c>
    </row>
    <row r="656" spans="1:6">
      <c r="C656" s="417"/>
      <c r="D656" s="417" t="s">
        <v>800</v>
      </c>
      <c r="E656" s="474"/>
      <c r="F656" s="419"/>
    </row>
    <row r="657" spans="1:6">
      <c r="A657" s="411">
        <v>4</v>
      </c>
      <c r="B657" s="412" t="s">
        <v>991</v>
      </c>
    </row>
    <row r="658" spans="1:6" ht="45.6">
      <c r="B658" s="447" t="s">
        <v>1134</v>
      </c>
      <c r="D658" s="417" t="s">
        <v>800</v>
      </c>
      <c r="E658" s="116"/>
      <c r="F658" s="436"/>
    </row>
    <row r="659" spans="1:6">
      <c r="A659" s="411" t="s">
        <v>1298</v>
      </c>
      <c r="B659" s="412" t="s">
        <v>1138</v>
      </c>
      <c r="C659" s="417" t="s">
        <v>476</v>
      </c>
      <c r="D659" s="417">
        <v>128</v>
      </c>
      <c r="E659" s="474"/>
      <c r="F659" s="437">
        <f t="shared" ref="F659:F660" si="71">D659*ROUND(E659,2)</f>
        <v>0</v>
      </c>
    </row>
    <row r="660" spans="1:6">
      <c r="A660" s="411" t="s">
        <v>1299</v>
      </c>
      <c r="B660" s="412" t="s">
        <v>1140</v>
      </c>
      <c r="C660" s="417" t="s">
        <v>476</v>
      </c>
      <c r="D660" s="417">
        <v>52</v>
      </c>
      <c r="E660" s="474"/>
      <c r="F660" s="437">
        <f t="shared" si="71"/>
        <v>0</v>
      </c>
    </row>
    <row r="661" spans="1:6">
      <c r="C661" s="417"/>
      <c r="D661" s="417"/>
      <c r="E661" s="474"/>
      <c r="F661" s="419"/>
    </row>
    <row r="662" spans="1:6" ht="102.6">
      <c r="A662" s="411">
        <v>5</v>
      </c>
      <c r="B662" s="458" t="s">
        <v>1146</v>
      </c>
      <c r="C662" s="417"/>
      <c r="D662" s="417" t="s">
        <v>800</v>
      </c>
    </row>
    <row r="663" spans="1:6">
      <c r="A663" s="411" t="s">
        <v>1202</v>
      </c>
      <c r="B663" s="412" t="s">
        <v>1227</v>
      </c>
      <c r="C663" s="417" t="s">
        <v>476</v>
      </c>
      <c r="D663" s="417">
        <v>130</v>
      </c>
      <c r="E663" s="474"/>
      <c r="F663" s="437">
        <f t="shared" ref="F663:F667" si="72">D663*ROUND(E663,2)</f>
        <v>0</v>
      </c>
    </row>
    <row r="664" spans="1:6">
      <c r="A664" s="411" t="s">
        <v>1203</v>
      </c>
      <c r="B664" s="412" t="s">
        <v>1229</v>
      </c>
      <c r="C664" s="417" t="s">
        <v>476</v>
      </c>
      <c r="D664" s="417">
        <v>98</v>
      </c>
      <c r="E664" s="474"/>
      <c r="F664" s="437">
        <f t="shared" si="72"/>
        <v>0</v>
      </c>
    </row>
    <row r="665" spans="1:6">
      <c r="A665" s="411" t="s">
        <v>1204</v>
      </c>
      <c r="B665" s="412" t="s">
        <v>1231</v>
      </c>
      <c r="C665" s="417" t="s">
        <v>476</v>
      </c>
      <c r="D665" s="417">
        <v>25</v>
      </c>
      <c r="E665" s="474"/>
      <c r="F665" s="437">
        <f t="shared" si="72"/>
        <v>0</v>
      </c>
    </row>
    <row r="666" spans="1:6">
      <c r="A666" s="411" t="s">
        <v>1264</v>
      </c>
      <c r="B666" s="412" t="s">
        <v>1138</v>
      </c>
      <c r="C666" s="417" t="s">
        <v>476</v>
      </c>
      <c r="D666" s="417">
        <v>128</v>
      </c>
      <c r="E666" s="474"/>
      <c r="F666" s="437">
        <f t="shared" si="72"/>
        <v>0</v>
      </c>
    </row>
    <row r="667" spans="1:6">
      <c r="A667" s="411" t="s">
        <v>1300</v>
      </c>
      <c r="B667" s="412" t="s">
        <v>1140</v>
      </c>
      <c r="C667" s="417" t="s">
        <v>476</v>
      </c>
      <c r="D667" s="417">
        <v>52</v>
      </c>
      <c r="E667" s="474"/>
      <c r="F667" s="437">
        <f t="shared" si="72"/>
        <v>0</v>
      </c>
    </row>
    <row r="668" spans="1:6">
      <c r="C668" s="417"/>
      <c r="D668" s="417"/>
      <c r="E668" s="474"/>
      <c r="F668" s="419"/>
    </row>
    <row r="669" spans="1:6" ht="34.200000000000003">
      <c r="A669" s="411">
        <v>6</v>
      </c>
      <c r="B669" s="412" t="s">
        <v>1301</v>
      </c>
      <c r="C669" s="417"/>
      <c r="D669" s="417" t="s">
        <v>800</v>
      </c>
      <c r="E669" s="474"/>
      <c r="F669" s="419"/>
    </row>
    <row r="670" spans="1:6">
      <c r="A670" s="414"/>
      <c r="B670" s="412" t="s">
        <v>1259</v>
      </c>
      <c r="C670" s="417" t="s">
        <v>476</v>
      </c>
      <c r="D670" s="417">
        <v>5500</v>
      </c>
      <c r="E670" s="474"/>
      <c r="F670" s="437">
        <f t="shared" ref="F670" si="73">D670*ROUND(E670,2)</f>
        <v>0</v>
      </c>
    </row>
    <row r="671" spans="1:6">
      <c r="A671" s="414"/>
      <c r="C671" s="417"/>
      <c r="D671" s="417" t="s">
        <v>800</v>
      </c>
      <c r="E671" s="474"/>
      <c r="F671" s="419"/>
    </row>
    <row r="672" spans="1:6" ht="22.8">
      <c r="A672" s="411">
        <v>7</v>
      </c>
      <c r="B672" s="412" t="s">
        <v>1302</v>
      </c>
      <c r="C672" s="417"/>
      <c r="D672" s="417" t="s">
        <v>800</v>
      </c>
      <c r="E672" s="474"/>
      <c r="F672" s="419"/>
    </row>
    <row r="673" spans="1:6">
      <c r="A673" s="414"/>
      <c r="C673" s="417" t="s">
        <v>277</v>
      </c>
      <c r="D673" s="417">
        <v>620</v>
      </c>
      <c r="E673" s="474"/>
      <c r="F673" s="437">
        <f t="shared" ref="F673" si="74">D673*ROUND(E673,2)</f>
        <v>0</v>
      </c>
    </row>
    <row r="674" spans="1:6">
      <c r="A674" s="414"/>
      <c r="C674" s="417"/>
      <c r="D674" s="417" t="s">
        <v>800</v>
      </c>
      <c r="E674" s="474"/>
      <c r="F674" s="419"/>
    </row>
    <row r="675" spans="1:6" ht="45.6">
      <c r="A675" s="411">
        <v>8</v>
      </c>
      <c r="B675" s="412" t="s">
        <v>1303</v>
      </c>
      <c r="C675" s="417"/>
      <c r="D675" s="417" t="s">
        <v>800</v>
      </c>
      <c r="E675" s="474"/>
      <c r="F675" s="419"/>
    </row>
    <row r="676" spans="1:6">
      <c r="A676" s="414"/>
      <c r="B676" s="412" t="s">
        <v>1304</v>
      </c>
      <c r="C676" s="417" t="s">
        <v>754</v>
      </c>
      <c r="D676" s="417">
        <v>12</v>
      </c>
      <c r="E676" s="474"/>
      <c r="F676" s="437">
        <f t="shared" ref="F676" si="75">D676*ROUND(E676,2)</f>
        <v>0</v>
      </c>
    </row>
    <row r="677" spans="1:6">
      <c r="A677" s="414"/>
      <c r="C677" s="417"/>
      <c r="D677" s="417" t="s">
        <v>800</v>
      </c>
      <c r="E677" s="474"/>
      <c r="F677" s="419"/>
    </row>
    <row r="678" spans="1:6" ht="68.400000000000006">
      <c r="A678" s="411">
        <v>9</v>
      </c>
      <c r="B678" s="412" t="s">
        <v>1305</v>
      </c>
      <c r="C678" s="417"/>
      <c r="D678" s="417" t="s">
        <v>800</v>
      </c>
      <c r="E678" s="474"/>
      <c r="F678" s="419"/>
    </row>
    <row r="679" spans="1:6">
      <c r="A679" s="411" t="s">
        <v>1217</v>
      </c>
      <c r="B679" s="412" t="s">
        <v>1262</v>
      </c>
      <c r="C679" s="417" t="s">
        <v>262</v>
      </c>
      <c r="D679" s="417">
        <v>1</v>
      </c>
      <c r="E679" s="474"/>
      <c r="F679" s="437">
        <f t="shared" ref="F679:F685" si="76">D679*ROUND(E679,2)</f>
        <v>0</v>
      </c>
    </row>
    <row r="680" spans="1:6">
      <c r="A680" s="411" t="s">
        <v>1219</v>
      </c>
      <c r="B680" s="412" t="s">
        <v>1263</v>
      </c>
      <c r="C680" s="417" t="s">
        <v>262</v>
      </c>
      <c r="D680" s="417">
        <v>1</v>
      </c>
      <c r="E680" s="474"/>
      <c r="F680" s="437">
        <f t="shared" si="76"/>
        <v>0</v>
      </c>
    </row>
    <row r="681" spans="1:6">
      <c r="A681" s="411" t="s">
        <v>1221</v>
      </c>
      <c r="B681" s="412" t="s">
        <v>1306</v>
      </c>
      <c r="C681" s="417" t="s">
        <v>262</v>
      </c>
      <c r="D681" s="417">
        <v>3</v>
      </c>
      <c r="E681" s="474"/>
      <c r="F681" s="437">
        <f t="shared" si="76"/>
        <v>0</v>
      </c>
    </row>
    <row r="682" spans="1:6">
      <c r="A682" s="411" t="s">
        <v>1307</v>
      </c>
      <c r="B682" s="412" t="s">
        <v>1308</v>
      </c>
      <c r="C682" s="417" t="s">
        <v>262</v>
      </c>
      <c r="D682" s="417">
        <v>1</v>
      </c>
      <c r="E682" s="474"/>
      <c r="F682" s="437">
        <f t="shared" si="76"/>
        <v>0</v>
      </c>
    </row>
    <row r="683" spans="1:6">
      <c r="A683" s="411" t="s">
        <v>1309</v>
      </c>
      <c r="B683" s="412" t="s">
        <v>1310</v>
      </c>
      <c r="C683" s="417" t="s">
        <v>262</v>
      </c>
      <c r="D683" s="417">
        <v>2</v>
      </c>
      <c r="E683" s="474"/>
      <c r="F683" s="437">
        <f t="shared" si="76"/>
        <v>0</v>
      </c>
    </row>
    <row r="684" spans="1:6">
      <c r="A684" s="411" t="s">
        <v>1311</v>
      </c>
      <c r="B684" s="412" t="s">
        <v>1265</v>
      </c>
      <c r="C684" s="417" t="s">
        <v>262</v>
      </c>
      <c r="D684" s="417">
        <v>1</v>
      </c>
      <c r="E684" s="474"/>
      <c r="F684" s="437">
        <f t="shared" si="76"/>
        <v>0</v>
      </c>
    </row>
    <row r="685" spans="1:6">
      <c r="A685" s="411" t="s">
        <v>1312</v>
      </c>
      <c r="B685" s="412" t="s">
        <v>1313</v>
      </c>
      <c r="C685" s="417" t="s">
        <v>262</v>
      </c>
      <c r="D685" s="417">
        <v>1</v>
      </c>
      <c r="E685" s="474"/>
      <c r="F685" s="437">
        <f t="shared" si="76"/>
        <v>0</v>
      </c>
    </row>
    <row r="686" spans="1:6">
      <c r="A686" s="414"/>
      <c r="C686" s="417"/>
      <c r="D686" s="417" t="s">
        <v>800</v>
      </c>
      <c r="E686" s="474"/>
      <c r="F686" s="419"/>
    </row>
    <row r="687" spans="1:6" ht="34.200000000000003">
      <c r="A687" s="411">
        <v>10</v>
      </c>
      <c r="B687" s="412" t="s">
        <v>1314</v>
      </c>
      <c r="C687" s="417"/>
      <c r="D687" s="417" t="s">
        <v>800</v>
      </c>
      <c r="E687" s="474"/>
      <c r="F687" s="419"/>
    </row>
    <row r="688" spans="1:6">
      <c r="A688" s="414"/>
      <c r="C688" s="417" t="s">
        <v>262</v>
      </c>
      <c r="D688" s="417">
        <v>69</v>
      </c>
      <c r="E688" s="474"/>
      <c r="F688" s="437">
        <f t="shared" ref="F688" si="77">D688*ROUND(E688,2)</f>
        <v>0</v>
      </c>
    </row>
    <row r="689" spans="1:8">
      <c r="A689" s="414"/>
      <c r="C689" s="417"/>
      <c r="D689" s="417" t="s">
        <v>800</v>
      </c>
      <c r="E689" s="474"/>
      <c r="F689" s="419"/>
    </row>
    <row r="690" spans="1:8" ht="45.6">
      <c r="A690" s="411">
        <v>11</v>
      </c>
      <c r="B690" s="412" t="s">
        <v>1315</v>
      </c>
      <c r="C690" s="417"/>
      <c r="D690" s="417" t="s">
        <v>800</v>
      </c>
      <c r="E690" s="474"/>
      <c r="F690" s="419"/>
    </row>
    <row r="691" spans="1:8">
      <c r="A691" s="414"/>
      <c r="C691" s="417" t="s">
        <v>262</v>
      </c>
      <c r="D691" s="417">
        <v>22</v>
      </c>
      <c r="E691" s="474"/>
      <c r="F691" s="437">
        <f t="shared" ref="F691" si="78">D691*ROUND(E691,2)</f>
        <v>0</v>
      </c>
    </row>
    <row r="692" spans="1:8">
      <c r="A692" s="414"/>
      <c r="C692" s="417"/>
      <c r="D692" s="417" t="s">
        <v>800</v>
      </c>
      <c r="E692" s="474"/>
      <c r="F692" s="419"/>
    </row>
    <row r="693" spans="1:8" ht="45.6">
      <c r="A693" s="411">
        <v>12</v>
      </c>
      <c r="B693" s="412" t="s">
        <v>1316</v>
      </c>
      <c r="C693" s="417"/>
      <c r="D693" s="417" t="s">
        <v>800</v>
      </c>
      <c r="E693" s="474"/>
      <c r="F693" s="419"/>
    </row>
    <row r="694" spans="1:8">
      <c r="A694" s="414"/>
      <c r="C694" s="417" t="s">
        <v>262</v>
      </c>
      <c r="D694" s="417">
        <v>10</v>
      </c>
      <c r="E694" s="474"/>
      <c r="F694" s="437">
        <f t="shared" ref="F694" si="79">D694*ROUND(E694,2)</f>
        <v>0</v>
      </c>
    </row>
    <row r="695" spans="1:8">
      <c r="A695" s="414"/>
      <c r="C695" s="417"/>
      <c r="D695" s="417" t="s">
        <v>800</v>
      </c>
      <c r="E695" s="474"/>
      <c r="F695" s="419"/>
    </row>
    <row r="696" spans="1:8" ht="34.200000000000003">
      <c r="A696" s="411">
        <v>13</v>
      </c>
      <c r="B696" s="412" t="s">
        <v>1317</v>
      </c>
      <c r="C696" s="417"/>
      <c r="D696" s="417" t="s">
        <v>800</v>
      </c>
      <c r="E696" s="474"/>
      <c r="F696" s="419"/>
      <c r="H696" s="450"/>
    </row>
    <row r="697" spans="1:8">
      <c r="A697" s="414"/>
      <c r="C697" s="417" t="s">
        <v>754</v>
      </c>
      <c r="D697" s="417">
        <v>10</v>
      </c>
      <c r="E697" s="474"/>
      <c r="F697" s="437">
        <f t="shared" ref="F697" si="80">D697*ROUND(E697,2)</f>
        <v>0</v>
      </c>
      <c r="H697" s="450"/>
    </row>
    <row r="698" spans="1:8">
      <c r="A698" s="414"/>
      <c r="C698" s="417"/>
      <c r="D698" s="417" t="s">
        <v>800</v>
      </c>
      <c r="E698" s="474"/>
      <c r="F698" s="419"/>
      <c r="H698" s="450"/>
    </row>
    <row r="699" spans="1:8" ht="22.8">
      <c r="A699" s="411">
        <v>14</v>
      </c>
      <c r="B699" s="412" t="s">
        <v>1266</v>
      </c>
      <c r="C699" s="417"/>
      <c r="D699" s="417" t="s">
        <v>800</v>
      </c>
      <c r="E699" s="474"/>
      <c r="F699" s="419"/>
      <c r="H699" s="450"/>
    </row>
    <row r="700" spans="1:8">
      <c r="A700" s="411" t="s">
        <v>1318</v>
      </c>
      <c r="B700" s="412" t="s">
        <v>1319</v>
      </c>
      <c r="C700" s="417" t="s">
        <v>262</v>
      </c>
      <c r="D700" s="417">
        <v>1</v>
      </c>
      <c r="E700" s="474"/>
      <c r="F700" s="437">
        <f t="shared" ref="F700:F706" si="81">D700*ROUND(E700,2)</f>
        <v>0</v>
      </c>
      <c r="H700" s="450"/>
    </row>
    <row r="701" spans="1:8">
      <c r="A701" s="411" t="s">
        <v>1320</v>
      </c>
      <c r="B701" s="412" t="s">
        <v>1321</v>
      </c>
      <c r="C701" s="417" t="s">
        <v>262</v>
      </c>
      <c r="D701" s="417">
        <v>1</v>
      </c>
      <c r="E701" s="474"/>
      <c r="F701" s="437">
        <f t="shared" si="81"/>
        <v>0</v>
      </c>
      <c r="H701" s="450"/>
    </row>
    <row r="702" spans="1:8">
      <c r="A702" s="411" t="s">
        <v>1322</v>
      </c>
      <c r="B702" s="412" t="s">
        <v>1323</v>
      </c>
      <c r="C702" s="417" t="s">
        <v>262</v>
      </c>
      <c r="D702" s="417">
        <v>3</v>
      </c>
      <c r="E702" s="474"/>
      <c r="F702" s="437">
        <f t="shared" si="81"/>
        <v>0</v>
      </c>
      <c r="H702" s="450"/>
    </row>
    <row r="703" spans="1:8">
      <c r="A703" s="411" t="s">
        <v>1324</v>
      </c>
      <c r="B703" s="412" t="s">
        <v>1325</v>
      </c>
      <c r="C703" s="417" t="s">
        <v>262</v>
      </c>
      <c r="D703" s="417">
        <v>1</v>
      </c>
      <c r="E703" s="474"/>
      <c r="F703" s="437">
        <f t="shared" si="81"/>
        <v>0</v>
      </c>
      <c r="H703" s="450"/>
    </row>
    <row r="704" spans="1:8">
      <c r="A704" s="411" t="s">
        <v>1326</v>
      </c>
      <c r="B704" s="412" t="s">
        <v>1327</v>
      </c>
      <c r="C704" s="417" t="s">
        <v>262</v>
      </c>
      <c r="D704" s="417">
        <v>2</v>
      </c>
      <c r="E704" s="474"/>
      <c r="F704" s="437">
        <f t="shared" si="81"/>
        <v>0</v>
      </c>
      <c r="H704" s="450"/>
    </row>
    <row r="705" spans="1:8">
      <c r="A705" s="411" t="s">
        <v>1328</v>
      </c>
      <c r="B705" s="412" t="s">
        <v>1329</v>
      </c>
      <c r="C705" s="417" t="s">
        <v>262</v>
      </c>
      <c r="D705" s="417">
        <v>1</v>
      </c>
      <c r="E705" s="474"/>
      <c r="F705" s="437">
        <f t="shared" si="81"/>
        <v>0</v>
      </c>
      <c r="H705" s="450"/>
    </row>
    <row r="706" spans="1:8">
      <c r="A706" s="411" t="s">
        <v>1330</v>
      </c>
      <c r="B706" s="412" t="s">
        <v>1331</v>
      </c>
      <c r="C706" s="417" t="s">
        <v>262</v>
      </c>
      <c r="D706" s="417">
        <v>1</v>
      </c>
      <c r="E706" s="474"/>
      <c r="F706" s="437">
        <f t="shared" si="81"/>
        <v>0</v>
      </c>
      <c r="H706" s="450"/>
    </row>
    <row r="707" spans="1:8">
      <c r="A707" s="414"/>
      <c r="C707" s="417"/>
      <c r="D707" s="417" t="s">
        <v>800</v>
      </c>
      <c r="E707" s="474"/>
      <c r="F707" s="419"/>
      <c r="H707" s="450"/>
    </row>
    <row r="708" spans="1:8" ht="34.200000000000003">
      <c r="A708" s="411">
        <v>15</v>
      </c>
      <c r="B708" s="412" t="s">
        <v>1167</v>
      </c>
      <c r="D708" s="413" t="s">
        <v>800</v>
      </c>
    </row>
    <row r="709" spans="1:8">
      <c r="B709" s="412" t="s">
        <v>1231</v>
      </c>
      <c r="C709" s="413" t="s">
        <v>262</v>
      </c>
      <c r="D709" s="417">
        <v>2</v>
      </c>
      <c r="E709" s="474"/>
      <c r="F709" s="437">
        <f t="shared" ref="F709:F710" si="82">D709*ROUND(E709,2)</f>
        <v>0</v>
      </c>
    </row>
    <row r="710" spans="1:8">
      <c r="B710" s="412" t="s">
        <v>1220</v>
      </c>
      <c r="C710" s="413" t="s">
        <v>262</v>
      </c>
      <c r="D710" s="417">
        <v>4</v>
      </c>
      <c r="E710" s="474"/>
      <c r="F710" s="437">
        <f t="shared" si="82"/>
        <v>0</v>
      </c>
    </row>
    <row r="711" spans="1:8">
      <c r="D711" s="413" t="s">
        <v>800</v>
      </c>
    </row>
    <row r="712" spans="1:8" ht="34.200000000000003">
      <c r="A712" s="411">
        <v>16</v>
      </c>
      <c r="B712" s="412" t="s">
        <v>1290</v>
      </c>
      <c r="C712" s="417"/>
      <c r="D712" s="417" t="s">
        <v>800</v>
      </c>
      <c r="E712" s="474"/>
      <c r="F712" s="419"/>
    </row>
    <row r="713" spans="1:8">
      <c r="C713" s="417" t="s">
        <v>262</v>
      </c>
      <c r="D713" s="417">
        <v>12</v>
      </c>
      <c r="E713" s="474"/>
      <c r="F713" s="437">
        <f t="shared" ref="F713" si="83">D713*ROUND(E713,2)</f>
        <v>0</v>
      </c>
    </row>
    <row r="714" spans="1:8">
      <c r="C714" s="417"/>
      <c r="D714" s="417" t="s">
        <v>800</v>
      </c>
      <c r="E714" s="474"/>
      <c r="F714" s="419"/>
    </row>
    <row r="715" spans="1:8" ht="34.200000000000003">
      <c r="A715" s="411">
        <v>17</v>
      </c>
      <c r="B715" s="412" t="s">
        <v>1332</v>
      </c>
      <c r="C715" s="417"/>
      <c r="D715" s="417" t="s">
        <v>800</v>
      </c>
      <c r="E715" s="474"/>
      <c r="F715" s="419"/>
      <c r="H715" s="450"/>
    </row>
    <row r="716" spans="1:8">
      <c r="A716" s="414"/>
      <c r="C716" s="417" t="s">
        <v>754</v>
      </c>
      <c r="D716" s="417">
        <v>1</v>
      </c>
      <c r="E716" s="474"/>
      <c r="F716" s="437">
        <f t="shared" ref="F716" si="84">D716*ROUND(E716,2)</f>
        <v>0</v>
      </c>
      <c r="H716" s="450"/>
    </row>
    <row r="717" spans="1:8">
      <c r="A717" s="414"/>
      <c r="C717" s="417"/>
      <c r="D717" s="417" t="s">
        <v>800</v>
      </c>
      <c r="E717" s="474"/>
      <c r="F717" s="419"/>
      <c r="H717" s="450"/>
    </row>
    <row r="718" spans="1:8">
      <c r="A718" s="411">
        <v>18</v>
      </c>
      <c r="B718" s="412" t="s">
        <v>1294</v>
      </c>
      <c r="D718" s="417" t="s">
        <v>800</v>
      </c>
      <c r="E718" s="116"/>
      <c r="F718" s="436"/>
      <c r="H718" s="450"/>
    </row>
    <row r="719" spans="1:8">
      <c r="A719" s="414"/>
      <c r="C719" s="417" t="s">
        <v>754</v>
      </c>
      <c r="D719" s="417">
        <v>1</v>
      </c>
      <c r="E719" s="474"/>
      <c r="F719" s="437">
        <f t="shared" ref="F719" si="85">D719*ROUND(E719,2)</f>
        <v>0</v>
      </c>
      <c r="H719" s="450"/>
    </row>
    <row r="720" spans="1:8">
      <c r="C720" s="417"/>
      <c r="D720" s="417"/>
      <c r="E720" s="474"/>
      <c r="F720" s="419"/>
    </row>
    <row r="721" spans="1:8">
      <c r="A721" s="411" t="s">
        <v>817</v>
      </c>
      <c r="B721" s="412" t="s">
        <v>818</v>
      </c>
      <c r="D721" s="413" t="s">
        <v>800</v>
      </c>
      <c r="E721" s="475"/>
      <c r="F721" s="436">
        <f>SUM(F637:F720)</f>
        <v>0</v>
      </c>
      <c r="H721" s="456"/>
    </row>
    <row r="722" spans="1:8">
      <c r="E722" s="475"/>
      <c r="F722" s="440"/>
      <c r="G722" s="464"/>
      <c r="H722" s="456"/>
    </row>
    <row r="723" spans="1:8">
      <c r="C723" s="442"/>
      <c r="D723" s="442"/>
      <c r="E723" s="476"/>
      <c r="F723" s="443"/>
    </row>
    <row r="724" spans="1:8" ht="12">
      <c r="A724" s="433" t="s">
        <v>1333</v>
      </c>
      <c r="B724" s="416" t="s">
        <v>1334</v>
      </c>
    </row>
    <row r="725" spans="1:8" ht="45.6">
      <c r="B725" s="412" t="s">
        <v>990</v>
      </c>
    </row>
    <row r="727" spans="1:8" ht="22.8">
      <c r="A727" s="411">
        <v>1</v>
      </c>
      <c r="B727" s="462" t="s">
        <v>1335</v>
      </c>
      <c r="C727" s="434"/>
      <c r="D727" s="465"/>
    </row>
    <row r="728" spans="1:8" ht="102.6">
      <c r="B728" s="466" t="s">
        <v>3057</v>
      </c>
    </row>
    <row r="729" spans="1:8">
      <c r="B729" s="462"/>
      <c r="C729" s="417" t="s">
        <v>262</v>
      </c>
      <c r="D729" s="417">
        <v>7</v>
      </c>
      <c r="E729" s="474"/>
      <c r="F729" s="437">
        <f t="shared" ref="F729" si="86">D729*ROUND(E729,2)</f>
        <v>0</v>
      </c>
    </row>
    <row r="730" spans="1:8">
      <c r="B730" s="462"/>
      <c r="C730" s="417"/>
      <c r="D730" s="417" t="s">
        <v>800</v>
      </c>
    </row>
    <row r="731" spans="1:8" ht="22.8">
      <c r="A731" s="411">
        <v>2</v>
      </c>
      <c r="B731" s="462" t="s">
        <v>1335</v>
      </c>
      <c r="C731" s="434"/>
      <c r="D731" s="465"/>
    </row>
    <row r="732" spans="1:8" ht="91.2">
      <c r="B732" s="466" t="s">
        <v>3058</v>
      </c>
    </row>
    <row r="733" spans="1:8">
      <c r="B733" s="462"/>
      <c r="C733" s="417" t="s">
        <v>262</v>
      </c>
      <c r="D733" s="417">
        <v>1</v>
      </c>
      <c r="E733" s="474"/>
      <c r="F733" s="437">
        <f t="shared" ref="F733" si="87">D733*ROUND(E733,2)</f>
        <v>0</v>
      </c>
    </row>
    <row r="734" spans="1:8">
      <c r="B734" s="462"/>
      <c r="C734" s="417"/>
      <c r="D734" s="417" t="s">
        <v>800</v>
      </c>
    </row>
    <row r="735" spans="1:8" ht="34.200000000000003">
      <c r="A735" s="411">
        <v>3</v>
      </c>
      <c r="B735" s="462" t="s">
        <v>1336</v>
      </c>
      <c r="D735" s="417" t="s">
        <v>800</v>
      </c>
    </row>
    <row r="736" spans="1:8">
      <c r="A736" s="411" t="s">
        <v>1253</v>
      </c>
      <c r="B736" s="462" t="s">
        <v>1337</v>
      </c>
      <c r="C736" s="417" t="s">
        <v>262</v>
      </c>
      <c r="D736" s="417">
        <v>11</v>
      </c>
      <c r="E736" s="474"/>
      <c r="F736" s="437">
        <f t="shared" ref="F736:F738" si="88">D736*ROUND(E736,2)</f>
        <v>0</v>
      </c>
    </row>
    <row r="737" spans="1:6">
      <c r="A737" s="411" t="s">
        <v>1254</v>
      </c>
      <c r="B737" s="462" t="s">
        <v>1338</v>
      </c>
      <c r="C737" s="417" t="s">
        <v>262</v>
      </c>
      <c r="D737" s="417">
        <v>2</v>
      </c>
      <c r="E737" s="474"/>
      <c r="F737" s="437">
        <f t="shared" si="88"/>
        <v>0</v>
      </c>
    </row>
    <row r="738" spans="1:6">
      <c r="A738" s="411" t="s">
        <v>1255</v>
      </c>
      <c r="B738" s="462" t="s">
        <v>1339</v>
      </c>
      <c r="C738" s="417" t="s">
        <v>262</v>
      </c>
      <c r="D738" s="417">
        <v>3</v>
      </c>
      <c r="E738" s="474"/>
      <c r="F738" s="437">
        <f t="shared" si="88"/>
        <v>0</v>
      </c>
    </row>
    <row r="739" spans="1:6">
      <c r="B739" s="462"/>
      <c r="C739" s="417"/>
      <c r="D739" s="417" t="s">
        <v>800</v>
      </c>
    </row>
    <row r="740" spans="1:6" ht="34.200000000000003">
      <c r="A740" s="411">
        <v>4</v>
      </c>
      <c r="B740" s="462" t="s">
        <v>1340</v>
      </c>
      <c r="D740" s="417" t="s">
        <v>800</v>
      </c>
    </row>
    <row r="741" spans="1:6">
      <c r="A741" s="411" t="s">
        <v>1298</v>
      </c>
      <c r="B741" s="462" t="s">
        <v>1341</v>
      </c>
      <c r="C741" s="417" t="s">
        <v>262</v>
      </c>
      <c r="D741" s="417">
        <v>13</v>
      </c>
      <c r="E741" s="474"/>
      <c r="F741" s="437">
        <f t="shared" ref="F741:F742" si="89">D741*ROUND(E741,2)</f>
        <v>0</v>
      </c>
    </row>
    <row r="742" spans="1:6">
      <c r="A742" s="411" t="s">
        <v>1299</v>
      </c>
      <c r="B742" s="462" t="s">
        <v>1342</v>
      </c>
      <c r="C742" s="417" t="s">
        <v>262</v>
      </c>
      <c r="D742" s="417">
        <v>3</v>
      </c>
      <c r="E742" s="474"/>
      <c r="F742" s="437">
        <f t="shared" si="89"/>
        <v>0</v>
      </c>
    </row>
    <row r="743" spans="1:6" ht="12">
      <c r="B743" s="462"/>
      <c r="C743" s="434"/>
      <c r="D743" s="465"/>
    </row>
    <row r="744" spans="1:6" ht="45.6">
      <c r="A744" s="411">
        <v>5</v>
      </c>
      <c r="B744" s="412" t="s">
        <v>1343</v>
      </c>
      <c r="D744" s="467"/>
      <c r="E744" s="116"/>
      <c r="F744" s="436"/>
    </row>
    <row r="745" spans="1:6">
      <c r="A745" s="411" t="s">
        <v>1202</v>
      </c>
      <c r="B745" s="412" t="s">
        <v>1344</v>
      </c>
      <c r="C745" s="417" t="s">
        <v>476</v>
      </c>
      <c r="D745" s="467">
        <v>87</v>
      </c>
      <c r="E745" s="474"/>
      <c r="F745" s="437">
        <f t="shared" ref="F745:F747" si="90">D745*ROUND(E745,2)</f>
        <v>0</v>
      </c>
    </row>
    <row r="746" spans="1:6">
      <c r="A746" s="411" t="s">
        <v>1203</v>
      </c>
      <c r="B746" s="412" t="s">
        <v>1345</v>
      </c>
      <c r="C746" s="417" t="s">
        <v>476</v>
      </c>
      <c r="D746" s="467">
        <v>11</v>
      </c>
      <c r="E746" s="474"/>
      <c r="F746" s="437">
        <f t="shared" si="90"/>
        <v>0</v>
      </c>
    </row>
    <row r="747" spans="1:6">
      <c r="A747" s="411" t="s">
        <v>1204</v>
      </c>
      <c r="B747" s="412" t="s">
        <v>1346</v>
      </c>
      <c r="C747" s="417" t="s">
        <v>476</v>
      </c>
      <c r="D747" s="467">
        <v>6</v>
      </c>
      <c r="E747" s="474"/>
      <c r="F747" s="437">
        <f t="shared" si="90"/>
        <v>0</v>
      </c>
    </row>
    <row r="748" spans="1:6">
      <c r="C748" s="417"/>
      <c r="D748" s="467"/>
      <c r="E748" s="474"/>
      <c r="F748" s="419"/>
    </row>
    <row r="749" spans="1:6" ht="34.200000000000003">
      <c r="A749" s="411">
        <v>6</v>
      </c>
      <c r="B749" s="462" t="s">
        <v>1347</v>
      </c>
      <c r="C749" s="434"/>
      <c r="D749" s="465"/>
    </row>
    <row r="750" spans="1:6" ht="34.200000000000003">
      <c r="B750" s="466" t="s">
        <v>3059</v>
      </c>
    </row>
    <row r="751" spans="1:6">
      <c r="B751" s="462"/>
      <c r="C751" s="417" t="s">
        <v>262</v>
      </c>
      <c r="D751" s="417">
        <v>1</v>
      </c>
      <c r="E751" s="474"/>
      <c r="F751" s="437">
        <f t="shared" ref="F751" si="91">D751*ROUND(E751,2)</f>
        <v>0</v>
      </c>
    </row>
    <row r="752" spans="1:6">
      <c r="B752" s="462"/>
      <c r="C752" s="417"/>
      <c r="D752" s="417" t="s">
        <v>800</v>
      </c>
    </row>
    <row r="753" spans="1:6" ht="34.200000000000003">
      <c r="A753" s="411">
        <v>7</v>
      </c>
      <c r="B753" s="462" t="s">
        <v>1347</v>
      </c>
      <c r="C753" s="434"/>
      <c r="D753" s="465"/>
    </row>
    <row r="754" spans="1:6" ht="34.200000000000003">
      <c r="B754" s="466" t="s">
        <v>3060</v>
      </c>
    </row>
    <row r="755" spans="1:6">
      <c r="B755" s="462"/>
      <c r="C755" s="417" t="s">
        <v>262</v>
      </c>
      <c r="D755" s="417">
        <v>3</v>
      </c>
      <c r="E755" s="474"/>
      <c r="F755" s="437">
        <f t="shared" ref="F755" si="92">D755*ROUND(E755,2)</f>
        <v>0</v>
      </c>
    </row>
    <row r="756" spans="1:6">
      <c r="B756" s="462"/>
      <c r="C756" s="417"/>
      <c r="D756" s="417" t="s">
        <v>800</v>
      </c>
    </row>
    <row r="757" spans="1:6" ht="34.200000000000003">
      <c r="A757" s="411">
        <v>8</v>
      </c>
      <c r="B757" s="462" t="s">
        <v>1347</v>
      </c>
      <c r="C757" s="434"/>
      <c r="D757" s="465"/>
    </row>
    <row r="758" spans="1:6" ht="34.200000000000003">
      <c r="B758" s="466" t="s">
        <v>3061</v>
      </c>
    </row>
    <row r="759" spans="1:6">
      <c r="B759" s="462"/>
      <c r="C759" s="417" t="s">
        <v>262</v>
      </c>
      <c r="D759" s="417">
        <v>1</v>
      </c>
      <c r="E759" s="474"/>
      <c r="F759" s="437">
        <f t="shared" ref="F759" si="93">D759*ROUND(E759,2)</f>
        <v>0</v>
      </c>
    </row>
    <row r="760" spans="1:6">
      <c r="B760" s="462"/>
      <c r="C760" s="417"/>
      <c r="D760" s="417" t="s">
        <v>800</v>
      </c>
    </row>
    <row r="761" spans="1:6" ht="34.200000000000003">
      <c r="A761" s="411">
        <v>9</v>
      </c>
      <c r="B761" s="462" t="s">
        <v>1347</v>
      </c>
      <c r="C761" s="434"/>
      <c r="D761" s="465"/>
    </row>
    <row r="762" spans="1:6" ht="34.200000000000003">
      <c r="B762" s="466" t="s">
        <v>3062</v>
      </c>
    </row>
    <row r="763" spans="1:6">
      <c r="B763" s="462"/>
      <c r="C763" s="417" t="s">
        <v>262</v>
      </c>
      <c r="D763" s="417">
        <v>3</v>
      </c>
      <c r="E763" s="474"/>
      <c r="F763" s="437">
        <f t="shared" ref="F763" si="94">D763*ROUND(E763,2)</f>
        <v>0</v>
      </c>
    </row>
    <row r="764" spans="1:6">
      <c r="B764" s="462"/>
      <c r="C764" s="417"/>
      <c r="D764" s="417" t="s">
        <v>800</v>
      </c>
    </row>
    <row r="765" spans="1:6" ht="22.8">
      <c r="A765" s="411">
        <v>10</v>
      </c>
      <c r="B765" s="462" t="s">
        <v>1348</v>
      </c>
      <c r="C765" s="434"/>
      <c r="D765" s="465"/>
    </row>
    <row r="766" spans="1:6">
      <c r="B766" s="462" t="s">
        <v>1349</v>
      </c>
      <c r="C766" s="417" t="s">
        <v>262</v>
      </c>
      <c r="D766" s="417">
        <v>17</v>
      </c>
      <c r="E766" s="474"/>
      <c r="F766" s="437">
        <f t="shared" ref="F766" si="95">D766*ROUND(E766,2)</f>
        <v>0</v>
      </c>
    </row>
    <row r="767" spans="1:6">
      <c r="B767" s="462"/>
      <c r="C767" s="417"/>
      <c r="D767" s="417" t="s">
        <v>800</v>
      </c>
    </row>
    <row r="768" spans="1:6" ht="45.6">
      <c r="A768" s="411">
        <v>11</v>
      </c>
      <c r="B768" s="412" t="s">
        <v>3421</v>
      </c>
      <c r="E768" s="116"/>
      <c r="F768" s="436"/>
    </row>
    <row r="769" spans="1:6">
      <c r="C769" s="417" t="s">
        <v>754</v>
      </c>
      <c r="D769" s="417">
        <v>1</v>
      </c>
      <c r="E769" s="474"/>
      <c r="F769" s="437">
        <f t="shared" ref="F769" si="96">D769*ROUND(E769,2)</f>
        <v>0</v>
      </c>
    </row>
    <row r="770" spans="1:6">
      <c r="E770" s="116"/>
      <c r="F770" s="436"/>
    </row>
    <row r="771" spans="1:6" ht="57">
      <c r="A771" s="411">
        <v>12</v>
      </c>
      <c r="B771" s="441" t="s">
        <v>3430</v>
      </c>
      <c r="E771" s="116"/>
      <c r="F771" s="436"/>
    </row>
    <row r="772" spans="1:6">
      <c r="C772" s="417" t="s">
        <v>754</v>
      </c>
      <c r="D772" s="417">
        <v>1</v>
      </c>
      <c r="E772" s="474"/>
      <c r="F772" s="437">
        <f t="shared" ref="F772" si="97">D772*ROUND(E772,2)</f>
        <v>0</v>
      </c>
    </row>
    <row r="773" spans="1:6">
      <c r="E773" s="116"/>
      <c r="F773" s="436"/>
    </row>
    <row r="774" spans="1:6">
      <c r="C774" s="418"/>
      <c r="D774" s="418"/>
      <c r="E774" s="475"/>
      <c r="F774" s="419"/>
    </row>
    <row r="775" spans="1:6">
      <c r="A775" s="411" t="s">
        <v>1333</v>
      </c>
      <c r="B775" s="439" t="s">
        <v>818</v>
      </c>
      <c r="C775" s="418"/>
      <c r="D775" s="418" t="s">
        <v>800</v>
      </c>
      <c r="E775" s="477"/>
      <c r="F775" s="436">
        <f>SUM(F724:F774)</f>
        <v>0</v>
      </c>
    </row>
    <row r="777" spans="1:6">
      <c r="C777" s="442"/>
      <c r="D777" s="442"/>
      <c r="E777" s="476"/>
      <c r="F777" s="443"/>
    </row>
    <row r="778" spans="1:6" ht="12">
      <c r="A778" s="433" t="s">
        <v>1350</v>
      </c>
      <c r="B778" s="416" t="s">
        <v>1351</v>
      </c>
    </row>
    <row r="779" spans="1:6" ht="45.6">
      <c r="B779" s="441" t="s">
        <v>1296</v>
      </c>
    </row>
    <row r="781" spans="1:6">
      <c r="A781" s="411">
        <v>1</v>
      </c>
      <c r="B781" s="412" t="s">
        <v>991</v>
      </c>
    </row>
    <row r="782" spans="1:6" ht="228">
      <c r="B782" s="441" t="s">
        <v>1352</v>
      </c>
      <c r="D782" s="417" t="s">
        <v>800</v>
      </c>
      <c r="E782" s="116"/>
      <c r="F782" s="436"/>
    </row>
    <row r="783" spans="1:6" ht="22.8">
      <c r="B783" s="412" t="s">
        <v>1353</v>
      </c>
    </row>
    <row r="784" spans="1:6" ht="79.8">
      <c r="A784" s="411" t="s">
        <v>1178</v>
      </c>
      <c r="B784" s="441" t="s">
        <v>3154</v>
      </c>
      <c r="C784" s="417" t="s">
        <v>754</v>
      </c>
      <c r="D784" s="417">
        <v>1</v>
      </c>
      <c r="E784" s="474"/>
      <c r="F784" s="437">
        <f t="shared" ref="F784:F788" si="98">D784*ROUND(E784,2)</f>
        <v>0</v>
      </c>
    </row>
    <row r="785" spans="1:6" ht="68.400000000000006">
      <c r="A785" s="411" t="s">
        <v>1184</v>
      </c>
      <c r="B785" s="441" t="s">
        <v>3155</v>
      </c>
      <c r="C785" s="417" t="s">
        <v>754</v>
      </c>
      <c r="D785" s="417">
        <v>2</v>
      </c>
      <c r="E785" s="474"/>
      <c r="F785" s="437">
        <f t="shared" si="98"/>
        <v>0</v>
      </c>
    </row>
    <row r="786" spans="1:6" ht="68.400000000000006">
      <c r="A786" s="411" t="s">
        <v>1189</v>
      </c>
      <c r="B786" s="441" t="s">
        <v>3156</v>
      </c>
      <c r="C786" s="417" t="s">
        <v>754</v>
      </c>
      <c r="D786" s="417">
        <v>1</v>
      </c>
      <c r="E786" s="474"/>
      <c r="F786" s="437">
        <f t="shared" si="98"/>
        <v>0</v>
      </c>
    </row>
    <row r="787" spans="1:6" ht="68.400000000000006">
      <c r="A787" s="411" t="s">
        <v>1354</v>
      </c>
      <c r="B787" s="441" t="s">
        <v>3157</v>
      </c>
      <c r="C787" s="417" t="s">
        <v>754</v>
      </c>
      <c r="D787" s="417">
        <v>1</v>
      </c>
      <c r="E787" s="474"/>
      <c r="F787" s="437">
        <f t="shared" si="98"/>
        <v>0</v>
      </c>
    </row>
    <row r="788" spans="1:6" ht="68.400000000000006">
      <c r="A788" s="411" t="s">
        <v>1355</v>
      </c>
      <c r="B788" s="441" t="s">
        <v>3158</v>
      </c>
      <c r="C788" s="417" t="s">
        <v>754</v>
      </c>
      <c r="D788" s="417">
        <v>1</v>
      </c>
      <c r="E788" s="474"/>
      <c r="F788" s="437">
        <f t="shared" si="98"/>
        <v>0</v>
      </c>
    </row>
    <row r="790" spans="1:6">
      <c r="C790" s="417"/>
      <c r="D790" s="417"/>
      <c r="E790" s="474"/>
      <c r="F790" s="419"/>
    </row>
    <row r="791" spans="1:6" ht="34.200000000000003">
      <c r="A791" s="411">
        <v>2</v>
      </c>
      <c r="B791" s="412" t="s">
        <v>1356</v>
      </c>
      <c r="D791" s="417" t="s">
        <v>800</v>
      </c>
      <c r="E791" s="116"/>
      <c r="F791" s="436"/>
    </row>
    <row r="792" spans="1:6">
      <c r="B792" s="412" t="s">
        <v>1357</v>
      </c>
      <c r="C792" s="417" t="s">
        <v>262</v>
      </c>
      <c r="D792" s="417">
        <v>24</v>
      </c>
      <c r="E792" s="474"/>
      <c r="F792" s="437">
        <f t="shared" ref="F792" si="99">D792*ROUND(E792,2)</f>
        <v>0</v>
      </c>
    </row>
    <row r="793" spans="1:6">
      <c r="C793" s="417"/>
      <c r="D793" s="417" t="s">
        <v>800</v>
      </c>
      <c r="E793" s="474"/>
      <c r="F793" s="419"/>
    </row>
    <row r="794" spans="1:6" ht="34.200000000000003">
      <c r="A794" s="411">
        <v>3</v>
      </c>
      <c r="B794" s="412" t="s">
        <v>1358</v>
      </c>
      <c r="D794" s="417" t="s">
        <v>800</v>
      </c>
      <c r="E794" s="116"/>
      <c r="F794" s="436"/>
    </row>
    <row r="795" spans="1:6">
      <c r="A795" s="411" t="s">
        <v>1253</v>
      </c>
      <c r="B795" s="412" t="s">
        <v>1359</v>
      </c>
      <c r="C795" s="417" t="s">
        <v>262</v>
      </c>
      <c r="D795" s="417">
        <v>9</v>
      </c>
      <c r="E795" s="474"/>
      <c r="F795" s="437">
        <f t="shared" ref="F795:F798" si="100">D795*ROUND(E795,2)</f>
        <v>0</v>
      </c>
    </row>
    <row r="796" spans="1:6">
      <c r="A796" s="411" t="s">
        <v>1254</v>
      </c>
      <c r="B796" s="412" t="s">
        <v>1360</v>
      </c>
      <c r="C796" s="417" t="s">
        <v>262</v>
      </c>
      <c r="D796" s="417">
        <v>15</v>
      </c>
      <c r="E796" s="474"/>
      <c r="F796" s="437">
        <f t="shared" si="100"/>
        <v>0</v>
      </c>
    </row>
    <row r="797" spans="1:6">
      <c r="A797" s="411" t="s">
        <v>1255</v>
      </c>
      <c r="B797" s="412" t="s">
        <v>1361</v>
      </c>
      <c r="C797" s="417" t="s">
        <v>262</v>
      </c>
      <c r="D797" s="417">
        <v>10</v>
      </c>
      <c r="E797" s="474"/>
      <c r="F797" s="437">
        <f t="shared" si="100"/>
        <v>0</v>
      </c>
    </row>
    <row r="798" spans="1:6">
      <c r="A798" s="411" t="s">
        <v>1256</v>
      </c>
      <c r="B798" s="412" t="s">
        <v>1362</v>
      </c>
      <c r="C798" s="417" t="s">
        <v>262</v>
      </c>
      <c r="D798" s="417">
        <v>2</v>
      </c>
      <c r="E798" s="474"/>
      <c r="F798" s="437">
        <f t="shared" si="100"/>
        <v>0</v>
      </c>
    </row>
    <row r="799" spans="1:6">
      <c r="C799" s="417"/>
      <c r="D799" s="417" t="s">
        <v>800</v>
      </c>
      <c r="E799" s="474"/>
      <c r="F799" s="419"/>
    </row>
    <row r="800" spans="1:6" ht="34.200000000000003">
      <c r="A800" s="411">
        <v>4</v>
      </c>
      <c r="B800" s="412" t="s">
        <v>1363</v>
      </c>
      <c r="D800" s="417" t="s">
        <v>800</v>
      </c>
      <c r="E800" s="116"/>
      <c r="F800" s="436"/>
    </row>
    <row r="801" spans="1:6">
      <c r="A801" s="411" t="s">
        <v>1298</v>
      </c>
      <c r="B801" s="412" t="s">
        <v>1359</v>
      </c>
      <c r="C801" s="417" t="s">
        <v>262</v>
      </c>
      <c r="D801" s="417">
        <v>9</v>
      </c>
      <c r="E801" s="474"/>
      <c r="F801" s="437">
        <f t="shared" ref="F801:F803" si="101">D801*ROUND(E801,2)</f>
        <v>0</v>
      </c>
    </row>
    <row r="802" spans="1:6">
      <c r="A802" s="411" t="s">
        <v>1299</v>
      </c>
      <c r="B802" s="412" t="s">
        <v>1360</v>
      </c>
      <c r="C802" s="417" t="s">
        <v>262</v>
      </c>
      <c r="D802" s="417">
        <v>13</v>
      </c>
      <c r="E802" s="474"/>
      <c r="F802" s="437">
        <f t="shared" si="101"/>
        <v>0</v>
      </c>
    </row>
    <row r="803" spans="1:6">
      <c r="A803" s="411" t="s">
        <v>1364</v>
      </c>
      <c r="B803" s="412" t="s">
        <v>1361</v>
      </c>
      <c r="C803" s="417" t="s">
        <v>262</v>
      </c>
      <c r="D803" s="417">
        <v>16</v>
      </c>
      <c r="E803" s="474"/>
      <c r="F803" s="437">
        <f t="shared" si="101"/>
        <v>0</v>
      </c>
    </row>
    <row r="804" spans="1:6">
      <c r="C804" s="417"/>
      <c r="D804" s="417" t="s">
        <v>800</v>
      </c>
      <c r="E804" s="474"/>
      <c r="F804" s="437"/>
    </row>
    <row r="805" spans="1:6" ht="45.6">
      <c r="A805" s="411">
        <v>5</v>
      </c>
      <c r="B805" s="412" t="s">
        <v>1343</v>
      </c>
      <c r="D805" s="417" t="s">
        <v>800</v>
      </c>
      <c r="E805" s="116"/>
      <c r="F805" s="436"/>
    </row>
    <row r="806" spans="1:6">
      <c r="A806" s="411" t="s">
        <v>1202</v>
      </c>
      <c r="B806" s="412" t="s">
        <v>1344</v>
      </c>
      <c r="C806" s="417" t="s">
        <v>476</v>
      </c>
      <c r="D806" s="417">
        <v>168</v>
      </c>
      <c r="E806" s="474"/>
      <c r="F806" s="437">
        <f t="shared" ref="F806:F811" si="102">D806*ROUND(E806,2)</f>
        <v>0</v>
      </c>
    </row>
    <row r="807" spans="1:6">
      <c r="A807" s="411" t="s">
        <v>1203</v>
      </c>
      <c r="B807" s="412" t="s">
        <v>1345</v>
      </c>
      <c r="C807" s="417" t="s">
        <v>476</v>
      </c>
      <c r="D807" s="417">
        <v>22</v>
      </c>
      <c r="E807" s="474"/>
      <c r="F807" s="437">
        <f t="shared" si="102"/>
        <v>0</v>
      </c>
    </row>
    <row r="808" spans="1:6">
      <c r="A808" s="411" t="s">
        <v>1204</v>
      </c>
      <c r="B808" s="412" t="s">
        <v>1346</v>
      </c>
      <c r="C808" s="417" t="s">
        <v>476</v>
      </c>
      <c r="D808" s="417">
        <v>92</v>
      </c>
      <c r="E808" s="474"/>
      <c r="F808" s="437">
        <f t="shared" si="102"/>
        <v>0</v>
      </c>
    </row>
    <row r="809" spans="1:6">
      <c r="A809" s="411" t="s">
        <v>1264</v>
      </c>
      <c r="B809" s="412" t="s">
        <v>1365</v>
      </c>
      <c r="C809" s="417" t="s">
        <v>476</v>
      </c>
      <c r="D809" s="417">
        <v>99</v>
      </c>
      <c r="E809" s="474"/>
      <c r="F809" s="437">
        <f t="shared" si="102"/>
        <v>0</v>
      </c>
    </row>
    <row r="810" spans="1:6">
      <c r="A810" s="411" t="s">
        <v>1300</v>
      </c>
      <c r="B810" s="412" t="s">
        <v>1357</v>
      </c>
      <c r="C810" s="417" t="s">
        <v>476</v>
      </c>
      <c r="D810" s="417">
        <v>93</v>
      </c>
      <c r="E810" s="474"/>
      <c r="F810" s="437">
        <f t="shared" si="102"/>
        <v>0</v>
      </c>
    </row>
    <row r="811" spans="1:6">
      <c r="A811" s="411" t="s">
        <v>1366</v>
      </c>
      <c r="B811" s="412" t="s">
        <v>1367</v>
      </c>
      <c r="C811" s="417" t="s">
        <v>476</v>
      </c>
      <c r="D811" s="417">
        <v>41</v>
      </c>
      <c r="E811" s="474"/>
      <c r="F811" s="437">
        <f t="shared" si="102"/>
        <v>0</v>
      </c>
    </row>
    <row r="812" spans="1:6">
      <c r="C812" s="417"/>
      <c r="D812" s="417" t="s">
        <v>800</v>
      </c>
      <c r="E812" s="474"/>
      <c r="F812" s="419"/>
    </row>
    <row r="813" spans="1:6" ht="91.2">
      <c r="A813" s="411">
        <v>6</v>
      </c>
      <c r="B813" s="412" t="s">
        <v>1368</v>
      </c>
      <c r="C813" s="417"/>
      <c r="D813" s="417"/>
      <c r="E813" s="474"/>
      <c r="F813" s="419"/>
    </row>
    <row r="814" spans="1:6">
      <c r="C814" s="417" t="s">
        <v>282</v>
      </c>
      <c r="D814" s="417">
        <v>65</v>
      </c>
      <c r="E814" s="474"/>
      <c r="F814" s="437">
        <f t="shared" ref="F814" si="103">D814*ROUND(E814,2)</f>
        <v>0</v>
      </c>
    </row>
    <row r="815" spans="1:6">
      <c r="C815" s="417"/>
      <c r="D815" s="417"/>
      <c r="E815" s="474"/>
      <c r="F815" s="419"/>
    </row>
    <row r="816" spans="1:6" ht="45.6">
      <c r="A816" s="411">
        <v>7</v>
      </c>
      <c r="B816" s="412" t="s">
        <v>1369</v>
      </c>
      <c r="C816" s="417"/>
      <c r="D816" s="417"/>
      <c r="E816" s="474"/>
      <c r="F816" s="419"/>
    </row>
    <row r="817" spans="1:6">
      <c r="C817" s="417" t="s">
        <v>277</v>
      </c>
      <c r="D817" s="417">
        <v>316</v>
      </c>
      <c r="E817" s="474"/>
      <c r="F817" s="437">
        <f t="shared" ref="F817" si="104">D817*ROUND(E817,2)</f>
        <v>0</v>
      </c>
    </row>
    <row r="818" spans="1:6">
      <c r="C818" s="417"/>
      <c r="D818" s="417" t="s">
        <v>800</v>
      </c>
      <c r="E818" s="474"/>
      <c r="F818" s="419"/>
    </row>
    <row r="819" spans="1:6" ht="45.6">
      <c r="A819" s="411">
        <v>8</v>
      </c>
      <c r="B819" s="412" t="s">
        <v>1370</v>
      </c>
      <c r="C819" s="417"/>
      <c r="D819" s="417"/>
      <c r="E819" s="474"/>
      <c r="F819" s="419"/>
    </row>
    <row r="820" spans="1:6">
      <c r="C820" s="417" t="s">
        <v>282</v>
      </c>
      <c r="D820" s="417">
        <v>245</v>
      </c>
      <c r="E820" s="474"/>
      <c r="F820" s="437">
        <f t="shared" ref="F820" si="105">D820*ROUND(E820,2)</f>
        <v>0</v>
      </c>
    </row>
    <row r="821" spans="1:6">
      <c r="C821" s="417"/>
      <c r="D821" s="417"/>
      <c r="E821" s="474"/>
      <c r="F821" s="419"/>
    </row>
    <row r="822" spans="1:6" ht="45.6">
      <c r="A822" s="411">
        <v>9</v>
      </c>
      <c r="B822" s="412" t="s">
        <v>1371</v>
      </c>
      <c r="C822" s="417"/>
      <c r="D822" s="417"/>
      <c r="E822" s="474"/>
      <c r="F822" s="419"/>
    </row>
    <row r="823" spans="1:6">
      <c r="A823" s="411" t="s">
        <v>1217</v>
      </c>
      <c r="B823" s="412" t="s">
        <v>1372</v>
      </c>
      <c r="C823" s="417" t="s">
        <v>262</v>
      </c>
      <c r="D823" s="417">
        <v>2</v>
      </c>
      <c r="E823" s="474"/>
      <c r="F823" s="437">
        <f t="shared" ref="F823:F828" si="106">D823*ROUND(E823,2)</f>
        <v>0</v>
      </c>
    </row>
    <row r="824" spans="1:6">
      <c r="A824" s="411" t="s">
        <v>1219</v>
      </c>
      <c r="B824" s="412" t="s">
        <v>1373</v>
      </c>
      <c r="C824" s="417" t="s">
        <v>262</v>
      </c>
      <c r="D824" s="417">
        <v>2</v>
      </c>
      <c r="E824" s="474"/>
      <c r="F824" s="437">
        <f t="shared" si="106"/>
        <v>0</v>
      </c>
    </row>
    <row r="825" spans="1:6">
      <c r="A825" s="411" t="s">
        <v>1221</v>
      </c>
      <c r="B825" s="412" t="s">
        <v>1374</v>
      </c>
      <c r="C825" s="417" t="s">
        <v>262</v>
      </c>
      <c r="D825" s="417">
        <v>6</v>
      </c>
      <c r="E825" s="474"/>
      <c r="F825" s="437">
        <f t="shared" si="106"/>
        <v>0</v>
      </c>
    </row>
    <row r="826" spans="1:6">
      <c r="A826" s="411" t="s">
        <v>1307</v>
      </c>
      <c r="B826" s="412" t="s">
        <v>1375</v>
      </c>
      <c r="C826" s="417" t="s">
        <v>262</v>
      </c>
      <c r="D826" s="417">
        <v>6</v>
      </c>
      <c r="E826" s="474"/>
      <c r="F826" s="437">
        <f t="shared" si="106"/>
        <v>0</v>
      </c>
    </row>
    <row r="827" spans="1:6">
      <c r="A827" s="411" t="s">
        <v>1309</v>
      </c>
      <c r="B827" s="412" t="s">
        <v>1376</v>
      </c>
      <c r="C827" s="417" t="s">
        <v>262</v>
      </c>
      <c r="D827" s="417">
        <v>4</v>
      </c>
      <c r="E827" s="474"/>
      <c r="F827" s="437">
        <f t="shared" si="106"/>
        <v>0</v>
      </c>
    </row>
    <row r="828" spans="1:6">
      <c r="A828" s="411" t="s">
        <v>1311</v>
      </c>
      <c r="B828" s="412" t="s">
        <v>1377</v>
      </c>
      <c r="C828" s="417" t="s">
        <v>262</v>
      </c>
      <c r="D828" s="417">
        <v>4</v>
      </c>
      <c r="E828" s="474"/>
      <c r="F828" s="437">
        <f t="shared" si="106"/>
        <v>0</v>
      </c>
    </row>
    <row r="829" spans="1:6">
      <c r="C829" s="417"/>
      <c r="D829" s="417" t="s">
        <v>800</v>
      </c>
      <c r="E829" s="474"/>
      <c r="F829" s="419"/>
    </row>
    <row r="830" spans="1:6" ht="45.6">
      <c r="A830" s="411">
        <v>10</v>
      </c>
      <c r="B830" s="412" t="s">
        <v>1378</v>
      </c>
      <c r="C830" s="417"/>
      <c r="D830" s="417"/>
      <c r="E830" s="474"/>
      <c r="F830" s="419"/>
    </row>
    <row r="831" spans="1:6">
      <c r="B831" s="412" t="s">
        <v>1379</v>
      </c>
      <c r="C831" s="417" t="s">
        <v>476</v>
      </c>
      <c r="D831" s="417">
        <v>45</v>
      </c>
      <c r="E831" s="474"/>
      <c r="F831" s="437">
        <f t="shared" ref="F831" si="107">D831*ROUND(E831,2)</f>
        <v>0</v>
      </c>
    </row>
    <row r="832" spans="1:6">
      <c r="C832" s="417"/>
      <c r="D832" s="417" t="s">
        <v>800</v>
      </c>
      <c r="E832" s="474"/>
      <c r="F832" s="419"/>
    </row>
    <row r="833" spans="1:7" ht="45.6">
      <c r="A833" s="411">
        <v>11</v>
      </c>
      <c r="B833" s="412" t="s">
        <v>1380</v>
      </c>
      <c r="C833" s="417"/>
      <c r="D833" s="417"/>
      <c r="E833" s="474"/>
      <c r="F833" s="419"/>
    </row>
    <row r="834" spans="1:7">
      <c r="C834" s="417" t="s">
        <v>262</v>
      </c>
      <c r="D834" s="417">
        <v>6</v>
      </c>
      <c r="E834" s="474"/>
      <c r="F834" s="437">
        <f t="shared" ref="F834" si="108">D834*ROUND(E834,2)</f>
        <v>0</v>
      </c>
    </row>
    <row r="835" spans="1:7">
      <c r="C835" s="417"/>
      <c r="D835" s="417" t="s">
        <v>800</v>
      </c>
      <c r="E835" s="474"/>
      <c r="F835" s="419"/>
    </row>
    <row r="836" spans="1:7" ht="68.400000000000006">
      <c r="A836" s="411">
        <v>12</v>
      </c>
      <c r="B836" s="412" t="s">
        <v>1381</v>
      </c>
      <c r="C836" s="463"/>
      <c r="D836" s="417"/>
      <c r="E836" s="117"/>
      <c r="F836" s="455"/>
      <c r="G836" s="468"/>
    </row>
    <row r="837" spans="1:7">
      <c r="A837" s="411" t="s">
        <v>1382</v>
      </c>
      <c r="B837" s="462" t="s">
        <v>1337</v>
      </c>
      <c r="C837" s="413" t="s">
        <v>262</v>
      </c>
      <c r="D837" s="417">
        <v>50</v>
      </c>
      <c r="E837" s="117"/>
      <c r="F837" s="437">
        <f t="shared" ref="F837:F840" si="109">D837*ROUND(E837,2)</f>
        <v>0</v>
      </c>
      <c r="G837" s="454"/>
    </row>
    <row r="838" spans="1:7">
      <c r="A838" s="411" t="s">
        <v>1383</v>
      </c>
      <c r="B838" s="462" t="s">
        <v>1339</v>
      </c>
      <c r="C838" s="413" t="s">
        <v>262</v>
      </c>
      <c r="D838" s="417">
        <v>12</v>
      </c>
      <c r="E838" s="117"/>
      <c r="F838" s="437">
        <f t="shared" si="109"/>
        <v>0</v>
      </c>
      <c r="G838" s="454"/>
    </row>
    <row r="839" spans="1:7">
      <c r="A839" s="411" t="s">
        <v>1384</v>
      </c>
      <c r="B839" s="462" t="s">
        <v>1385</v>
      </c>
      <c r="C839" s="413" t="s">
        <v>262</v>
      </c>
      <c r="D839" s="417">
        <v>4</v>
      </c>
      <c r="E839" s="117"/>
      <c r="F839" s="437">
        <f t="shared" si="109"/>
        <v>0</v>
      </c>
      <c r="G839" s="454"/>
    </row>
    <row r="840" spans="1:7">
      <c r="A840" s="411" t="s">
        <v>1386</v>
      </c>
      <c r="B840" s="462" t="s">
        <v>1387</v>
      </c>
      <c r="C840" s="413" t="s">
        <v>262</v>
      </c>
      <c r="D840" s="417">
        <v>2</v>
      </c>
      <c r="E840" s="117"/>
      <c r="F840" s="437">
        <f t="shared" si="109"/>
        <v>0</v>
      </c>
      <c r="G840" s="454"/>
    </row>
    <row r="841" spans="1:7">
      <c r="B841" s="462"/>
      <c r="C841" s="463"/>
      <c r="D841" s="417"/>
      <c r="E841" s="117"/>
      <c r="F841" s="455"/>
      <c r="G841" s="468"/>
    </row>
    <row r="842" spans="1:7" ht="45.6">
      <c r="A842" s="411">
        <v>13</v>
      </c>
      <c r="B842" s="412" t="s">
        <v>1388</v>
      </c>
      <c r="C842" s="417"/>
      <c r="D842" s="417"/>
      <c r="E842" s="474"/>
      <c r="F842" s="419"/>
    </row>
    <row r="843" spans="1:7">
      <c r="A843" s="411" t="s">
        <v>1291</v>
      </c>
      <c r="B843" s="412" t="s">
        <v>1365</v>
      </c>
      <c r="C843" s="417" t="s">
        <v>262</v>
      </c>
      <c r="D843" s="417">
        <v>2</v>
      </c>
      <c r="E843" s="474"/>
      <c r="F843" s="437">
        <f t="shared" ref="F843:F845" si="110">D843*ROUND(E843,2)</f>
        <v>0</v>
      </c>
    </row>
    <row r="844" spans="1:7">
      <c r="A844" s="411" t="s">
        <v>1292</v>
      </c>
      <c r="B844" s="412" t="s">
        <v>1357</v>
      </c>
      <c r="C844" s="417" t="s">
        <v>262</v>
      </c>
      <c r="D844" s="417">
        <v>4</v>
      </c>
      <c r="E844" s="474"/>
      <c r="F844" s="437">
        <f t="shared" si="110"/>
        <v>0</v>
      </c>
    </row>
    <row r="845" spans="1:7">
      <c r="A845" s="411" t="s">
        <v>1389</v>
      </c>
      <c r="B845" s="412" t="s">
        <v>1367</v>
      </c>
      <c r="C845" s="417" t="s">
        <v>262</v>
      </c>
      <c r="D845" s="417">
        <v>4</v>
      </c>
      <c r="E845" s="474"/>
      <c r="F845" s="437">
        <f t="shared" si="110"/>
        <v>0</v>
      </c>
    </row>
    <row r="846" spans="1:7">
      <c r="C846" s="417"/>
      <c r="D846" s="417" t="s">
        <v>800</v>
      </c>
      <c r="E846" s="474"/>
      <c r="F846" s="419"/>
    </row>
    <row r="847" spans="1:7" ht="45.6">
      <c r="A847" s="411">
        <v>14</v>
      </c>
      <c r="B847" s="412" t="s">
        <v>1390</v>
      </c>
      <c r="D847" s="417"/>
    </row>
    <row r="848" spans="1:7">
      <c r="B848" s="412" t="s">
        <v>1391</v>
      </c>
      <c r="C848" s="463" t="s">
        <v>262</v>
      </c>
      <c r="D848" s="417">
        <v>2</v>
      </c>
      <c r="E848" s="117"/>
      <c r="F848" s="437">
        <f t="shared" ref="F848" si="111">D848*ROUND(E848,2)</f>
        <v>0</v>
      </c>
      <c r="G848" s="454"/>
    </row>
    <row r="849" spans="1:7">
      <c r="B849" s="469"/>
      <c r="D849" s="417"/>
      <c r="E849" s="117"/>
      <c r="F849" s="455"/>
      <c r="G849" s="468"/>
    </row>
    <row r="850" spans="1:7" ht="57">
      <c r="A850" s="411">
        <v>15</v>
      </c>
      <c r="B850" s="412" t="s">
        <v>1392</v>
      </c>
      <c r="D850" s="417" t="s">
        <v>800</v>
      </c>
    </row>
    <row r="851" spans="1:7">
      <c r="B851" s="412" t="s">
        <v>1393</v>
      </c>
      <c r="C851" s="463" t="s">
        <v>262</v>
      </c>
      <c r="D851" s="417">
        <v>2</v>
      </c>
      <c r="E851" s="117"/>
      <c r="F851" s="437">
        <f t="shared" ref="F851" si="112">D851*ROUND(E851,2)</f>
        <v>0</v>
      </c>
    </row>
    <row r="852" spans="1:7">
      <c r="D852" s="413" t="s">
        <v>800</v>
      </c>
      <c r="E852" s="116"/>
      <c r="F852" s="419"/>
    </row>
    <row r="853" spans="1:7" ht="22.8">
      <c r="A853" s="411">
        <v>16</v>
      </c>
      <c r="B853" s="412" t="s">
        <v>1394</v>
      </c>
      <c r="C853" s="417"/>
      <c r="D853" s="417"/>
      <c r="E853" s="474"/>
      <c r="F853" s="419"/>
    </row>
    <row r="854" spans="1:7">
      <c r="B854" s="412" t="s">
        <v>1341</v>
      </c>
      <c r="C854" s="417" t="s">
        <v>262</v>
      </c>
      <c r="D854" s="417">
        <v>15</v>
      </c>
      <c r="E854" s="474"/>
      <c r="F854" s="437">
        <f t="shared" ref="F854" si="113">D854*ROUND(E854,2)</f>
        <v>0</v>
      </c>
    </row>
    <row r="855" spans="1:7">
      <c r="C855" s="417"/>
      <c r="D855" s="417" t="s">
        <v>800</v>
      </c>
      <c r="E855" s="474"/>
      <c r="F855" s="419"/>
    </row>
    <row r="856" spans="1:7">
      <c r="C856" s="417"/>
      <c r="D856" s="417" t="s">
        <v>800</v>
      </c>
      <c r="E856" s="474"/>
      <c r="F856" s="419"/>
    </row>
    <row r="857" spans="1:7" ht="45.6">
      <c r="A857" s="411">
        <v>17</v>
      </c>
      <c r="B857" s="412" t="s">
        <v>3421</v>
      </c>
      <c r="E857" s="116"/>
      <c r="F857" s="436"/>
      <c r="G857" s="412"/>
    </row>
    <row r="858" spans="1:7">
      <c r="C858" s="417" t="s">
        <v>754</v>
      </c>
      <c r="D858" s="413">
        <v>1</v>
      </c>
      <c r="E858" s="474"/>
      <c r="F858" s="437">
        <f t="shared" ref="F858" si="114">D858*ROUND(E858,2)</f>
        <v>0</v>
      </c>
      <c r="G858" s="412"/>
    </row>
    <row r="859" spans="1:7">
      <c r="E859" s="116"/>
      <c r="F859" s="436"/>
      <c r="G859" s="412"/>
    </row>
    <row r="860" spans="1:7" ht="90" customHeight="1">
      <c r="A860" s="411">
        <v>18</v>
      </c>
      <c r="B860" s="441" t="s">
        <v>3430</v>
      </c>
      <c r="E860" s="116"/>
      <c r="F860" s="436"/>
      <c r="G860" s="412"/>
    </row>
    <row r="861" spans="1:7">
      <c r="C861" s="417" t="s">
        <v>754</v>
      </c>
      <c r="D861" s="413">
        <v>1</v>
      </c>
      <c r="E861" s="474"/>
      <c r="F861" s="437">
        <f t="shared" ref="F861" si="115">D861*ROUND(E861,2)</f>
        <v>0</v>
      </c>
      <c r="G861" s="412"/>
    </row>
    <row r="862" spans="1:7">
      <c r="E862" s="116"/>
      <c r="F862" s="436"/>
      <c r="G862" s="412"/>
    </row>
    <row r="863" spans="1:7">
      <c r="D863" s="413" t="s">
        <v>800</v>
      </c>
      <c r="E863" s="116"/>
      <c r="F863" s="436"/>
      <c r="G863" s="412"/>
    </row>
    <row r="864" spans="1:7">
      <c r="A864" s="415"/>
      <c r="E864" s="117"/>
      <c r="F864" s="455"/>
    </row>
    <row r="865" spans="1:6">
      <c r="A865" s="415" t="s">
        <v>1350</v>
      </c>
      <c r="B865" s="412" t="s">
        <v>818</v>
      </c>
      <c r="D865" s="413" t="s">
        <v>800</v>
      </c>
      <c r="E865" s="117"/>
      <c r="F865" s="436">
        <f>SUM(F779:F864)</f>
        <v>0</v>
      </c>
    </row>
    <row r="866" spans="1:6">
      <c r="E866" s="116"/>
      <c r="F866" s="436"/>
    </row>
    <row r="867" spans="1:6">
      <c r="C867" s="442"/>
      <c r="D867" s="442"/>
      <c r="E867" s="476"/>
      <c r="F867" s="443"/>
    </row>
    <row r="868" spans="1:6" s="435" customFormat="1" ht="12">
      <c r="A868" s="424" t="s">
        <v>591</v>
      </c>
      <c r="B868" s="416" t="s">
        <v>1395</v>
      </c>
      <c r="C868" s="434"/>
      <c r="D868" s="434"/>
      <c r="E868" s="479"/>
      <c r="F868" s="470"/>
    </row>
    <row r="869" spans="1:6">
      <c r="A869" s="415"/>
      <c r="E869" s="117"/>
      <c r="F869" s="455"/>
    </row>
    <row r="870" spans="1:6" ht="45.6">
      <c r="A870" s="411">
        <v>1</v>
      </c>
      <c r="B870" s="412" t="s">
        <v>3425</v>
      </c>
      <c r="C870" s="417"/>
      <c r="D870" s="417" t="s">
        <v>800</v>
      </c>
      <c r="E870" s="474"/>
      <c r="F870" s="419"/>
    </row>
    <row r="871" spans="1:6">
      <c r="A871" s="414"/>
      <c r="C871" s="417" t="s">
        <v>754</v>
      </c>
      <c r="D871" s="417">
        <v>1</v>
      </c>
      <c r="E871" s="474"/>
      <c r="F871" s="437">
        <f t="shared" ref="F871" si="116">D871*ROUND(E871,2)</f>
        <v>0</v>
      </c>
    </row>
    <row r="872" spans="1:6">
      <c r="A872" s="414"/>
      <c r="D872" s="417" t="s">
        <v>800</v>
      </c>
      <c r="E872" s="116"/>
      <c r="F872" s="436"/>
    </row>
    <row r="873" spans="1:6" ht="45.6">
      <c r="A873" s="411">
        <v>2</v>
      </c>
      <c r="B873" s="412" t="s">
        <v>1396</v>
      </c>
      <c r="C873" s="417"/>
      <c r="D873" s="417" t="s">
        <v>800</v>
      </c>
      <c r="E873" s="474"/>
      <c r="F873" s="419"/>
    </row>
    <row r="874" spans="1:6">
      <c r="A874" s="414"/>
      <c r="C874" s="417" t="s">
        <v>754</v>
      </c>
      <c r="D874" s="417">
        <v>1</v>
      </c>
      <c r="E874" s="474"/>
      <c r="F874" s="437">
        <f t="shared" ref="F874" si="117">D874*ROUND(E874,2)</f>
        <v>0</v>
      </c>
    </row>
    <row r="875" spans="1:6">
      <c r="A875" s="414"/>
      <c r="D875" s="417" t="s">
        <v>800</v>
      </c>
      <c r="E875" s="116"/>
      <c r="F875" s="436"/>
    </row>
    <row r="876" spans="1:6">
      <c r="C876" s="417"/>
      <c r="D876" s="417" t="s">
        <v>800</v>
      </c>
      <c r="E876" s="474"/>
      <c r="F876" s="419"/>
    </row>
    <row r="877" spans="1:6">
      <c r="A877" s="414" t="s">
        <v>591</v>
      </c>
      <c r="B877" s="439" t="s">
        <v>818</v>
      </c>
      <c r="C877" s="418"/>
      <c r="D877" s="417" t="s">
        <v>800</v>
      </c>
      <c r="E877" s="475"/>
      <c r="F877" s="436">
        <f>SUM(F870:F875)</f>
        <v>0</v>
      </c>
    </row>
    <row r="878" spans="1:6">
      <c r="A878" s="415"/>
      <c r="E878" s="117"/>
      <c r="F878" s="455"/>
    </row>
    <row r="879" spans="1:6">
      <c r="A879" s="415"/>
      <c r="E879" s="117"/>
      <c r="F879" s="455"/>
    </row>
    <row r="893" spans="1:9">
      <c r="I893" s="464"/>
    </row>
    <row r="894" spans="1:9">
      <c r="I894" s="464"/>
    </row>
    <row r="896" spans="1:9">
      <c r="A896" s="415"/>
      <c r="C896" s="417"/>
      <c r="D896" s="417"/>
      <c r="E896" s="471"/>
      <c r="F896" s="419"/>
    </row>
    <row r="897" spans="5:6">
      <c r="E897" s="116"/>
      <c r="F897" s="436"/>
    </row>
    <row r="898" spans="5:6">
      <c r="E898" s="116"/>
      <c r="F898" s="436"/>
    </row>
    <row r="899" spans="5:6">
      <c r="E899" s="116"/>
      <c r="F899" s="436"/>
    </row>
    <row r="900" spans="5:6">
      <c r="E900" s="116"/>
      <c r="F900" s="436"/>
    </row>
    <row r="901" spans="5:6">
      <c r="E901" s="116"/>
      <c r="F901" s="436"/>
    </row>
    <row r="902" spans="5:6">
      <c r="E902" s="116"/>
      <c r="F902" s="436"/>
    </row>
    <row r="903" spans="5:6">
      <c r="E903" s="116"/>
      <c r="F903" s="436"/>
    </row>
    <row r="904" spans="5:6">
      <c r="E904" s="116"/>
      <c r="F904" s="436"/>
    </row>
    <row r="905" spans="5:6">
      <c r="E905" s="116"/>
      <c r="F905" s="436"/>
    </row>
    <row r="906" spans="5:6">
      <c r="E906" s="116"/>
      <c r="F906" s="436"/>
    </row>
    <row r="907" spans="5:6">
      <c r="E907" s="116"/>
      <c r="F907" s="436"/>
    </row>
    <row r="908" spans="5:6">
      <c r="E908" s="116"/>
      <c r="F908" s="436"/>
    </row>
    <row r="909" spans="5:6">
      <c r="E909" s="116"/>
      <c r="F909" s="436"/>
    </row>
    <row r="910" spans="5:6">
      <c r="E910" s="116"/>
      <c r="F910" s="436"/>
    </row>
    <row r="911" spans="5:6">
      <c r="E911" s="116"/>
      <c r="F911" s="436"/>
    </row>
    <row r="912" spans="5:6">
      <c r="E912" s="116"/>
      <c r="F912" s="436"/>
    </row>
    <row r="913" spans="5:6">
      <c r="E913" s="116"/>
      <c r="F913" s="436"/>
    </row>
    <row r="914" spans="5:6">
      <c r="E914" s="116"/>
      <c r="F914" s="436"/>
    </row>
    <row r="915" spans="5:6">
      <c r="E915" s="116"/>
      <c r="F915" s="436"/>
    </row>
    <row r="916" spans="5:6">
      <c r="E916" s="116"/>
      <c r="F916" s="436"/>
    </row>
    <row r="917" spans="5:6">
      <c r="E917" s="116"/>
      <c r="F917" s="436"/>
    </row>
    <row r="918" spans="5:6">
      <c r="E918" s="116"/>
      <c r="F918" s="436"/>
    </row>
    <row r="919" spans="5:6">
      <c r="E919" s="116"/>
      <c r="F919" s="436"/>
    </row>
    <row r="920" spans="5:6">
      <c r="E920" s="116"/>
      <c r="F920" s="436"/>
    </row>
    <row r="921" spans="5:6">
      <c r="E921" s="116"/>
      <c r="F921" s="436"/>
    </row>
    <row r="922" spans="5:6">
      <c r="E922" s="116"/>
      <c r="F922" s="436"/>
    </row>
    <row r="923" spans="5:6">
      <c r="E923" s="116"/>
      <c r="F923" s="436"/>
    </row>
    <row r="924" spans="5:6">
      <c r="E924" s="116"/>
      <c r="F924" s="436"/>
    </row>
    <row r="925" spans="5:6">
      <c r="E925" s="116"/>
      <c r="F925" s="436"/>
    </row>
    <row r="926" spans="5:6">
      <c r="E926" s="116"/>
      <c r="F926" s="436"/>
    </row>
    <row r="927" spans="5:6">
      <c r="E927" s="116"/>
      <c r="F927" s="436"/>
    </row>
    <row r="928" spans="5:6">
      <c r="E928" s="116"/>
      <c r="F928" s="436"/>
    </row>
    <row r="929" spans="5:6">
      <c r="E929" s="116"/>
      <c r="F929" s="436"/>
    </row>
    <row r="930" spans="5:6">
      <c r="E930" s="116"/>
      <c r="F930" s="436"/>
    </row>
    <row r="931" spans="5:6">
      <c r="E931" s="116"/>
      <c r="F931" s="436"/>
    </row>
    <row r="932" spans="5:6">
      <c r="E932" s="116"/>
      <c r="F932" s="436"/>
    </row>
    <row r="933" spans="5:6">
      <c r="E933" s="116"/>
      <c r="F933" s="436"/>
    </row>
    <row r="934" spans="5:6">
      <c r="E934" s="116"/>
      <c r="F934" s="436"/>
    </row>
    <row r="935" spans="5:6">
      <c r="E935" s="116"/>
      <c r="F935" s="436"/>
    </row>
    <row r="936" spans="5:6">
      <c r="E936" s="116"/>
      <c r="F936" s="436"/>
    </row>
    <row r="937" spans="5:6">
      <c r="E937" s="116"/>
      <c r="F937" s="436"/>
    </row>
    <row r="938" spans="5:6">
      <c r="E938" s="116"/>
      <c r="F938" s="436"/>
    </row>
    <row r="939" spans="5:6">
      <c r="E939" s="116"/>
      <c r="F939" s="436"/>
    </row>
    <row r="940" spans="5:6">
      <c r="E940" s="116"/>
      <c r="F940" s="436"/>
    </row>
    <row r="941" spans="5:6">
      <c r="E941" s="116"/>
      <c r="F941" s="436"/>
    </row>
    <row r="942" spans="5:6">
      <c r="E942" s="116"/>
      <c r="F942" s="436"/>
    </row>
    <row r="943" spans="5:6">
      <c r="E943" s="116"/>
      <c r="F943" s="436"/>
    </row>
    <row r="944" spans="5:6">
      <c r="E944" s="116"/>
      <c r="F944" s="436"/>
    </row>
    <row r="945" spans="5:6">
      <c r="E945" s="116"/>
      <c r="F945" s="436"/>
    </row>
    <row r="946" spans="5:6">
      <c r="E946" s="116"/>
      <c r="F946" s="436"/>
    </row>
    <row r="947" spans="5:6">
      <c r="E947" s="116"/>
      <c r="F947" s="436"/>
    </row>
    <row r="948" spans="5:6">
      <c r="E948" s="116"/>
      <c r="F948" s="436"/>
    </row>
    <row r="949" spans="5:6">
      <c r="E949" s="116"/>
      <c r="F949" s="436"/>
    </row>
    <row r="950" spans="5:6">
      <c r="E950" s="116"/>
      <c r="F950" s="436"/>
    </row>
    <row r="951" spans="5:6">
      <c r="E951" s="116"/>
      <c r="F951" s="436"/>
    </row>
    <row r="952" spans="5:6">
      <c r="E952" s="116"/>
      <c r="F952" s="436"/>
    </row>
    <row r="953" spans="5:6">
      <c r="E953" s="116"/>
      <c r="F953" s="436"/>
    </row>
    <row r="954" spans="5:6">
      <c r="E954" s="116"/>
      <c r="F954" s="436"/>
    </row>
    <row r="955" spans="5:6">
      <c r="E955" s="116"/>
      <c r="F955" s="436"/>
    </row>
    <row r="956" spans="5:6">
      <c r="E956" s="116"/>
      <c r="F956" s="436"/>
    </row>
    <row r="957" spans="5:6">
      <c r="E957" s="116"/>
      <c r="F957" s="436"/>
    </row>
    <row r="958" spans="5:6">
      <c r="E958" s="116"/>
      <c r="F958" s="436"/>
    </row>
    <row r="959" spans="5:6">
      <c r="E959" s="116"/>
      <c r="F959" s="436"/>
    </row>
    <row r="960" spans="5:6">
      <c r="E960" s="116"/>
      <c r="F960" s="436"/>
    </row>
    <row r="961" spans="5:6">
      <c r="E961" s="116"/>
      <c r="F961" s="436"/>
    </row>
    <row r="962" spans="5:6">
      <c r="E962" s="116"/>
      <c r="F962" s="436"/>
    </row>
    <row r="963" spans="5:6">
      <c r="E963" s="116"/>
      <c r="F963" s="436"/>
    </row>
    <row r="964" spans="5:6">
      <c r="E964" s="116"/>
      <c r="F964" s="436"/>
    </row>
    <row r="965" spans="5:6">
      <c r="E965" s="116"/>
      <c r="F965" s="436"/>
    </row>
    <row r="966" spans="5:6">
      <c r="E966" s="116"/>
      <c r="F966" s="436"/>
    </row>
    <row r="967" spans="5:6">
      <c r="E967" s="116"/>
      <c r="F967" s="436"/>
    </row>
    <row r="968" spans="5:6">
      <c r="E968" s="116"/>
      <c r="F968" s="436"/>
    </row>
    <row r="969" spans="5:6">
      <c r="E969" s="116"/>
      <c r="F969" s="436"/>
    </row>
    <row r="970" spans="5:6">
      <c r="E970" s="116"/>
      <c r="F970" s="436"/>
    </row>
    <row r="971" spans="5:6">
      <c r="E971" s="116"/>
      <c r="F971" s="436"/>
    </row>
    <row r="972" spans="5:6">
      <c r="E972" s="116"/>
      <c r="F972" s="436"/>
    </row>
    <row r="973" spans="5:6">
      <c r="E973" s="116"/>
      <c r="F973" s="436"/>
    </row>
    <row r="974" spans="5:6">
      <c r="E974" s="116"/>
      <c r="F974" s="436"/>
    </row>
    <row r="975" spans="5:6">
      <c r="E975" s="116"/>
      <c r="F975" s="436"/>
    </row>
    <row r="976" spans="5:6">
      <c r="E976" s="116"/>
      <c r="F976" s="436"/>
    </row>
    <row r="977" spans="5:6">
      <c r="E977" s="116"/>
      <c r="F977" s="436"/>
    </row>
    <row r="978" spans="5:6">
      <c r="E978" s="116"/>
      <c r="F978" s="436"/>
    </row>
    <row r="979" spans="5:6">
      <c r="E979" s="116"/>
      <c r="F979" s="436"/>
    </row>
    <row r="980" spans="5:6">
      <c r="E980" s="116"/>
      <c r="F980" s="436"/>
    </row>
    <row r="981" spans="5:6">
      <c r="E981" s="116"/>
      <c r="F981" s="436"/>
    </row>
    <row r="982" spans="5:6">
      <c r="E982" s="116"/>
      <c r="F982" s="436"/>
    </row>
    <row r="983" spans="5:6">
      <c r="E983" s="116"/>
      <c r="F983" s="436"/>
    </row>
    <row r="984" spans="5:6">
      <c r="E984" s="116"/>
      <c r="F984" s="436"/>
    </row>
    <row r="985" spans="5:6">
      <c r="E985" s="116"/>
      <c r="F985" s="436"/>
    </row>
    <row r="986" spans="5:6">
      <c r="E986" s="116"/>
      <c r="F986" s="436"/>
    </row>
    <row r="987" spans="5:6">
      <c r="E987" s="116"/>
      <c r="F987" s="436"/>
    </row>
    <row r="988" spans="5:6">
      <c r="E988" s="116"/>
      <c r="F988" s="436"/>
    </row>
    <row r="989" spans="5:6">
      <c r="E989" s="116"/>
      <c r="F989" s="436"/>
    </row>
    <row r="990" spans="5:6">
      <c r="E990" s="116"/>
      <c r="F990" s="436"/>
    </row>
    <row r="991" spans="5:6">
      <c r="E991" s="116"/>
      <c r="F991" s="436"/>
    </row>
    <row r="992" spans="5:6">
      <c r="E992" s="116"/>
      <c r="F992" s="436"/>
    </row>
    <row r="993" spans="5:6">
      <c r="E993" s="116"/>
      <c r="F993" s="436"/>
    </row>
    <row r="994" spans="5:6">
      <c r="E994" s="116"/>
      <c r="F994" s="436"/>
    </row>
    <row r="995" spans="5:6">
      <c r="E995" s="116"/>
      <c r="F995" s="436"/>
    </row>
    <row r="996" spans="5:6">
      <c r="E996" s="116"/>
      <c r="F996" s="436"/>
    </row>
    <row r="997" spans="5:6">
      <c r="E997" s="116"/>
      <c r="F997" s="436"/>
    </row>
    <row r="998" spans="5:6">
      <c r="E998" s="116"/>
      <c r="F998" s="436"/>
    </row>
    <row r="999" spans="5:6">
      <c r="E999" s="116"/>
      <c r="F999" s="436"/>
    </row>
    <row r="1000" spans="5:6">
      <c r="E1000" s="116"/>
      <c r="F1000" s="436"/>
    </row>
    <row r="1001" spans="5:6">
      <c r="E1001" s="116"/>
      <c r="F1001" s="436"/>
    </row>
    <row r="1002" spans="5:6">
      <c r="E1002" s="116"/>
      <c r="F1002" s="436"/>
    </row>
    <row r="1003" spans="5:6">
      <c r="E1003" s="116"/>
      <c r="F1003" s="436"/>
    </row>
    <row r="1004" spans="5:6">
      <c r="E1004" s="116"/>
      <c r="F1004" s="436"/>
    </row>
    <row r="1005" spans="5:6">
      <c r="E1005" s="116"/>
      <c r="F1005" s="436"/>
    </row>
    <row r="1006" spans="5:6">
      <c r="E1006" s="116"/>
      <c r="F1006" s="436"/>
    </row>
    <row r="1007" spans="5:6">
      <c r="E1007" s="116"/>
      <c r="F1007" s="436"/>
    </row>
    <row r="1008" spans="5:6">
      <c r="E1008" s="116"/>
      <c r="F1008" s="436"/>
    </row>
    <row r="1009" spans="5:6">
      <c r="E1009" s="116"/>
      <c r="F1009" s="436"/>
    </row>
    <row r="1010" spans="5:6">
      <c r="E1010" s="116"/>
      <c r="F1010" s="436"/>
    </row>
    <row r="1011" spans="5:6">
      <c r="E1011" s="116"/>
      <c r="F1011" s="436"/>
    </row>
    <row r="1012" spans="5:6">
      <c r="E1012" s="116"/>
      <c r="F1012" s="436"/>
    </row>
    <row r="1013" spans="5:6">
      <c r="E1013" s="116"/>
      <c r="F1013" s="436"/>
    </row>
    <row r="1014" spans="5:6">
      <c r="E1014" s="116"/>
      <c r="F1014" s="436"/>
    </row>
    <row r="1015" spans="5:6">
      <c r="E1015" s="116"/>
      <c r="F1015" s="436"/>
    </row>
    <row r="1016" spans="5:6">
      <c r="E1016" s="116"/>
      <c r="F1016" s="436"/>
    </row>
    <row r="1017" spans="5:6">
      <c r="E1017" s="116"/>
      <c r="F1017" s="436"/>
    </row>
    <row r="1018" spans="5:6">
      <c r="E1018" s="116"/>
      <c r="F1018" s="436"/>
    </row>
    <row r="1019" spans="5:6">
      <c r="E1019" s="116"/>
      <c r="F1019" s="436"/>
    </row>
    <row r="1020" spans="5:6">
      <c r="E1020" s="116"/>
      <c r="F1020" s="436"/>
    </row>
    <row r="1021" spans="5:6">
      <c r="E1021" s="116"/>
      <c r="F1021" s="436"/>
    </row>
    <row r="1022" spans="5:6">
      <c r="E1022" s="116"/>
      <c r="F1022" s="436"/>
    </row>
    <row r="1023" spans="5:6">
      <c r="E1023" s="116"/>
      <c r="F1023" s="436"/>
    </row>
    <row r="1024" spans="5:6">
      <c r="E1024" s="116"/>
      <c r="F1024" s="436"/>
    </row>
    <row r="1025" spans="5:6">
      <c r="E1025" s="116"/>
      <c r="F1025" s="436"/>
    </row>
    <row r="1026" spans="5:6">
      <c r="E1026" s="116"/>
      <c r="F1026" s="436"/>
    </row>
    <row r="1027" spans="5:6">
      <c r="E1027" s="116"/>
      <c r="F1027" s="436"/>
    </row>
    <row r="1028" spans="5:6">
      <c r="E1028" s="116"/>
      <c r="F1028" s="436"/>
    </row>
    <row r="1029" spans="5:6">
      <c r="E1029" s="116"/>
      <c r="F1029" s="436"/>
    </row>
    <row r="1030" spans="5:6">
      <c r="E1030" s="116"/>
      <c r="F1030" s="436"/>
    </row>
    <row r="1031" spans="5:6">
      <c r="E1031" s="116"/>
      <c r="F1031" s="436"/>
    </row>
    <row r="1032" spans="5:6">
      <c r="E1032" s="116"/>
      <c r="F1032" s="436"/>
    </row>
    <row r="1033" spans="5:6">
      <c r="E1033" s="116"/>
      <c r="F1033" s="436"/>
    </row>
    <row r="1034" spans="5:6">
      <c r="E1034" s="116"/>
      <c r="F1034" s="436"/>
    </row>
    <row r="1035" spans="5:6">
      <c r="E1035" s="116"/>
      <c r="F1035" s="436"/>
    </row>
    <row r="1036" spans="5:6">
      <c r="E1036" s="116"/>
      <c r="F1036" s="436"/>
    </row>
    <row r="1037" spans="5:6">
      <c r="E1037" s="116"/>
      <c r="F1037" s="436"/>
    </row>
    <row r="1038" spans="5:6">
      <c r="E1038" s="116"/>
      <c r="F1038" s="436"/>
    </row>
    <row r="1039" spans="5:6">
      <c r="E1039" s="116"/>
      <c r="F1039" s="436"/>
    </row>
    <row r="1040" spans="5:6">
      <c r="E1040" s="116"/>
      <c r="F1040" s="436"/>
    </row>
    <row r="1041" spans="5:6">
      <c r="E1041" s="116"/>
      <c r="F1041" s="436"/>
    </row>
    <row r="1042" spans="5:6">
      <c r="E1042" s="116"/>
      <c r="F1042" s="436"/>
    </row>
    <row r="1043" spans="5:6">
      <c r="E1043" s="116"/>
      <c r="F1043" s="436"/>
    </row>
    <row r="1044" spans="5:6">
      <c r="E1044" s="116"/>
      <c r="F1044" s="436"/>
    </row>
    <row r="1045" spans="5:6">
      <c r="E1045" s="116"/>
      <c r="F1045" s="436"/>
    </row>
    <row r="1046" spans="5:6">
      <c r="E1046" s="116"/>
      <c r="F1046" s="436"/>
    </row>
    <row r="1047" spans="5:6">
      <c r="E1047" s="116"/>
      <c r="F1047" s="436"/>
    </row>
    <row r="1048" spans="5:6">
      <c r="E1048" s="116"/>
      <c r="F1048" s="436"/>
    </row>
    <row r="1049" spans="5:6">
      <c r="E1049" s="116"/>
      <c r="F1049" s="436"/>
    </row>
    <row r="1050" spans="5:6">
      <c r="E1050" s="116"/>
      <c r="F1050" s="436"/>
    </row>
    <row r="1051" spans="5:6">
      <c r="E1051" s="116"/>
      <c r="F1051" s="436"/>
    </row>
    <row r="1052" spans="5:6">
      <c r="E1052" s="116"/>
      <c r="F1052" s="436"/>
    </row>
    <row r="1053" spans="5:6">
      <c r="E1053" s="116"/>
      <c r="F1053" s="436"/>
    </row>
    <row r="1054" spans="5:6">
      <c r="E1054" s="116"/>
      <c r="F1054" s="436"/>
    </row>
    <row r="1055" spans="5:6">
      <c r="E1055" s="116"/>
      <c r="F1055" s="436"/>
    </row>
    <row r="1056" spans="5:6">
      <c r="E1056" s="116"/>
      <c r="F1056" s="436"/>
    </row>
    <row r="1057" spans="5:6">
      <c r="E1057" s="116"/>
      <c r="F1057" s="436"/>
    </row>
    <row r="1058" spans="5:6">
      <c r="E1058" s="116"/>
      <c r="F1058" s="436"/>
    </row>
    <row r="1059" spans="5:6">
      <c r="E1059" s="116"/>
      <c r="F1059" s="436"/>
    </row>
    <row r="1060" spans="5:6">
      <c r="E1060" s="116"/>
      <c r="F1060" s="436"/>
    </row>
    <row r="1061" spans="5:6">
      <c r="E1061" s="116"/>
      <c r="F1061" s="436"/>
    </row>
    <row r="1062" spans="5:6">
      <c r="E1062" s="116"/>
      <c r="F1062" s="436"/>
    </row>
    <row r="1063" spans="5:6">
      <c r="E1063" s="116"/>
      <c r="F1063" s="436"/>
    </row>
    <row r="1064" spans="5:6">
      <c r="E1064" s="116"/>
      <c r="F1064" s="436"/>
    </row>
    <row r="1065" spans="5:6">
      <c r="E1065" s="116"/>
      <c r="F1065" s="436"/>
    </row>
    <row r="1066" spans="5:6">
      <c r="E1066" s="116"/>
      <c r="F1066" s="436"/>
    </row>
    <row r="1067" spans="5:6">
      <c r="E1067" s="116"/>
      <c r="F1067" s="436"/>
    </row>
    <row r="1068" spans="5:6">
      <c r="E1068" s="116"/>
      <c r="F1068" s="436"/>
    </row>
    <row r="1069" spans="5:6">
      <c r="E1069" s="116"/>
      <c r="F1069" s="436"/>
    </row>
    <row r="1070" spans="5:6">
      <c r="E1070" s="116"/>
      <c r="F1070" s="436"/>
    </row>
    <row r="1071" spans="5:6">
      <c r="E1071" s="116"/>
      <c r="F1071" s="436"/>
    </row>
    <row r="1072" spans="5:6">
      <c r="E1072" s="116"/>
      <c r="F1072" s="436"/>
    </row>
    <row r="1073" spans="5:6">
      <c r="E1073" s="116"/>
      <c r="F1073" s="436"/>
    </row>
    <row r="1074" spans="5:6">
      <c r="E1074" s="116"/>
      <c r="F1074" s="436"/>
    </row>
    <row r="1075" spans="5:6">
      <c r="E1075" s="116"/>
      <c r="F1075" s="436"/>
    </row>
    <row r="1076" spans="5:6">
      <c r="E1076" s="116"/>
      <c r="F1076" s="436"/>
    </row>
    <row r="1077" spans="5:6">
      <c r="E1077" s="116"/>
      <c r="F1077" s="436"/>
    </row>
    <row r="1078" spans="5:6">
      <c r="E1078" s="116"/>
      <c r="F1078" s="436"/>
    </row>
    <row r="1079" spans="5:6">
      <c r="E1079" s="116"/>
      <c r="F1079" s="436"/>
    </row>
    <row r="1080" spans="5:6">
      <c r="E1080" s="116"/>
      <c r="F1080" s="436"/>
    </row>
    <row r="1081" spans="5:6">
      <c r="E1081" s="116"/>
      <c r="F1081" s="436"/>
    </row>
    <row r="1082" spans="5:6">
      <c r="E1082" s="116"/>
      <c r="F1082" s="436"/>
    </row>
    <row r="1083" spans="5:6">
      <c r="E1083" s="116"/>
      <c r="F1083" s="436"/>
    </row>
    <row r="1084" spans="5:6">
      <c r="E1084" s="116"/>
      <c r="F1084" s="436"/>
    </row>
    <row r="1085" spans="5:6">
      <c r="E1085" s="116"/>
      <c r="F1085" s="436"/>
    </row>
    <row r="1086" spans="5:6">
      <c r="E1086" s="116"/>
      <c r="F1086" s="436"/>
    </row>
    <row r="1087" spans="5:6">
      <c r="E1087" s="116"/>
      <c r="F1087" s="436"/>
    </row>
    <row r="1088" spans="5:6">
      <c r="E1088" s="116"/>
      <c r="F1088" s="436"/>
    </row>
    <row r="1089" spans="5:6">
      <c r="E1089" s="116"/>
      <c r="F1089" s="436"/>
    </row>
    <row r="1090" spans="5:6">
      <c r="E1090" s="116"/>
      <c r="F1090" s="436"/>
    </row>
    <row r="1091" spans="5:6">
      <c r="E1091" s="116"/>
      <c r="F1091" s="436"/>
    </row>
    <row r="1092" spans="5:6">
      <c r="E1092" s="116"/>
      <c r="F1092" s="436"/>
    </row>
    <row r="1093" spans="5:6">
      <c r="E1093" s="116"/>
      <c r="F1093" s="436"/>
    </row>
    <row r="1094" spans="5:6">
      <c r="E1094" s="116"/>
      <c r="F1094" s="436"/>
    </row>
    <row r="1095" spans="5:6">
      <c r="E1095" s="116"/>
      <c r="F1095" s="436"/>
    </row>
    <row r="1096" spans="5:6">
      <c r="E1096" s="116"/>
      <c r="F1096" s="436"/>
    </row>
    <row r="1097" spans="5:6">
      <c r="E1097" s="116"/>
      <c r="F1097" s="436"/>
    </row>
    <row r="1098" spans="5:6">
      <c r="E1098" s="116"/>
      <c r="F1098" s="436"/>
    </row>
    <row r="1099" spans="5:6">
      <c r="E1099" s="116"/>
      <c r="F1099" s="436"/>
    </row>
    <row r="1100" spans="5:6">
      <c r="E1100" s="116"/>
      <c r="F1100" s="436"/>
    </row>
    <row r="1101" spans="5:6">
      <c r="E1101" s="116"/>
      <c r="F1101" s="436"/>
    </row>
    <row r="1102" spans="5:6">
      <c r="E1102" s="116"/>
      <c r="F1102" s="436"/>
    </row>
    <row r="1103" spans="5:6">
      <c r="E1103" s="116"/>
      <c r="F1103" s="436"/>
    </row>
    <row r="1104" spans="5:6">
      <c r="E1104" s="116"/>
      <c r="F1104" s="436"/>
    </row>
    <row r="1105" spans="5:6">
      <c r="E1105" s="116"/>
      <c r="F1105" s="436"/>
    </row>
    <row r="1106" spans="5:6">
      <c r="E1106" s="116"/>
      <c r="F1106" s="436"/>
    </row>
    <row r="1107" spans="5:6">
      <c r="E1107" s="116"/>
      <c r="F1107" s="436"/>
    </row>
    <row r="1108" spans="5:6">
      <c r="E1108" s="116"/>
      <c r="F1108" s="436"/>
    </row>
    <row r="1109" spans="5:6">
      <c r="E1109" s="116"/>
      <c r="F1109" s="436"/>
    </row>
    <row r="1110" spans="5:6">
      <c r="E1110" s="116"/>
      <c r="F1110" s="436"/>
    </row>
    <row r="1111" spans="5:6">
      <c r="E1111" s="116"/>
      <c r="F1111" s="436"/>
    </row>
    <row r="1112" spans="5:6">
      <c r="E1112" s="116"/>
      <c r="F1112" s="436"/>
    </row>
    <row r="1113" spans="5:6">
      <c r="E1113" s="116"/>
      <c r="F1113" s="436"/>
    </row>
    <row r="1114" spans="5:6">
      <c r="E1114" s="116"/>
      <c r="F1114" s="436"/>
    </row>
    <row r="1115" spans="5:6">
      <c r="E1115" s="116"/>
      <c r="F1115" s="436"/>
    </row>
    <row r="1116" spans="5:6">
      <c r="E1116" s="116"/>
      <c r="F1116" s="436"/>
    </row>
    <row r="1117" spans="5:6">
      <c r="E1117" s="116"/>
      <c r="F1117" s="436"/>
    </row>
    <row r="1118" spans="5:6">
      <c r="E1118" s="116"/>
      <c r="F1118" s="436"/>
    </row>
    <row r="1119" spans="5:6">
      <c r="E1119" s="116"/>
      <c r="F1119" s="436"/>
    </row>
    <row r="1120" spans="5:6">
      <c r="E1120" s="116"/>
      <c r="F1120" s="436"/>
    </row>
    <row r="1121" spans="5:6">
      <c r="E1121" s="116"/>
      <c r="F1121" s="436"/>
    </row>
    <row r="1122" spans="5:6">
      <c r="E1122" s="116"/>
      <c r="F1122" s="436"/>
    </row>
    <row r="1123" spans="5:6">
      <c r="E1123" s="116"/>
      <c r="F1123" s="436"/>
    </row>
    <row r="1124" spans="5:6">
      <c r="E1124" s="116"/>
      <c r="F1124" s="436"/>
    </row>
    <row r="1125" spans="5:6">
      <c r="E1125" s="116"/>
      <c r="F1125" s="436"/>
    </row>
    <row r="1126" spans="5:6">
      <c r="E1126" s="116"/>
      <c r="F1126" s="436"/>
    </row>
    <row r="1127" spans="5:6">
      <c r="E1127" s="116"/>
      <c r="F1127" s="436"/>
    </row>
    <row r="1128" spans="5:6">
      <c r="E1128" s="116"/>
      <c r="F1128" s="436"/>
    </row>
    <row r="1129" spans="5:6">
      <c r="E1129" s="116"/>
      <c r="F1129" s="436"/>
    </row>
    <row r="1130" spans="5:6">
      <c r="E1130" s="116"/>
      <c r="F1130" s="436"/>
    </row>
    <row r="1131" spans="5:6">
      <c r="E1131" s="116"/>
      <c r="F1131" s="436"/>
    </row>
  </sheetData>
  <sheetProtection algorithmName="SHA-512" hashValue="UraM2CoqI2WIJBTMti9wBLUhYhAXbJQXNYRUmSk8BWtJIA6EmYQ9rtIXD56LZc28y9/YC/mUDanmFaO/Wm2O+A==" saltValue="3eA/6f69xvJuZIH15fozpg==" spinCount="100000" sheet="1" selectLockedCells="1"/>
  <pageMargins left="0.98425196850393704" right="0.39370078740157483" top="1.0236220472440944" bottom="0.59055118110236227" header="0.19685039370078741" footer="0.19685039370078741"/>
  <pageSetup paperSize="9" orientation="portrait" r:id="rId1"/>
  <headerFooter>
    <oddHeader>&amp;L&amp;"Arial,Uobičajeno"&amp;8GRAĐEVINA ZA SOCIJALNE USLUGE (CENTAR ZA RANU INTERVENCIJU – MURID)
INVESTITOR: MEĐIMURSKA UDRUGA ZA RANU INTERVENCIJU
U DJETINSTVU (MURID) Josipa Kozarca 1, 40000 ČAKOVEC&amp;R&amp;"Arial,Uobičajeno"&amp;8datum: 05.2021.
ZOP: NI-57/2021</oddHeader>
    <oddFooter>&amp;L&amp;"Arial,Uobičajeno"&amp;8PROJEKTNI URED: NORD- ING d.o.o. ČAKOVEC
GLAVNI PROJEKTANT: ELEONORA BEDEKOVIĆ, dipl.ing.arh.&amp;R&amp;8&amp;P</oddFooter>
  </headerFooter>
  <rowBreaks count="8" manualBreakCount="8">
    <brk id="22" max="16383" man="1"/>
    <brk id="98" max="16383" man="1"/>
    <brk id="125" max="16383" man="1"/>
    <brk id="263" max="5" man="1"/>
    <brk id="343" max="5" man="1"/>
    <brk id="439" max="5" man="1"/>
    <brk id="557" max="5" man="1"/>
    <brk id="77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A308F-B667-469B-A3FC-BE7E97ABC0AF}">
  <sheetPr>
    <tabColor rgb="FFFF0000"/>
  </sheetPr>
  <dimension ref="A2:G476"/>
  <sheetViews>
    <sheetView view="pageBreakPreview" topLeftCell="A29" zoomScaleNormal="100" zoomScaleSheetLayoutView="100" workbookViewId="0">
      <selection activeCell="E36" sqref="E36"/>
    </sheetView>
  </sheetViews>
  <sheetFormatPr defaultColWidth="9.109375" defaultRowHeight="11.4"/>
  <cols>
    <col min="1" max="1" width="6.33203125" style="106" customWidth="1"/>
    <col min="2" max="2" width="43.33203125" style="90" customWidth="1"/>
    <col min="3" max="3" width="6.5546875" style="107" bestFit="1" customWidth="1"/>
    <col min="4" max="4" width="8.6640625" style="108" bestFit="1" customWidth="1"/>
    <col min="5" max="5" width="9.5546875" style="620" bestFit="1" customWidth="1"/>
    <col min="6" max="6" width="11.6640625" style="104" customWidth="1"/>
    <col min="7" max="16384" width="9.109375" style="89"/>
  </cols>
  <sheetData>
    <row r="2" spans="1:6" s="88" customFormat="1" ht="12">
      <c r="A2" s="84"/>
      <c r="B2" s="480" t="s">
        <v>2779</v>
      </c>
      <c r="C2" s="85"/>
      <c r="D2" s="86"/>
      <c r="E2" s="595"/>
      <c r="F2" s="87"/>
    </row>
    <row r="3" spans="1:6" ht="12">
      <c r="A3" s="481"/>
      <c r="B3" s="482"/>
      <c r="C3" s="483"/>
      <c r="D3" s="484"/>
      <c r="E3" s="596"/>
      <c r="F3" s="485"/>
    </row>
    <row r="4" spans="1:6" ht="13.2">
      <c r="A4" s="486"/>
      <c r="B4" s="487"/>
      <c r="C4" s="488"/>
      <c r="D4" s="486"/>
      <c r="E4" s="597"/>
      <c r="F4" s="486"/>
    </row>
    <row r="5" spans="1:6" ht="13.2">
      <c r="A5" s="486"/>
      <c r="B5" s="487"/>
      <c r="C5" s="488"/>
      <c r="D5" s="486"/>
      <c r="E5" s="597"/>
      <c r="F5" s="486"/>
    </row>
    <row r="6" spans="1:6" ht="13.2">
      <c r="A6" s="489"/>
      <c r="B6" s="490" t="s">
        <v>564</v>
      </c>
      <c r="C6" s="491"/>
      <c r="D6" s="65"/>
      <c r="E6" s="598"/>
      <c r="F6" s="492"/>
    </row>
    <row r="7" spans="1:6" ht="13.2">
      <c r="A7" s="493"/>
      <c r="B7" s="494"/>
      <c r="C7" s="495"/>
      <c r="D7" s="496"/>
      <c r="E7" s="599"/>
      <c r="F7" s="497"/>
    </row>
    <row r="8" spans="1:6" ht="13.2">
      <c r="A8" s="498"/>
      <c r="B8" s="499" t="s">
        <v>2521</v>
      </c>
      <c r="C8" s="495"/>
      <c r="D8" s="500"/>
      <c r="E8" s="600"/>
      <c r="F8" s="501"/>
    </row>
    <row r="9" spans="1:6" ht="13.2">
      <c r="A9" s="493"/>
      <c r="B9" s="494"/>
      <c r="C9" s="495"/>
      <c r="D9" s="496"/>
      <c r="E9" s="599"/>
      <c r="F9" s="497"/>
    </row>
    <row r="10" spans="1:6" ht="13.2">
      <c r="A10" s="502" t="s">
        <v>591</v>
      </c>
      <c r="B10" s="503" t="s">
        <v>2521</v>
      </c>
      <c r="C10" s="504"/>
      <c r="D10" s="505"/>
      <c r="E10" s="601"/>
      <c r="F10" s="506">
        <f>F418</f>
        <v>0</v>
      </c>
    </row>
    <row r="11" spans="1:6" ht="13.2">
      <c r="A11" s="502" t="s">
        <v>592</v>
      </c>
      <c r="B11" s="503" t="s">
        <v>2778</v>
      </c>
      <c r="C11" s="504"/>
      <c r="D11" s="505"/>
      <c r="E11" s="601"/>
      <c r="F11" s="506">
        <f>F475</f>
        <v>0</v>
      </c>
    </row>
    <row r="12" spans="1:6" ht="13.2">
      <c r="A12" s="507"/>
      <c r="B12" s="508"/>
      <c r="C12" s="504"/>
      <c r="D12" s="505"/>
      <c r="E12" s="602"/>
      <c r="F12" s="509"/>
    </row>
    <row r="13" spans="1:6" ht="12">
      <c r="A13" s="510"/>
      <c r="B13" s="511" t="s">
        <v>2751</v>
      </c>
      <c r="C13" s="512"/>
      <c r="D13" s="66"/>
      <c r="E13" s="603"/>
      <c r="F13" s="513">
        <f>SUM(F10:F11)</f>
        <v>0</v>
      </c>
    </row>
    <row r="14" spans="1:6" ht="12">
      <c r="A14" s="510"/>
      <c r="B14" s="511"/>
      <c r="C14" s="512"/>
      <c r="D14" s="66"/>
      <c r="E14" s="603"/>
      <c r="F14" s="513"/>
    </row>
    <row r="15" spans="1:6">
      <c r="A15" s="514"/>
      <c r="B15" s="90" t="s">
        <v>485</v>
      </c>
      <c r="C15" s="514"/>
      <c r="D15" s="515"/>
      <c r="E15" s="604"/>
      <c r="F15" s="516">
        <f>F13*0.25</f>
        <v>0</v>
      </c>
    </row>
    <row r="16" spans="1:6">
      <c r="A16" s="481"/>
      <c r="C16" s="514"/>
      <c r="D16" s="517"/>
      <c r="E16" s="605"/>
      <c r="F16" s="518"/>
    </row>
    <row r="17" spans="1:6">
      <c r="A17" s="481"/>
      <c r="B17" s="90" t="s">
        <v>798</v>
      </c>
      <c r="C17" s="514"/>
      <c r="D17" s="517"/>
      <c r="E17" s="605"/>
      <c r="F17" s="519">
        <f>SUM(F13:F16)</f>
        <v>0</v>
      </c>
    </row>
    <row r="18" spans="1:6">
      <c r="A18" s="481"/>
      <c r="C18" s="514"/>
      <c r="D18" s="517"/>
      <c r="E18" s="605"/>
      <c r="F18" s="518"/>
    </row>
    <row r="19" spans="1:6">
      <c r="A19" s="481"/>
      <c r="C19" s="514"/>
      <c r="D19" s="517"/>
      <c r="E19" s="605"/>
      <c r="F19" s="518"/>
    </row>
    <row r="20" spans="1:6">
      <c r="A20" s="481"/>
      <c r="B20" s="520"/>
      <c r="C20" s="514"/>
      <c r="D20" s="515"/>
      <c r="E20" s="604"/>
      <c r="F20" s="516"/>
    </row>
    <row r="21" spans="1:6">
      <c r="A21" s="481"/>
      <c r="B21" s="520"/>
      <c r="C21" s="514"/>
      <c r="D21" s="521"/>
      <c r="E21" s="604"/>
      <c r="F21" s="516"/>
    </row>
    <row r="22" spans="1:6" s="92" customFormat="1" ht="22.8">
      <c r="A22" s="522" t="s">
        <v>255</v>
      </c>
      <c r="B22" s="523" t="s">
        <v>256</v>
      </c>
      <c r="C22" s="524" t="s">
        <v>552</v>
      </c>
      <c r="D22" s="525" t="s">
        <v>900</v>
      </c>
      <c r="E22" s="91" t="s">
        <v>3373</v>
      </c>
      <c r="F22" s="525" t="s">
        <v>258</v>
      </c>
    </row>
    <row r="23" spans="1:6" s="92" customFormat="1">
      <c r="A23" s="526"/>
      <c r="B23" s="527"/>
      <c r="C23" s="528"/>
      <c r="D23" s="529"/>
      <c r="E23" s="93"/>
      <c r="F23" s="529"/>
    </row>
    <row r="24" spans="1:6" ht="12">
      <c r="A24" s="530" t="s">
        <v>591</v>
      </c>
      <c r="B24" s="531" t="s">
        <v>2522</v>
      </c>
      <c r="C24" s="532"/>
      <c r="D24" s="533"/>
      <c r="E24" s="606"/>
      <c r="F24" s="534"/>
    </row>
    <row r="25" spans="1:6" s="94" customFormat="1">
      <c r="A25" s="535"/>
      <c r="B25" s="90"/>
      <c r="C25" s="536"/>
      <c r="D25" s="537"/>
      <c r="E25" s="607"/>
      <c r="F25" s="538"/>
    </row>
    <row r="26" spans="1:6" s="94" customFormat="1">
      <c r="A26" s="539"/>
      <c r="B26" s="90"/>
      <c r="C26" s="536"/>
      <c r="D26" s="537"/>
      <c r="E26" s="607"/>
      <c r="F26" s="538"/>
    </row>
    <row r="27" spans="1:6" s="94" customFormat="1" ht="69">
      <c r="A27" s="539"/>
      <c r="B27" s="540" t="s">
        <v>3374</v>
      </c>
      <c r="C27" s="536"/>
      <c r="D27" s="537"/>
      <c r="E27" s="607"/>
      <c r="F27" s="538"/>
    </row>
    <row r="28" spans="1:6" s="94" customFormat="1">
      <c r="A28" s="535"/>
      <c r="B28" s="90"/>
      <c r="C28" s="536"/>
      <c r="D28" s="537"/>
      <c r="E28" s="607"/>
      <c r="F28" s="538"/>
    </row>
    <row r="29" spans="1:6" s="94" customFormat="1" ht="34.200000000000003">
      <c r="A29" s="539">
        <v>1</v>
      </c>
      <c r="B29" s="90" t="s">
        <v>2523</v>
      </c>
      <c r="C29" s="536" t="s">
        <v>754</v>
      </c>
      <c r="D29" s="537">
        <v>1</v>
      </c>
      <c r="E29" s="607"/>
      <c r="F29" s="538">
        <f>ROUND(D29*E29,2)</f>
        <v>0</v>
      </c>
    </row>
    <row r="30" spans="1:6" s="94" customFormat="1">
      <c r="A30" s="535"/>
      <c r="B30" s="90"/>
      <c r="C30" s="536"/>
      <c r="D30" s="537"/>
      <c r="E30" s="607"/>
      <c r="F30" s="538"/>
    </row>
    <row r="31" spans="1:6" s="94" customFormat="1" ht="34.200000000000003">
      <c r="A31" s="539">
        <v>2</v>
      </c>
      <c r="B31" s="90" t="s">
        <v>2524</v>
      </c>
      <c r="C31" s="536" t="s">
        <v>754</v>
      </c>
      <c r="D31" s="537">
        <v>1</v>
      </c>
      <c r="E31" s="607"/>
      <c r="F31" s="538">
        <f>ROUND(D31*E31,2)</f>
        <v>0</v>
      </c>
    </row>
    <row r="32" spans="1:6" s="94" customFormat="1">
      <c r="A32" s="535"/>
      <c r="B32" s="90"/>
      <c r="C32" s="536"/>
      <c r="D32" s="537"/>
      <c r="E32" s="607"/>
      <c r="F32" s="538"/>
    </row>
    <row r="33" spans="1:7" s="94" customFormat="1" ht="45.6">
      <c r="A33" s="539">
        <v>3</v>
      </c>
      <c r="B33" s="90" t="s">
        <v>2525</v>
      </c>
      <c r="C33" s="536" t="s">
        <v>754</v>
      </c>
      <c r="D33" s="537">
        <v>1</v>
      </c>
      <c r="E33" s="607"/>
      <c r="F33" s="538">
        <f>ROUND(D33*E33,2)</f>
        <v>0</v>
      </c>
    </row>
    <row r="34" spans="1:7" s="94" customFormat="1">
      <c r="A34" s="535"/>
      <c r="B34" s="90"/>
      <c r="C34" s="536"/>
      <c r="D34" s="537"/>
      <c r="E34" s="607"/>
      <c r="F34" s="538"/>
    </row>
    <row r="35" spans="1:7" s="94" customFormat="1" ht="22.8">
      <c r="A35" s="539">
        <v>4</v>
      </c>
      <c r="B35" s="90" t="s">
        <v>2526</v>
      </c>
      <c r="C35" s="536"/>
      <c r="D35" s="537"/>
      <c r="E35" s="607"/>
      <c r="F35" s="538"/>
    </row>
    <row r="36" spans="1:7" s="94" customFormat="1">
      <c r="A36" s="535"/>
      <c r="B36" s="90" t="s">
        <v>2527</v>
      </c>
      <c r="C36" s="541" t="s">
        <v>476</v>
      </c>
      <c r="D36" s="537">
        <v>80</v>
      </c>
      <c r="E36" s="607"/>
      <c r="F36" s="538">
        <f>ROUND(D36*E36,2)</f>
        <v>0</v>
      </c>
      <c r="G36" s="79"/>
    </row>
    <row r="37" spans="1:7" s="94" customFormat="1">
      <c r="A37" s="535"/>
      <c r="B37" s="90"/>
      <c r="C37" s="536"/>
      <c r="D37" s="537"/>
      <c r="E37" s="607"/>
      <c r="F37" s="538"/>
      <c r="G37" s="79"/>
    </row>
    <row r="38" spans="1:7" ht="57">
      <c r="A38" s="539">
        <v>5</v>
      </c>
      <c r="B38" s="542" t="s">
        <v>2528</v>
      </c>
      <c r="C38" s="543" t="s">
        <v>277</v>
      </c>
      <c r="D38" s="537">
        <v>30</v>
      </c>
      <c r="E38" s="608"/>
      <c r="F38" s="538">
        <f>ROUND(D38*E38,2)</f>
        <v>0</v>
      </c>
      <c r="G38" s="79"/>
    </row>
    <row r="39" spans="1:7">
      <c r="A39" s="539"/>
      <c r="B39" s="542"/>
      <c r="C39" s="543"/>
      <c r="D39" s="545"/>
      <c r="E39" s="608"/>
      <c r="F39" s="544"/>
      <c r="G39" s="78"/>
    </row>
    <row r="40" spans="1:7" ht="22.8">
      <c r="A40" s="539">
        <v>6</v>
      </c>
      <c r="B40" s="542" t="s">
        <v>2529</v>
      </c>
      <c r="C40" s="541" t="s">
        <v>476</v>
      </c>
      <c r="D40" s="537">
        <v>80</v>
      </c>
      <c r="E40" s="608"/>
      <c r="F40" s="538">
        <f>ROUND(D40*E40,2)</f>
        <v>0</v>
      </c>
    </row>
    <row r="41" spans="1:7">
      <c r="A41" s="539"/>
      <c r="B41" s="542"/>
      <c r="C41" s="543"/>
      <c r="D41" s="545"/>
      <c r="E41" s="608"/>
      <c r="F41" s="544"/>
    </row>
    <row r="42" spans="1:7" ht="34.200000000000003">
      <c r="A42" s="539">
        <v>7</v>
      </c>
      <c r="B42" s="542" t="s">
        <v>2530</v>
      </c>
      <c r="C42" s="541" t="s">
        <v>476</v>
      </c>
      <c r="D42" s="537">
        <v>80</v>
      </c>
      <c r="E42" s="608"/>
      <c r="F42" s="538">
        <f>ROUND(D42*E42,2)</f>
        <v>0</v>
      </c>
    </row>
    <row r="43" spans="1:7">
      <c r="A43" s="539"/>
      <c r="B43" s="542"/>
      <c r="C43" s="543"/>
      <c r="D43" s="545"/>
      <c r="E43" s="608"/>
      <c r="F43" s="87"/>
    </row>
    <row r="44" spans="1:7" s="94" customFormat="1" ht="34.200000000000003">
      <c r="A44" s="539">
        <v>8</v>
      </c>
      <c r="B44" s="90" t="s">
        <v>2531</v>
      </c>
      <c r="C44" s="536"/>
      <c r="D44" s="537"/>
      <c r="E44" s="607"/>
      <c r="F44" s="538"/>
    </row>
    <row r="45" spans="1:7" s="94" customFormat="1">
      <c r="A45" s="535"/>
      <c r="B45" s="90" t="s">
        <v>2532</v>
      </c>
      <c r="C45" s="541" t="s">
        <v>476</v>
      </c>
      <c r="D45" s="536">
        <v>80</v>
      </c>
      <c r="E45" s="607"/>
      <c r="F45" s="538">
        <f>ROUND(D45*E45,2)</f>
        <v>0</v>
      </c>
    </row>
    <row r="46" spans="1:7" s="94" customFormat="1">
      <c r="A46" s="535"/>
      <c r="B46" s="90" t="s">
        <v>2533</v>
      </c>
      <c r="C46" s="541" t="s">
        <v>476</v>
      </c>
      <c r="D46" s="537">
        <v>80</v>
      </c>
      <c r="E46" s="607"/>
      <c r="F46" s="538">
        <f>ROUND(D46*E46,2)</f>
        <v>0</v>
      </c>
    </row>
    <row r="47" spans="1:7" s="94" customFormat="1">
      <c r="A47" s="535"/>
      <c r="B47" s="90"/>
      <c r="C47" s="536"/>
      <c r="D47" s="537"/>
      <c r="E47" s="607"/>
      <c r="F47" s="538"/>
    </row>
    <row r="48" spans="1:7" ht="22.8">
      <c r="A48" s="546">
        <v>9</v>
      </c>
      <c r="B48" s="90" t="s">
        <v>2534</v>
      </c>
      <c r="C48" s="107" t="s">
        <v>262</v>
      </c>
      <c r="D48" s="536">
        <v>1</v>
      </c>
      <c r="E48" s="607"/>
      <c r="F48" s="538">
        <f>ROUND(D48*E48,2)</f>
        <v>0</v>
      </c>
    </row>
    <row r="49" spans="1:6" s="94" customFormat="1">
      <c r="A49" s="535"/>
      <c r="B49" s="90"/>
      <c r="C49" s="536"/>
      <c r="D49" s="537"/>
      <c r="E49" s="607"/>
      <c r="F49" s="538"/>
    </row>
    <row r="50" spans="1:6" ht="46.2">
      <c r="A50" s="539">
        <v>10</v>
      </c>
      <c r="B50" s="542" t="s">
        <v>3241</v>
      </c>
      <c r="C50" s="543"/>
      <c r="D50" s="545"/>
      <c r="E50" s="608"/>
      <c r="F50" s="544"/>
    </row>
    <row r="51" spans="1:6">
      <c r="A51" s="539"/>
      <c r="B51" s="542" t="s">
        <v>2535</v>
      </c>
      <c r="C51" s="543"/>
      <c r="D51" s="537"/>
      <c r="E51" s="608"/>
      <c r="F51" s="544"/>
    </row>
    <row r="52" spans="1:6">
      <c r="A52" s="539"/>
      <c r="B52" s="542" t="s">
        <v>2536</v>
      </c>
      <c r="C52" s="543"/>
      <c r="D52" s="537"/>
      <c r="E52" s="608"/>
      <c r="F52" s="544"/>
    </row>
    <row r="53" spans="1:6">
      <c r="A53" s="539"/>
      <c r="B53" s="542" t="s">
        <v>2537</v>
      </c>
      <c r="C53" s="543"/>
      <c r="D53" s="537"/>
      <c r="E53" s="608"/>
      <c r="F53" s="544"/>
    </row>
    <row r="54" spans="1:6">
      <c r="A54" s="539"/>
      <c r="B54" s="542" t="s">
        <v>2538</v>
      </c>
      <c r="C54" s="543"/>
      <c r="D54" s="537"/>
      <c r="E54" s="608"/>
      <c r="F54" s="544"/>
    </row>
    <row r="55" spans="1:6">
      <c r="A55" s="539"/>
      <c r="B55" s="542" t="s">
        <v>2539</v>
      </c>
      <c r="C55" s="543"/>
      <c r="D55" s="537"/>
      <c r="E55" s="608"/>
      <c r="F55" s="544"/>
    </row>
    <row r="56" spans="1:6">
      <c r="A56" s="539"/>
      <c r="B56" s="542" t="s">
        <v>2540</v>
      </c>
      <c r="C56" s="543"/>
      <c r="D56" s="537"/>
      <c r="E56" s="608"/>
      <c r="F56" s="544"/>
    </row>
    <row r="57" spans="1:6">
      <c r="A57" s="539"/>
      <c r="B57" s="542" t="s">
        <v>2541</v>
      </c>
      <c r="C57" s="543"/>
      <c r="D57" s="537"/>
      <c r="E57" s="608"/>
      <c r="F57" s="544"/>
    </row>
    <row r="58" spans="1:6">
      <c r="A58" s="539"/>
      <c r="B58" s="542" t="s">
        <v>2542</v>
      </c>
      <c r="C58" s="543"/>
      <c r="D58" s="537"/>
      <c r="E58" s="608"/>
      <c r="F58" s="544"/>
    </row>
    <row r="59" spans="1:6">
      <c r="A59" s="539"/>
      <c r="B59" s="542" t="s">
        <v>2543</v>
      </c>
      <c r="C59" s="543"/>
      <c r="D59" s="537"/>
      <c r="E59" s="608"/>
      <c r="F59" s="544"/>
    </row>
    <row r="60" spans="1:6" ht="159.6">
      <c r="A60" s="514"/>
      <c r="B60" s="547" t="s">
        <v>3375</v>
      </c>
      <c r="C60" s="543"/>
      <c r="D60" s="545"/>
      <c r="E60" s="608"/>
      <c r="F60" s="544"/>
    </row>
    <row r="61" spans="1:6">
      <c r="A61" s="514"/>
      <c r="B61" s="542"/>
      <c r="C61" s="543"/>
      <c r="D61" s="545"/>
      <c r="E61" s="608"/>
      <c r="F61" s="544"/>
    </row>
    <row r="62" spans="1:6">
      <c r="A62" s="514"/>
      <c r="B62" s="548"/>
      <c r="C62" s="107" t="s">
        <v>754</v>
      </c>
      <c r="D62" s="107">
        <v>1</v>
      </c>
      <c r="E62" s="595"/>
      <c r="F62" s="538">
        <f>ROUND(D62*E62,2)</f>
        <v>0</v>
      </c>
    </row>
    <row r="63" spans="1:6">
      <c r="A63" s="514"/>
      <c r="B63" s="542"/>
      <c r="C63" s="543"/>
      <c r="D63" s="545"/>
      <c r="E63" s="608"/>
      <c r="F63" s="544"/>
    </row>
    <row r="64" spans="1:6" ht="46.2">
      <c r="A64" s="539">
        <v>11</v>
      </c>
      <c r="B64" s="542" t="s">
        <v>3242</v>
      </c>
      <c r="C64" s="543"/>
      <c r="D64" s="545"/>
      <c r="E64" s="608"/>
      <c r="F64" s="544"/>
    </row>
    <row r="65" spans="1:6">
      <c r="A65" s="539"/>
      <c r="B65" s="542" t="s">
        <v>2538</v>
      </c>
      <c r="C65" s="543"/>
      <c r="D65" s="537"/>
      <c r="E65" s="608"/>
      <c r="F65" s="544"/>
    </row>
    <row r="66" spans="1:6">
      <c r="A66" s="539"/>
      <c r="B66" s="542" t="s">
        <v>2544</v>
      </c>
      <c r="C66" s="543"/>
      <c r="D66" s="537"/>
      <c r="E66" s="608"/>
      <c r="F66" s="544"/>
    </row>
    <row r="67" spans="1:6">
      <c r="A67" s="539"/>
      <c r="B67" s="542" t="s">
        <v>2545</v>
      </c>
      <c r="C67" s="543"/>
      <c r="D67" s="537"/>
      <c r="E67" s="608"/>
      <c r="F67" s="544"/>
    </row>
    <row r="68" spans="1:6">
      <c r="A68" s="539"/>
      <c r="B68" s="542" t="s">
        <v>2546</v>
      </c>
      <c r="C68" s="543"/>
      <c r="D68" s="537"/>
      <c r="E68" s="608"/>
      <c r="F68" s="544"/>
    </row>
    <row r="69" spans="1:6">
      <c r="A69" s="539"/>
      <c r="B69" s="542" t="s">
        <v>2547</v>
      </c>
      <c r="C69" s="543"/>
      <c r="D69" s="537"/>
      <c r="E69" s="608"/>
      <c r="F69" s="544"/>
    </row>
    <row r="70" spans="1:6">
      <c r="A70" s="539"/>
      <c r="B70" s="542" t="s">
        <v>2548</v>
      </c>
      <c r="C70" s="543"/>
      <c r="D70" s="537"/>
      <c r="E70" s="608"/>
      <c r="F70" s="544"/>
    </row>
    <row r="71" spans="1:6">
      <c r="A71" s="539"/>
      <c r="B71" s="542" t="s">
        <v>2549</v>
      </c>
      <c r="C71" s="543"/>
      <c r="D71" s="537"/>
      <c r="E71" s="608"/>
      <c r="F71" s="544"/>
    </row>
    <row r="72" spans="1:6" ht="159.6">
      <c r="A72" s="514"/>
      <c r="B72" s="547" t="s">
        <v>3375</v>
      </c>
      <c r="C72" s="543"/>
      <c r="D72" s="545"/>
      <c r="E72" s="608"/>
      <c r="F72" s="544"/>
    </row>
    <row r="73" spans="1:6">
      <c r="A73" s="514"/>
      <c r="B73" s="542"/>
      <c r="C73" s="543"/>
      <c r="D73" s="545"/>
      <c r="E73" s="608"/>
      <c r="F73" s="544"/>
    </row>
    <row r="74" spans="1:6">
      <c r="A74" s="514"/>
      <c r="B74" s="548"/>
      <c r="C74" s="107" t="s">
        <v>754</v>
      </c>
      <c r="D74" s="107">
        <v>1</v>
      </c>
      <c r="E74" s="595"/>
      <c r="F74" s="538">
        <f>ROUND(D74*E74,2)</f>
        <v>0</v>
      </c>
    </row>
    <row r="75" spans="1:6">
      <c r="A75" s="514"/>
      <c r="B75" s="548"/>
      <c r="D75" s="107"/>
      <c r="E75" s="595"/>
      <c r="F75" s="538"/>
    </row>
    <row r="76" spans="1:6" ht="46.2">
      <c r="A76" s="539">
        <v>12</v>
      </c>
      <c r="B76" s="542" t="s">
        <v>3243</v>
      </c>
      <c r="C76" s="543"/>
      <c r="D76" s="545"/>
      <c r="E76" s="608"/>
      <c r="F76" s="544"/>
    </row>
    <row r="77" spans="1:6">
      <c r="A77" s="539"/>
      <c r="B77" s="542" t="s">
        <v>2538</v>
      </c>
      <c r="C77" s="543"/>
      <c r="D77" s="537"/>
      <c r="E77" s="608"/>
      <c r="F77" s="544"/>
    </row>
    <row r="78" spans="1:6">
      <c r="A78" s="539"/>
      <c r="B78" s="542" t="s">
        <v>2550</v>
      </c>
      <c r="C78" s="543"/>
      <c r="D78" s="537"/>
      <c r="E78" s="608"/>
      <c r="F78" s="544"/>
    </row>
    <row r="79" spans="1:6">
      <c r="A79" s="539"/>
      <c r="B79" s="542" t="s">
        <v>2545</v>
      </c>
      <c r="C79" s="543"/>
      <c r="D79" s="537"/>
      <c r="E79" s="608"/>
      <c r="F79" s="544"/>
    </row>
    <row r="80" spans="1:6">
      <c r="A80" s="539"/>
      <c r="B80" s="542" t="s">
        <v>2551</v>
      </c>
      <c r="C80" s="543"/>
      <c r="D80" s="537"/>
      <c r="E80" s="608"/>
      <c r="F80" s="544"/>
    </row>
    <row r="81" spans="1:6">
      <c r="A81" s="539"/>
      <c r="B81" s="542" t="s">
        <v>2547</v>
      </c>
      <c r="C81" s="543"/>
      <c r="D81" s="537"/>
      <c r="E81" s="608"/>
      <c r="F81" s="544"/>
    </row>
    <row r="82" spans="1:6">
      <c r="A82" s="539"/>
      <c r="B82" s="542" t="s">
        <v>2548</v>
      </c>
      <c r="C82" s="543"/>
      <c r="D82" s="537"/>
      <c r="E82" s="608"/>
      <c r="F82" s="544"/>
    </row>
    <row r="83" spans="1:6">
      <c r="A83" s="539"/>
      <c r="B83" s="542" t="s">
        <v>2552</v>
      </c>
      <c r="C83" s="543"/>
      <c r="D83" s="537"/>
      <c r="E83" s="608"/>
      <c r="F83" s="544"/>
    </row>
    <row r="84" spans="1:6" ht="159.6">
      <c r="A84" s="514"/>
      <c r="B84" s="547" t="s">
        <v>3375</v>
      </c>
      <c r="C84" s="543"/>
      <c r="D84" s="545"/>
      <c r="E84" s="608"/>
      <c r="F84" s="544"/>
    </row>
    <row r="85" spans="1:6">
      <c r="A85" s="514"/>
      <c r="B85" s="542"/>
      <c r="C85" s="543"/>
      <c r="D85" s="545"/>
      <c r="E85" s="608"/>
      <c r="F85" s="544"/>
    </row>
    <row r="86" spans="1:6">
      <c r="A86" s="514"/>
      <c r="B86" s="548"/>
      <c r="C86" s="107" t="s">
        <v>754</v>
      </c>
      <c r="D86" s="107">
        <v>1</v>
      </c>
      <c r="E86" s="595"/>
      <c r="F86" s="538">
        <f>ROUND(D86*E86,2)</f>
        <v>0</v>
      </c>
    </row>
    <row r="87" spans="1:6">
      <c r="A87" s="514"/>
      <c r="B87" s="548"/>
      <c r="D87" s="107"/>
      <c r="E87" s="595"/>
      <c r="F87" s="538"/>
    </row>
    <row r="88" spans="1:6" ht="46.2">
      <c r="A88" s="539">
        <v>13</v>
      </c>
      <c r="B88" s="542" t="s">
        <v>3244</v>
      </c>
      <c r="C88" s="543"/>
      <c r="D88" s="545"/>
      <c r="E88" s="608"/>
      <c r="F88" s="544"/>
    </row>
    <row r="89" spans="1:6">
      <c r="A89" s="539"/>
      <c r="B89" s="542" t="s">
        <v>2538</v>
      </c>
      <c r="C89" s="543"/>
      <c r="D89" s="537"/>
      <c r="E89" s="608"/>
      <c r="F89" s="544"/>
    </row>
    <row r="90" spans="1:6">
      <c r="A90" s="539"/>
      <c r="B90" s="542" t="s">
        <v>2553</v>
      </c>
      <c r="C90" s="543"/>
      <c r="D90" s="537"/>
      <c r="E90" s="608"/>
      <c r="F90" s="544"/>
    </row>
    <row r="91" spans="1:6">
      <c r="A91" s="539"/>
      <c r="B91" s="542" t="s">
        <v>2545</v>
      </c>
      <c r="C91" s="543"/>
      <c r="D91" s="537"/>
      <c r="E91" s="608"/>
      <c r="F91" s="544"/>
    </row>
    <row r="92" spans="1:6">
      <c r="A92" s="539"/>
      <c r="B92" s="542" t="s">
        <v>2554</v>
      </c>
      <c r="C92" s="543"/>
      <c r="D92" s="537"/>
      <c r="E92" s="608"/>
      <c r="F92" s="544"/>
    </row>
    <row r="93" spans="1:6">
      <c r="A93" s="539"/>
      <c r="B93" s="542" t="s">
        <v>2547</v>
      </c>
      <c r="C93" s="543"/>
      <c r="D93" s="537"/>
      <c r="E93" s="608"/>
      <c r="F93" s="544"/>
    </row>
    <row r="94" spans="1:6">
      <c r="A94" s="539"/>
      <c r="B94" s="542" t="s">
        <v>2548</v>
      </c>
      <c r="C94" s="543"/>
      <c r="D94" s="537"/>
      <c r="E94" s="608"/>
      <c r="F94" s="544"/>
    </row>
    <row r="95" spans="1:6">
      <c r="A95" s="539"/>
      <c r="B95" s="542" t="s">
        <v>2555</v>
      </c>
      <c r="C95" s="543"/>
      <c r="D95" s="537"/>
      <c r="E95" s="608"/>
      <c r="F95" s="544"/>
    </row>
    <row r="96" spans="1:6" ht="159.6">
      <c r="A96" s="514"/>
      <c r="B96" s="547" t="s">
        <v>3375</v>
      </c>
      <c r="C96" s="543"/>
      <c r="D96" s="545"/>
      <c r="E96" s="608"/>
      <c r="F96" s="544"/>
    </row>
    <row r="97" spans="1:6">
      <c r="A97" s="514"/>
      <c r="B97" s="542"/>
      <c r="C97" s="543"/>
      <c r="D97" s="545"/>
      <c r="E97" s="608"/>
      <c r="F97" s="544"/>
    </row>
    <row r="98" spans="1:6">
      <c r="A98" s="514"/>
      <c r="B98" s="548"/>
      <c r="C98" s="107" t="s">
        <v>754</v>
      </c>
      <c r="D98" s="107">
        <v>1</v>
      </c>
      <c r="E98" s="595"/>
      <c r="F98" s="538">
        <f>ROUND(D98*E98,2)</f>
        <v>0</v>
      </c>
    </row>
    <row r="99" spans="1:6">
      <c r="A99" s="514"/>
      <c r="B99" s="548"/>
      <c r="D99" s="107"/>
      <c r="E99" s="595"/>
      <c r="F99" s="538"/>
    </row>
    <row r="100" spans="1:6" ht="46.2">
      <c r="A100" s="539">
        <v>14</v>
      </c>
      <c r="B100" s="542" t="s">
        <v>3245</v>
      </c>
      <c r="C100" s="543"/>
      <c r="D100" s="545"/>
      <c r="E100" s="608"/>
      <c r="F100" s="544"/>
    </row>
    <row r="101" spans="1:6">
      <c r="A101" s="539"/>
      <c r="B101" s="542" t="s">
        <v>2556</v>
      </c>
      <c r="C101" s="543"/>
      <c r="D101" s="537"/>
      <c r="E101" s="608"/>
      <c r="F101" s="544"/>
    </row>
    <row r="102" spans="1:6">
      <c r="A102" s="539"/>
      <c r="B102" s="542" t="s">
        <v>2553</v>
      </c>
      <c r="C102" s="543"/>
      <c r="D102" s="537"/>
      <c r="E102" s="608"/>
      <c r="F102" s="544"/>
    </row>
    <row r="103" spans="1:6">
      <c r="A103" s="539"/>
      <c r="B103" s="542" t="s">
        <v>2557</v>
      </c>
      <c r="C103" s="543"/>
      <c r="D103" s="537"/>
      <c r="E103" s="608"/>
      <c r="F103" s="544"/>
    </row>
    <row r="104" spans="1:6">
      <c r="A104" s="539"/>
      <c r="B104" s="542" t="s">
        <v>2540</v>
      </c>
      <c r="C104" s="543"/>
      <c r="D104" s="537"/>
      <c r="E104" s="608"/>
      <c r="F104" s="544"/>
    </row>
    <row r="105" spans="1:6">
      <c r="A105" s="539"/>
      <c r="B105" s="542" t="s">
        <v>2542</v>
      </c>
      <c r="C105" s="543"/>
      <c r="D105" s="537"/>
      <c r="E105" s="608"/>
      <c r="F105" s="544"/>
    </row>
    <row r="106" spans="1:6">
      <c r="A106" s="539"/>
      <c r="B106" s="542" t="s">
        <v>2552</v>
      </c>
      <c r="C106" s="543"/>
      <c r="D106" s="537"/>
      <c r="E106" s="608"/>
      <c r="F106" s="544"/>
    </row>
    <row r="107" spans="1:6" ht="159.6">
      <c r="A107" s="514"/>
      <c r="B107" s="547" t="s">
        <v>3375</v>
      </c>
      <c r="C107" s="543"/>
      <c r="D107" s="545"/>
      <c r="E107" s="608"/>
      <c r="F107" s="544"/>
    </row>
    <row r="108" spans="1:6">
      <c r="A108" s="514"/>
      <c r="B108" s="542"/>
      <c r="C108" s="543"/>
      <c r="D108" s="545"/>
      <c r="E108" s="608"/>
      <c r="F108" s="544"/>
    </row>
    <row r="109" spans="1:6">
      <c r="A109" s="514"/>
      <c r="B109" s="548"/>
      <c r="C109" s="107" t="s">
        <v>754</v>
      </c>
      <c r="D109" s="107">
        <v>1</v>
      </c>
      <c r="E109" s="595"/>
      <c r="F109" s="538">
        <f>ROUND(D109*E109,2)</f>
        <v>0</v>
      </c>
    </row>
    <row r="110" spans="1:6">
      <c r="A110" s="514"/>
      <c r="B110" s="548"/>
      <c r="D110" s="107"/>
      <c r="E110" s="595"/>
      <c r="F110" s="538"/>
    </row>
    <row r="111" spans="1:6" ht="46.2">
      <c r="A111" s="539">
        <v>15</v>
      </c>
      <c r="B111" s="542" t="s">
        <v>3246</v>
      </c>
      <c r="C111" s="543"/>
      <c r="D111" s="545"/>
      <c r="E111" s="608"/>
      <c r="F111" s="544"/>
    </row>
    <row r="112" spans="1:6">
      <c r="A112" s="539"/>
      <c r="B112" s="542" t="s">
        <v>2558</v>
      </c>
      <c r="C112" s="543"/>
      <c r="D112" s="537"/>
      <c r="E112" s="608"/>
      <c r="F112" s="544"/>
    </row>
    <row r="113" spans="1:6">
      <c r="A113" s="539"/>
      <c r="B113" s="542" t="s">
        <v>2559</v>
      </c>
      <c r="C113" s="543"/>
      <c r="D113" s="537"/>
      <c r="E113" s="608"/>
      <c r="F113" s="544"/>
    </row>
    <row r="114" spans="1:6">
      <c r="A114" s="539"/>
      <c r="B114" s="542" t="s">
        <v>2560</v>
      </c>
      <c r="C114" s="543"/>
      <c r="D114" s="537"/>
      <c r="E114" s="608"/>
      <c r="F114" s="544"/>
    </row>
    <row r="115" spans="1:6">
      <c r="A115" s="539"/>
      <c r="B115" s="542" t="s">
        <v>2561</v>
      </c>
      <c r="C115" s="543"/>
      <c r="D115" s="537"/>
      <c r="E115" s="608"/>
      <c r="F115" s="544"/>
    </row>
    <row r="116" spans="1:6" ht="22.8">
      <c r="A116" s="539"/>
      <c r="B116" s="542" t="s">
        <v>2562</v>
      </c>
      <c r="C116" s="543"/>
      <c r="D116" s="537"/>
      <c r="E116" s="608"/>
      <c r="F116" s="544"/>
    </row>
    <row r="117" spans="1:6">
      <c r="A117" s="539"/>
      <c r="B117" s="542" t="s">
        <v>2563</v>
      </c>
      <c r="C117" s="543"/>
      <c r="D117" s="537"/>
      <c r="E117" s="608"/>
      <c r="F117" s="544"/>
    </row>
    <row r="118" spans="1:6" ht="159.6">
      <c r="A118" s="514"/>
      <c r="B118" s="547" t="s">
        <v>3375</v>
      </c>
      <c r="C118" s="543"/>
      <c r="D118" s="545"/>
      <c r="E118" s="608"/>
      <c r="F118" s="544"/>
    </row>
    <row r="119" spans="1:6">
      <c r="A119" s="514"/>
      <c r="B119" s="542"/>
      <c r="C119" s="543"/>
      <c r="D119" s="545"/>
      <c r="E119" s="608"/>
      <c r="F119" s="544"/>
    </row>
    <row r="120" spans="1:6">
      <c r="A120" s="514"/>
      <c r="B120" s="548"/>
      <c r="C120" s="107" t="s">
        <v>754</v>
      </c>
      <c r="D120" s="107">
        <v>1</v>
      </c>
      <c r="E120" s="595"/>
      <c r="F120" s="538">
        <f>ROUND(D120*E120,2)</f>
        <v>0</v>
      </c>
    </row>
    <row r="121" spans="1:6">
      <c r="A121" s="514"/>
      <c r="B121" s="548"/>
      <c r="D121" s="107"/>
      <c r="E121" s="595"/>
      <c r="F121" s="538"/>
    </row>
    <row r="122" spans="1:6" ht="12">
      <c r="A122" s="549" t="s">
        <v>591</v>
      </c>
      <c r="B122" s="531" t="s">
        <v>2564</v>
      </c>
      <c r="C122" s="543"/>
      <c r="D122" s="545"/>
      <c r="E122" s="608"/>
      <c r="F122" s="550">
        <f>SUM(F26:F121)</f>
        <v>0</v>
      </c>
    </row>
    <row r="123" spans="1:6" ht="12">
      <c r="A123" s="549"/>
      <c r="B123" s="531"/>
      <c r="C123" s="543"/>
      <c r="D123" s="545"/>
      <c r="E123" s="608"/>
      <c r="F123" s="550"/>
    </row>
    <row r="124" spans="1:6" ht="12">
      <c r="A124" s="530" t="s">
        <v>592</v>
      </c>
      <c r="B124" s="531" t="s">
        <v>2565</v>
      </c>
      <c r="C124" s="532"/>
      <c r="D124" s="533"/>
      <c r="E124" s="606"/>
      <c r="F124" s="534"/>
    </row>
    <row r="125" spans="1:6" s="94" customFormat="1">
      <c r="A125" s="535"/>
      <c r="B125" s="90"/>
      <c r="C125" s="536"/>
      <c r="D125" s="537"/>
      <c r="E125" s="607"/>
      <c r="F125" s="538"/>
    </row>
    <row r="126" spans="1:6" s="94" customFormat="1" ht="12">
      <c r="A126" s="539">
        <v>1</v>
      </c>
      <c r="B126" s="551" t="s">
        <v>2566</v>
      </c>
      <c r="C126" s="536"/>
      <c r="D126" s="537"/>
      <c r="E126" s="607"/>
      <c r="F126" s="538"/>
    </row>
    <row r="127" spans="1:6" s="94" customFormat="1">
      <c r="A127" s="535"/>
      <c r="B127" s="90"/>
      <c r="C127" s="536"/>
      <c r="D127" s="537"/>
      <c r="E127" s="607"/>
      <c r="F127" s="538"/>
    </row>
    <row r="128" spans="1:6" s="94" customFormat="1" ht="69">
      <c r="A128" s="539"/>
      <c r="B128" s="540" t="s">
        <v>3376</v>
      </c>
      <c r="C128" s="536"/>
      <c r="D128" s="537"/>
      <c r="E128" s="607"/>
      <c r="F128" s="538"/>
    </row>
    <row r="129" spans="1:6" s="94" customFormat="1">
      <c r="A129" s="539"/>
      <c r="B129" s="540"/>
      <c r="C129" s="536"/>
      <c r="D129" s="537"/>
      <c r="E129" s="607"/>
      <c r="F129" s="538"/>
    </row>
    <row r="130" spans="1:6" s="94" customFormat="1" ht="34.200000000000003">
      <c r="A130" s="539" t="s">
        <v>1178</v>
      </c>
      <c r="B130" s="540" t="s">
        <v>2567</v>
      </c>
      <c r="C130" s="536" t="s">
        <v>262</v>
      </c>
      <c r="D130" s="537">
        <v>128</v>
      </c>
      <c r="E130" s="607"/>
      <c r="F130" s="538">
        <f>ROUND(D130*E130,2)</f>
        <v>0</v>
      </c>
    </row>
    <row r="131" spans="1:6" s="94" customFormat="1">
      <c r="A131" s="535"/>
      <c r="B131" s="90"/>
      <c r="C131" s="536"/>
      <c r="D131" s="537"/>
      <c r="E131" s="607"/>
      <c r="F131" s="538"/>
    </row>
    <row r="132" spans="1:6" s="94" customFormat="1" ht="34.200000000000003">
      <c r="A132" s="539" t="s">
        <v>1184</v>
      </c>
      <c r="B132" s="540" t="s">
        <v>3324</v>
      </c>
      <c r="C132" s="536" t="s">
        <v>262</v>
      </c>
      <c r="D132" s="537">
        <v>6</v>
      </c>
      <c r="E132" s="607"/>
      <c r="F132" s="538">
        <f>ROUND(D132*E132,2)</f>
        <v>0</v>
      </c>
    </row>
    <row r="133" spans="1:6" s="94" customFormat="1">
      <c r="A133" s="535"/>
      <c r="B133" s="90"/>
      <c r="C133" s="536"/>
      <c r="D133" s="537"/>
      <c r="E133" s="607"/>
      <c r="F133" s="538"/>
    </row>
    <row r="134" spans="1:6" s="94" customFormat="1">
      <c r="A134" s="539" t="s">
        <v>1189</v>
      </c>
      <c r="B134" s="540" t="s">
        <v>2568</v>
      </c>
      <c r="C134" s="536" t="s">
        <v>262</v>
      </c>
      <c r="D134" s="537">
        <v>51</v>
      </c>
      <c r="E134" s="607"/>
      <c r="F134" s="538">
        <f>ROUND(D134*E134,2)</f>
        <v>0</v>
      </c>
    </row>
    <row r="135" spans="1:6" s="94" customFormat="1">
      <c r="A135" s="535"/>
      <c r="B135" s="90"/>
      <c r="C135" s="536"/>
      <c r="D135" s="537"/>
      <c r="E135" s="607"/>
      <c r="F135" s="538"/>
    </row>
    <row r="136" spans="1:6" s="94" customFormat="1" ht="22.8">
      <c r="A136" s="539" t="s">
        <v>1354</v>
      </c>
      <c r="B136" s="540" t="s">
        <v>2569</v>
      </c>
      <c r="C136" s="536" t="s">
        <v>262</v>
      </c>
      <c r="D136" s="537">
        <v>26</v>
      </c>
      <c r="E136" s="607"/>
      <c r="F136" s="538">
        <f>ROUND(D136*E136,2)</f>
        <v>0</v>
      </c>
    </row>
    <row r="137" spans="1:6" s="94" customFormat="1">
      <c r="A137" s="535"/>
      <c r="B137" s="90"/>
      <c r="C137" s="536"/>
      <c r="D137" s="537"/>
      <c r="E137" s="607"/>
      <c r="F137" s="538"/>
    </row>
    <row r="138" spans="1:6" s="94" customFormat="1" ht="22.8">
      <c r="A138" s="535" t="s">
        <v>1355</v>
      </c>
      <c r="B138" s="90" t="s">
        <v>2570</v>
      </c>
      <c r="C138" s="536" t="s">
        <v>262</v>
      </c>
      <c r="D138" s="537">
        <v>16</v>
      </c>
      <c r="E138" s="607"/>
      <c r="F138" s="538">
        <f>ROUND(D138*E138,2)</f>
        <v>0</v>
      </c>
    </row>
    <row r="139" spans="1:6" s="94" customFormat="1">
      <c r="A139" s="535"/>
      <c r="B139" s="90"/>
      <c r="C139" s="536"/>
      <c r="D139" s="537"/>
      <c r="E139" s="607"/>
      <c r="F139" s="538"/>
    </row>
    <row r="140" spans="1:6" s="94" customFormat="1">
      <c r="A140" s="535" t="s">
        <v>2571</v>
      </c>
      <c r="B140" s="90" t="s">
        <v>2572</v>
      </c>
      <c r="C140" s="536" t="s">
        <v>262</v>
      </c>
      <c r="D140" s="537">
        <v>49</v>
      </c>
      <c r="E140" s="607"/>
      <c r="F140" s="538">
        <f>ROUND(D140*E140,2)</f>
        <v>0</v>
      </c>
    </row>
    <row r="141" spans="1:6" s="94" customFormat="1">
      <c r="A141" s="535"/>
      <c r="B141" s="90"/>
      <c r="C141" s="536"/>
      <c r="D141" s="537"/>
      <c r="E141" s="607"/>
      <c r="F141" s="538"/>
    </row>
    <row r="142" spans="1:6" s="94" customFormat="1" ht="34.200000000000003">
      <c r="A142" s="535" t="s">
        <v>2573</v>
      </c>
      <c r="B142" s="90" t="s">
        <v>2574</v>
      </c>
      <c r="C142" s="536" t="s">
        <v>262</v>
      </c>
      <c r="D142" s="537">
        <v>5</v>
      </c>
      <c r="E142" s="607"/>
      <c r="F142" s="538">
        <f>ROUND(D142*E142,2)</f>
        <v>0</v>
      </c>
    </row>
    <row r="143" spans="1:6" s="94" customFormat="1">
      <c r="A143" s="535"/>
      <c r="B143" s="90"/>
      <c r="C143" s="536"/>
      <c r="D143" s="537"/>
      <c r="E143" s="607"/>
      <c r="F143" s="538"/>
    </row>
    <row r="144" spans="1:6" s="94" customFormat="1">
      <c r="A144" s="535" t="s">
        <v>2575</v>
      </c>
      <c r="B144" s="90" t="s">
        <v>2576</v>
      </c>
      <c r="C144" s="536" t="s">
        <v>262</v>
      </c>
      <c r="D144" s="537">
        <v>6</v>
      </c>
      <c r="E144" s="607"/>
      <c r="F144" s="538">
        <f>ROUND(D144*E144,2)</f>
        <v>0</v>
      </c>
    </row>
    <row r="145" spans="1:6" s="94" customFormat="1">
      <c r="A145" s="535"/>
      <c r="B145" s="90"/>
      <c r="C145" s="536"/>
      <c r="D145" s="537"/>
      <c r="E145" s="607"/>
      <c r="F145" s="538"/>
    </row>
    <row r="146" spans="1:6" s="94" customFormat="1" ht="34.200000000000003">
      <c r="A146" s="535" t="s">
        <v>2577</v>
      </c>
      <c r="B146" s="90" t="s">
        <v>2578</v>
      </c>
      <c r="C146" s="536" t="s">
        <v>262</v>
      </c>
      <c r="D146" s="537">
        <v>12</v>
      </c>
      <c r="E146" s="607"/>
      <c r="F146" s="538">
        <f>ROUND(D146*E146,2)</f>
        <v>0</v>
      </c>
    </row>
    <row r="147" spans="1:6" s="94" customFormat="1">
      <c r="A147" s="535"/>
      <c r="B147" s="90"/>
      <c r="C147" s="536"/>
      <c r="D147" s="537"/>
      <c r="E147" s="607"/>
      <c r="F147" s="538"/>
    </row>
    <row r="148" spans="1:6" s="94" customFormat="1">
      <c r="A148" s="535" t="s">
        <v>2579</v>
      </c>
      <c r="B148" s="90" t="s">
        <v>2580</v>
      </c>
      <c r="C148" s="536" t="s">
        <v>262</v>
      </c>
      <c r="D148" s="537">
        <v>19</v>
      </c>
      <c r="E148" s="607"/>
      <c r="F148" s="538">
        <f>ROUND(D148*E148,2)</f>
        <v>0</v>
      </c>
    </row>
    <row r="149" spans="1:6" s="94" customFormat="1">
      <c r="A149" s="535"/>
      <c r="B149" s="90"/>
      <c r="C149" s="536"/>
      <c r="D149" s="537"/>
      <c r="E149" s="607"/>
      <c r="F149" s="538"/>
    </row>
    <row r="150" spans="1:6" s="94" customFormat="1">
      <c r="A150" s="535" t="s">
        <v>2581</v>
      </c>
      <c r="B150" s="90" t="s">
        <v>2582</v>
      </c>
      <c r="C150" s="536" t="s">
        <v>262</v>
      </c>
      <c r="D150" s="537">
        <v>4</v>
      </c>
      <c r="E150" s="607"/>
      <c r="F150" s="538">
        <f>ROUND(D150*E150,2)</f>
        <v>0</v>
      </c>
    </row>
    <row r="151" spans="1:6" s="94" customFormat="1">
      <c r="A151" s="535"/>
      <c r="B151" s="90"/>
      <c r="C151" s="536"/>
      <c r="D151" s="537"/>
      <c r="E151" s="607"/>
      <c r="F151" s="538"/>
    </row>
    <row r="152" spans="1:6" s="94" customFormat="1">
      <c r="A152" s="535" t="s">
        <v>2583</v>
      </c>
      <c r="B152" s="90" t="s">
        <v>2584</v>
      </c>
      <c r="C152" s="536" t="s">
        <v>262</v>
      </c>
      <c r="D152" s="537">
        <v>5</v>
      </c>
      <c r="E152" s="607"/>
      <c r="F152" s="538">
        <f>ROUND(D152*E152,2)</f>
        <v>0</v>
      </c>
    </row>
    <row r="153" spans="1:6" s="94" customFormat="1">
      <c r="A153" s="535"/>
      <c r="B153" s="90"/>
      <c r="C153" s="536"/>
      <c r="D153" s="537"/>
      <c r="E153" s="607"/>
      <c r="F153" s="538"/>
    </row>
    <row r="154" spans="1:6" s="94" customFormat="1" ht="22.8">
      <c r="A154" s="535" t="s">
        <v>2585</v>
      </c>
      <c r="B154" s="90" t="s">
        <v>2586</v>
      </c>
      <c r="C154" s="536" t="s">
        <v>262</v>
      </c>
      <c r="D154" s="537">
        <v>39</v>
      </c>
      <c r="E154" s="607"/>
      <c r="F154" s="538">
        <f>ROUND(D154*E154,2)</f>
        <v>0</v>
      </c>
    </row>
    <row r="155" spans="1:6" s="94" customFormat="1">
      <c r="A155" s="535"/>
      <c r="B155" s="90"/>
      <c r="C155" s="536"/>
      <c r="D155" s="537"/>
      <c r="E155" s="607"/>
      <c r="F155" s="538"/>
    </row>
    <row r="156" spans="1:6" s="94" customFormat="1" ht="34.200000000000003">
      <c r="A156" s="535" t="s">
        <v>2587</v>
      </c>
      <c r="B156" s="90" t="s">
        <v>2588</v>
      </c>
      <c r="C156" s="536" t="s">
        <v>262</v>
      </c>
      <c r="D156" s="537">
        <v>20</v>
      </c>
      <c r="E156" s="607"/>
      <c r="F156" s="538">
        <f>ROUND(D156*E156,2)</f>
        <v>0</v>
      </c>
    </row>
    <row r="157" spans="1:6" s="94" customFormat="1">
      <c r="A157" s="535"/>
      <c r="B157" s="90"/>
      <c r="C157" s="536"/>
      <c r="D157" s="537"/>
      <c r="E157" s="607"/>
      <c r="F157" s="538"/>
    </row>
    <row r="158" spans="1:6" s="94" customFormat="1" ht="34.200000000000003">
      <c r="A158" s="535" t="s">
        <v>2589</v>
      </c>
      <c r="B158" s="90" t="s">
        <v>2590</v>
      </c>
      <c r="C158" s="536" t="s">
        <v>262</v>
      </c>
      <c r="D158" s="537">
        <v>12</v>
      </c>
      <c r="E158" s="607"/>
      <c r="F158" s="538">
        <f>ROUND(D158*E158,2)</f>
        <v>0</v>
      </c>
    </row>
    <row r="159" spans="1:6" s="94" customFormat="1">
      <c r="A159" s="535"/>
      <c r="B159" s="90"/>
      <c r="C159" s="536"/>
      <c r="D159" s="537"/>
      <c r="E159" s="607"/>
      <c r="F159" s="538"/>
    </row>
    <row r="160" spans="1:6" s="94" customFormat="1" ht="34.200000000000003">
      <c r="A160" s="535" t="s">
        <v>2591</v>
      </c>
      <c r="B160" s="90" t="s">
        <v>2592</v>
      </c>
      <c r="C160" s="536" t="s">
        <v>262</v>
      </c>
      <c r="D160" s="537">
        <v>2</v>
      </c>
      <c r="E160" s="607"/>
      <c r="F160" s="538">
        <f>ROUND(D160*E160,2)</f>
        <v>0</v>
      </c>
    </row>
    <row r="161" spans="1:6" s="94" customFormat="1">
      <c r="A161" s="535"/>
      <c r="B161" s="90"/>
      <c r="C161" s="536"/>
      <c r="D161" s="537"/>
      <c r="E161" s="607"/>
      <c r="F161" s="538"/>
    </row>
    <row r="162" spans="1:6" s="94" customFormat="1" ht="34.200000000000003">
      <c r="A162" s="535" t="s">
        <v>2593</v>
      </c>
      <c r="B162" s="90" t="s">
        <v>2594</v>
      </c>
      <c r="C162" s="536" t="s">
        <v>262</v>
      </c>
      <c r="D162" s="537">
        <v>2</v>
      </c>
      <c r="E162" s="607"/>
      <c r="F162" s="538">
        <f>ROUND(D162*E162,2)</f>
        <v>0</v>
      </c>
    </row>
    <row r="163" spans="1:6" s="94" customFormat="1">
      <c r="A163" s="535"/>
      <c r="B163" s="90"/>
      <c r="C163" s="536"/>
      <c r="D163" s="537"/>
      <c r="E163" s="607"/>
      <c r="F163" s="538"/>
    </row>
    <row r="164" spans="1:6" s="94" customFormat="1" ht="34.200000000000003">
      <c r="A164" s="535" t="s">
        <v>2595</v>
      </c>
      <c r="B164" s="90" t="s">
        <v>2596</v>
      </c>
      <c r="C164" s="536" t="s">
        <v>262</v>
      </c>
      <c r="D164" s="537">
        <v>1</v>
      </c>
      <c r="E164" s="607"/>
      <c r="F164" s="538">
        <f>ROUND(D164*E164,2)</f>
        <v>0</v>
      </c>
    </row>
    <row r="165" spans="1:6" s="94" customFormat="1">
      <c r="A165" s="535"/>
      <c r="B165" s="90"/>
      <c r="C165" s="536"/>
      <c r="D165" s="537"/>
      <c r="E165" s="607"/>
      <c r="F165" s="538"/>
    </row>
    <row r="166" spans="1:6" s="94" customFormat="1" ht="22.8">
      <c r="A166" s="535" t="s">
        <v>2597</v>
      </c>
      <c r="B166" s="90" t="s">
        <v>2598</v>
      </c>
      <c r="C166" s="536" t="s">
        <v>262</v>
      </c>
      <c r="D166" s="537">
        <v>26</v>
      </c>
      <c r="E166" s="607"/>
      <c r="F166" s="538">
        <f>ROUND(D166*E166,2)</f>
        <v>0</v>
      </c>
    </row>
    <row r="167" spans="1:6" s="94" customFormat="1">
      <c r="A167" s="535"/>
      <c r="B167" s="90"/>
      <c r="C167" s="536"/>
      <c r="D167" s="537"/>
      <c r="E167" s="607"/>
      <c r="F167" s="538"/>
    </row>
    <row r="168" spans="1:6" s="94" customFormat="1" ht="22.8">
      <c r="A168" s="535" t="s">
        <v>2599</v>
      </c>
      <c r="B168" s="90" t="s">
        <v>2600</v>
      </c>
      <c r="C168" s="536" t="s">
        <v>262</v>
      </c>
      <c r="D168" s="537">
        <v>20</v>
      </c>
      <c r="E168" s="607"/>
      <c r="F168" s="538">
        <f>ROUND(D168*E168,2)</f>
        <v>0</v>
      </c>
    </row>
    <row r="169" spans="1:6" s="94" customFormat="1">
      <c r="A169" s="535"/>
      <c r="B169" s="90"/>
      <c r="C169" s="536"/>
      <c r="D169" s="537"/>
      <c r="E169" s="607"/>
      <c r="F169" s="538"/>
    </row>
    <row r="170" spans="1:6" s="94" customFormat="1" ht="22.8">
      <c r="A170" s="535" t="s">
        <v>2601</v>
      </c>
      <c r="B170" s="90" t="s">
        <v>2602</v>
      </c>
      <c r="C170" s="536" t="s">
        <v>262</v>
      </c>
      <c r="D170" s="537">
        <v>6</v>
      </c>
      <c r="E170" s="607"/>
      <c r="F170" s="538">
        <f>ROUND(D170*E170,2)</f>
        <v>0</v>
      </c>
    </row>
    <row r="171" spans="1:6" s="94" customFormat="1">
      <c r="A171" s="535"/>
      <c r="B171" s="90"/>
      <c r="C171" s="536"/>
      <c r="D171" s="537"/>
      <c r="E171" s="607"/>
      <c r="F171" s="538"/>
    </row>
    <row r="172" spans="1:6" s="94" customFormat="1" ht="22.8">
      <c r="A172" s="535" t="s">
        <v>2603</v>
      </c>
      <c r="B172" s="90" t="s">
        <v>2604</v>
      </c>
      <c r="C172" s="536" t="s">
        <v>262</v>
      </c>
      <c r="D172" s="537">
        <v>2</v>
      </c>
      <c r="E172" s="607"/>
      <c r="F172" s="538">
        <f>ROUND(D172*E172,2)</f>
        <v>0</v>
      </c>
    </row>
    <row r="173" spans="1:6" s="94" customFormat="1">
      <c r="A173" s="535"/>
      <c r="B173" s="90"/>
      <c r="C173" s="536"/>
      <c r="D173" s="537"/>
      <c r="E173" s="607"/>
      <c r="F173" s="538"/>
    </row>
    <row r="174" spans="1:6" s="94" customFormat="1" ht="79.8">
      <c r="A174" s="539" t="s">
        <v>2605</v>
      </c>
      <c r="B174" s="540" t="s">
        <v>2606</v>
      </c>
      <c r="C174" s="536" t="s">
        <v>262</v>
      </c>
      <c r="D174" s="537">
        <v>14</v>
      </c>
      <c r="E174" s="607"/>
      <c r="F174" s="538">
        <f>ROUND(D174*E174,2)</f>
        <v>0</v>
      </c>
    </row>
    <row r="175" spans="1:6" s="94" customFormat="1">
      <c r="A175" s="539"/>
      <c r="B175" s="540"/>
      <c r="C175" s="536"/>
      <c r="D175" s="537"/>
      <c r="E175" s="607"/>
      <c r="F175" s="538"/>
    </row>
    <row r="176" spans="1:6" s="94" customFormat="1" ht="45.6">
      <c r="A176" s="539" t="s">
        <v>2607</v>
      </c>
      <c r="B176" s="540" t="s">
        <v>2608</v>
      </c>
      <c r="C176" s="536" t="s">
        <v>262</v>
      </c>
      <c r="D176" s="537">
        <v>5</v>
      </c>
      <c r="E176" s="607"/>
      <c r="F176" s="538">
        <f>ROUND(D176*E176,2)</f>
        <v>0</v>
      </c>
    </row>
    <row r="177" spans="1:6" s="94" customFormat="1">
      <c r="A177" s="539"/>
      <c r="B177" s="540"/>
      <c r="C177" s="536"/>
      <c r="D177" s="537"/>
      <c r="E177" s="607"/>
      <c r="F177" s="538"/>
    </row>
    <row r="178" spans="1:6" s="94" customFormat="1" ht="68.400000000000006">
      <c r="A178" s="539" t="s">
        <v>2609</v>
      </c>
      <c r="B178" s="540" t="s">
        <v>2610</v>
      </c>
      <c r="C178" s="536" t="s">
        <v>262</v>
      </c>
      <c r="D178" s="537">
        <v>21</v>
      </c>
      <c r="E178" s="607"/>
      <c r="F178" s="538">
        <f>ROUND(D178*E178,2)</f>
        <v>0</v>
      </c>
    </row>
    <row r="179" spans="1:6" s="94" customFormat="1">
      <c r="A179" s="539"/>
      <c r="B179" s="540"/>
      <c r="C179" s="536"/>
      <c r="D179" s="537"/>
      <c r="E179" s="607"/>
      <c r="F179" s="538"/>
    </row>
    <row r="180" spans="1:6" s="94" customFormat="1" ht="68.400000000000006">
      <c r="A180" s="539" t="s">
        <v>2611</v>
      </c>
      <c r="B180" s="540" t="s">
        <v>3129</v>
      </c>
      <c r="C180" s="536" t="s">
        <v>262</v>
      </c>
      <c r="D180" s="537">
        <v>6</v>
      </c>
      <c r="E180" s="607"/>
      <c r="F180" s="538">
        <f>ROUND(D180*E180,2)</f>
        <v>0</v>
      </c>
    </row>
    <row r="181" spans="1:6" s="94" customFormat="1">
      <c r="A181" s="539"/>
      <c r="B181" s="540"/>
      <c r="C181" s="536"/>
      <c r="D181" s="537"/>
      <c r="E181" s="607"/>
      <c r="F181" s="538"/>
    </row>
    <row r="182" spans="1:6" s="94" customFormat="1" ht="68.400000000000006">
      <c r="A182" s="539" t="s">
        <v>2612</v>
      </c>
      <c r="B182" s="540" t="s">
        <v>2613</v>
      </c>
      <c r="C182" s="536" t="s">
        <v>262</v>
      </c>
      <c r="D182" s="537">
        <v>2</v>
      </c>
      <c r="E182" s="607"/>
      <c r="F182" s="538">
        <f>ROUND(D182*E182,2)</f>
        <v>0</v>
      </c>
    </row>
    <row r="183" spans="1:6" s="94" customFormat="1">
      <c r="A183" s="539"/>
      <c r="B183" s="540"/>
      <c r="C183" s="536"/>
      <c r="D183" s="537"/>
      <c r="E183" s="607"/>
      <c r="F183" s="538"/>
    </row>
    <row r="184" spans="1:6" s="94" customFormat="1" ht="45.6">
      <c r="A184" s="539">
        <v>2</v>
      </c>
      <c r="B184" s="90" t="s">
        <v>2614</v>
      </c>
      <c r="C184" s="536"/>
      <c r="D184" s="537"/>
      <c r="E184" s="607"/>
      <c r="F184" s="538"/>
    </row>
    <row r="185" spans="1:6" s="94" customFormat="1">
      <c r="A185" s="539" t="s">
        <v>1195</v>
      </c>
      <c r="B185" s="552" t="s">
        <v>2615</v>
      </c>
      <c r="C185" s="536" t="s">
        <v>262</v>
      </c>
      <c r="D185" s="536">
        <v>70</v>
      </c>
      <c r="E185" s="607"/>
      <c r="F185" s="538">
        <f>ROUND(D185*E185,2)</f>
        <v>0</v>
      </c>
    </row>
    <row r="186" spans="1:6" s="94" customFormat="1">
      <c r="A186" s="539" t="s">
        <v>1197</v>
      </c>
      <c r="B186" s="90" t="s">
        <v>2616</v>
      </c>
      <c r="C186" s="536" t="s">
        <v>262</v>
      </c>
      <c r="D186" s="537">
        <v>33</v>
      </c>
      <c r="E186" s="607"/>
      <c r="F186" s="538">
        <f>ROUND(D186*E186,2)</f>
        <v>0</v>
      </c>
    </row>
    <row r="187" spans="1:6" s="94" customFormat="1">
      <c r="A187" s="539" t="s">
        <v>1198</v>
      </c>
      <c r="B187" s="90" t="s">
        <v>2617</v>
      </c>
      <c r="C187" s="536" t="s">
        <v>262</v>
      </c>
      <c r="D187" s="537">
        <v>15</v>
      </c>
      <c r="E187" s="607"/>
      <c r="F187" s="538">
        <f>ROUND(D187*E187,2)</f>
        <v>0</v>
      </c>
    </row>
    <row r="188" spans="1:6" s="94" customFormat="1">
      <c r="A188" s="539"/>
      <c r="B188" s="90"/>
      <c r="C188" s="536"/>
      <c r="D188" s="537"/>
      <c r="E188" s="607"/>
      <c r="F188" s="538"/>
    </row>
    <row r="189" spans="1:6" s="94" customFormat="1">
      <c r="A189" s="539"/>
      <c r="B189" s="90"/>
      <c r="C189" s="536"/>
      <c r="D189" s="537"/>
      <c r="E189" s="607"/>
      <c r="F189" s="538"/>
    </row>
    <row r="190" spans="1:6" s="94" customFormat="1" ht="22.8">
      <c r="A190" s="539">
        <v>3</v>
      </c>
      <c r="B190" s="540" t="s">
        <v>2526</v>
      </c>
      <c r="C190" s="536"/>
      <c r="D190" s="537"/>
      <c r="E190" s="607"/>
      <c r="F190" s="538"/>
    </row>
    <row r="191" spans="1:6" s="94" customFormat="1">
      <c r="A191" s="539" t="s">
        <v>1253</v>
      </c>
      <c r="B191" s="540" t="s">
        <v>2618</v>
      </c>
      <c r="C191" s="541" t="s">
        <v>476</v>
      </c>
      <c r="D191" s="537">
        <v>2000</v>
      </c>
      <c r="E191" s="607"/>
      <c r="F191" s="538">
        <f>ROUND(D191*E191,2)</f>
        <v>0</v>
      </c>
    </row>
    <row r="192" spans="1:6" s="94" customFormat="1">
      <c r="A192" s="539"/>
      <c r="B192" s="540"/>
      <c r="C192" s="536"/>
      <c r="D192" s="537"/>
      <c r="E192" s="607"/>
      <c r="F192" s="538"/>
    </row>
    <row r="193" spans="1:6" s="94" customFormat="1" ht="34.200000000000003">
      <c r="A193" s="539">
        <v>4</v>
      </c>
      <c r="B193" s="540" t="s">
        <v>2619</v>
      </c>
      <c r="C193" s="536"/>
      <c r="D193" s="537"/>
      <c r="E193" s="607"/>
      <c r="F193" s="538"/>
    </row>
    <row r="194" spans="1:6" s="94" customFormat="1">
      <c r="A194" s="539" t="s">
        <v>1298</v>
      </c>
      <c r="B194" s="90" t="s">
        <v>2620</v>
      </c>
      <c r="C194" s="541" t="s">
        <v>476</v>
      </c>
      <c r="D194" s="553">
        <v>500</v>
      </c>
      <c r="E194" s="607"/>
      <c r="F194" s="538">
        <f>ROUND(D194*E194,2)</f>
        <v>0</v>
      </c>
    </row>
    <row r="195" spans="1:6" s="94" customFormat="1">
      <c r="A195" s="539"/>
      <c r="B195" s="540"/>
      <c r="C195" s="536"/>
      <c r="D195" s="537"/>
      <c r="E195" s="607"/>
      <c r="F195" s="538"/>
    </row>
    <row r="196" spans="1:6" s="94" customFormat="1" ht="34.200000000000003">
      <c r="A196" s="539">
        <v>5</v>
      </c>
      <c r="B196" s="540" t="s">
        <v>2621</v>
      </c>
      <c r="C196" s="536"/>
      <c r="D196" s="537"/>
      <c r="E196" s="607"/>
      <c r="F196" s="538"/>
    </row>
    <row r="197" spans="1:6" s="94" customFormat="1">
      <c r="A197" s="539" t="s">
        <v>1202</v>
      </c>
      <c r="B197" s="540" t="s">
        <v>2622</v>
      </c>
      <c r="C197" s="541" t="s">
        <v>476</v>
      </c>
      <c r="D197" s="537">
        <v>1500</v>
      </c>
      <c r="E197" s="608"/>
      <c r="F197" s="538">
        <f>ROUND(D197*E197,2)</f>
        <v>0</v>
      </c>
    </row>
    <row r="198" spans="1:6" s="94" customFormat="1">
      <c r="A198" s="539"/>
      <c r="B198" s="540"/>
      <c r="C198" s="536"/>
      <c r="D198" s="537"/>
      <c r="E198" s="607"/>
      <c r="F198" s="538"/>
    </row>
    <row r="199" spans="1:6" s="94" customFormat="1">
      <c r="A199" s="539"/>
      <c r="B199" s="552"/>
      <c r="C199" s="536"/>
      <c r="D199" s="536"/>
      <c r="E199" s="607"/>
      <c r="F199" s="538"/>
    </row>
    <row r="200" spans="1:6" ht="12">
      <c r="A200" s="549" t="s">
        <v>592</v>
      </c>
      <c r="B200" s="531" t="s">
        <v>2623</v>
      </c>
      <c r="C200" s="543"/>
      <c r="D200" s="545"/>
      <c r="E200" s="608"/>
      <c r="F200" s="550">
        <f>SUM(F125:F198)</f>
        <v>0</v>
      </c>
    </row>
    <row r="201" spans="1:6" ht="12">
      <c r="A201" s="549"/>
      <c r="B201" s="531"/>
      <c r="C201" s="543"/>
      <c r="D201" s="545"/>
      <c r="E201" s="608"/>
      <c r="F201" s="550"/>
    </row>
    <row r="202" spans="1:6" ht="12">
      <c r="A202" s="554" t="s">
        <v>593</v>
      </c>
      <c r="B202" s="531" t="s">
        <v>2624</v>
      </c>
      <c r="C202" s="532"/>
      <c r="D202" s="484"/>
      <c r="E202" s="596"/>
      <c r="F202" s="485"/>
    </row>
    <row r="203" spans="1:6" ht="12">
      <c r="A203" s="554"/>
      <c r="B203" s="531"/>
      <c r="C203" s="532"/>
      <c r="D203" s="484"/>
      <c r="E203" s="596"/>
      <c r="F203" s="485"/>
    </row>
    <row r="204" spans="1:6" s="94" customFormat="1" ht="69">
      <c r="A204" s="539"/>
      <c r="B204" s="540" t="s">
        <v>3374</v>
      </c>
      <c r="C204" s="536"/>
      <c r="D204" s="537"/>
      <c r="E204" s="607"/>
      <c r="F204" s="538"/>
    </row>
    <row r="205" spans="1:6">
      <c r="A205" s="514"/>
      <c r="B205" s="542"/>
      <c r="C205" s="543"/>
      <c r="D205" s="545"/>
      <c r="E205" s="608"/>
      <c r="F205" s="544"/>
    </row>
    <row r="206" spans="1:6" ht="45.6">
      <c r="A206" s="539">
        <v>1</v>
      </c>
      <c r="B206" s="542" t="s">
        <v>2625</v>
      </c>
      <c r="C206" s="543"/>
      <c r="D206" s="545"/>
      <c r="E206" s="608"/>
      <c r="F206" s="544"/>
    </row>
    <row r="207" spans="1:6" ht="22.8">
      <c r="A207" s="539" t="s">
        <v>1178</v>
      </c>
      <c r="B207" s="542" t="s">
        <v>2626</v>
      </c>
      <c r="C207" s="543" t="s">
        <v>262</v>
      </c>
      <c r="D207" s="537">
        <v>8</v>
      </c>
      <c r="E207" s="608"/>
      <c r="F207" s="538">
        <f>ROUND(D207*E207,2)</f>
        <v>0</v>
      </c>
    </row>
    <row r="208" spans="1:6">
      <c r="A208" s="539" t="s">
        <v>1184</v>
      </c>
      <c r="B208" s="542" t="s">
        <v>2627</v>
      </c>
      <c r="C208" s="543" t="s">
        <v>262</v>
      </c>
      <c r="D208" s="537">
        <v>102</v>
      </c>
      <c r="E208" s="608"/>
      <c r="F208" s="538">
        <f t="shared" ref="F208:F236" si="0">ROUND(D208*E208,2)</f>
        <v>0</v>
      </c>
    </row>
    <row r="209" spans="1:6">
      <c r="A209" s="539" t="s">
        <v>1189</v>
      </c>
      <c r="B209" s="542" t="s">
        <v>2628</v>
      </c>
      <c r="C209" s="543" t="s">
        <v>262</v>
      </c>
      <c r="D209" s="537">
        <v>82</v>
      </c>
      <c r="E209" s="608"/>
      <c r="F209" s="538">
        <f t="shared" si="0"/>
        <v>0</v>
      </c>
    </row>
    <row r="210" spans="1:6">
      <c r="A210" s="539" t="s">
        <v>1354</v>
      </c>
      <c r="B210" s="542" t="s">
        <v>2629</v>
      </c>
      <c r="C210" s="543" t="s">
        <v>262</v>
      </c>
      <c r="D210" s="537">
        <v>2</v>
      </c>
      <c r="E210" s="608"/>
      <c r="F210" s="538">
        <f t="shared" si="0"/>
        <v>0</v>
      </c>
    </row>
    <row r="211" spans="1:6">
      <c r="A211" s="535" t="s">
        <v>1355</v>
      </c>
      <c r="B211" s="542" t="s">
        <v>2630</v>
      </c>
      <c r="C211" s="543" t="s">
        <v>262</v>
      </c>
      <c r="D211" s="537">
        <v>1</v>
      </c>
      <c r="E211" s="608"/>
      <c r="F211" s="538">
        <f t="shared" si="0"/>
        <v>0</v>
      </c>
    </row>
    <row r="212" spans="1:6" ht="22.8">
      <c r="A212" s="535" t="s">
        <v>2571</v>
      </c>
      <c r="B212" s="542" t="s">
        <v>2631</v>
      </c>
      <c r="C212" s="543" t="s">
        <v>262</v>
      </c>
      <c r="D212" s="537">
        <v>1</v>
      </c>
      <c r="E212" s="608"/>
      <c r="F212" s="538">
        <f t="shared" si="0"/>
        <v>0</v>
      </c>
    </row>
    <row r="213" spans="1:6">
      <c r="A213" s="535" t="s">
        <v>2573</v>
      </c>
      <c r="B213" s="542" t="s">
        <v>2632</v>
      </c>
      <c r="C213" s="543" t="s">
        <v>262</v>
      </c>
      <c r="D213" s="537">
        <v>1</v>
      </c>
      <c r="E213" s="608"/>
      <c r="F213" s="538">
        <f t="shared" si="0"/>
        <v>0</v>
      </c>
    </row>
    <row r="214" spans="1:6">
      <c r="A214" s="535" t="s">
        <v>2575</v>
      </c>
      <c r="B214" s="542" t="s">
        <v>2633</v>
      </c>
      <c r="C214" s="543" t="s">
        <v>262</v>
      </c>
      <c r="D214" s="537">
        <v>14</v>
      </c>
      <c r="E214" s="608"/>
      <c r="F214" s="538">
        <f t="shared" si="0"/>
        <v>0</v>
      </c>
    </row>
    <row r="215" spans="1:6">
      <c r="A215" s="535" t="s">
        <v>2577</v>
      </c>
      <c r="B215" s="542" t="s">
        <v>2634</v>
      </c>
      <c r="C215" s="543" t="s">
        <v>262</v>
      </c>
      <c r="D215" s="537">
        <v>5</v>
      </c>
      <c r="E215" s="608"/>
      <c r="F215" s="538">
        <f t="shared" si="0"/>
        <v>0</v>
      </c>
    </row>
    <row r="216" spans="1:6" ht="22.8">
      <c r="A216" s="535" t="s">
        <v>2579</v>
      </c>
      <c r="B216" s="542" t="s">
        <v>2635</v>
      </c>
      <c r="C216" s="543" t="s">
        <v>262</v>
      </c>
      <c r="D216" s="537">
        <v>1</v>
      </c>
      <c r="E216" s="608"/>
      <c r="F216" s="538">
        <f t="shared" si="0"/>
        <v>0</v>
      </c>
    </row>
    <row r="217" spans="1:6" ht="22.8">
      <c r="A217" s="535" t="s">
        <v>2581</v>
      </c>
      <c r="B217" s="542" t="s">
        <v>2636</v>
      </c>
      <c r="C217" s="543" t="s">
        <v>262</v>
      </c>
      <c r="D217" s="537">
        <v>39</v>
      </c>
      <c r="E217" s="608"/>
      <c r="F217" s="538">
        <f t="shared" si="0"/>
        <v>0</v>
      </c>
    </row>
    <row r="218" spans="1:6">
      <c r="A218" s="535" t="s">
        <v>2583</v>
      </c>
      <c r="B218" s="542" t="s">
        <v>2637</v>
      </c>
      <c r="C218" s="543" t="s">
        <v>262</v>
      </c>
      <c r="D218" s="537">
        <v>1</v>
      </c>
      <c r="E218" s="608"/>
      <c r="F218" s="538">
        <f t="shared" si="0"/>
        <v>0</v>
      </c>
    </row>
    <row r="219" spans="1:6">
      <c r="A219" s="535" t="s">
        <v>2585</v>
      </c>
      <c r="B219" s="542" t="s">
        <v>2638</v>
      </c>
      <c r="C219" s="543" t="s">
        <v>262</v>
      </c>
      <c r="D219" s="537">
        <v>1</v>
      </c>
      <c r="E219" s="608"/>
      <c r="F219" s="538">
        <f t="shared" si="0"/>
        <v>0</v>
      </c>
    </row>
    <row r="220" spans="1:6">
      <c r="A220" s="535" t="s">
        <v>2587</v>
      </c>
      <c r="B220" s="542" t="s">
        <v>2639</v>
      </c>
      <c r="C220" s="543" t="s">
        <v>262</v>
      </c>
      <c r="D220" s="537">
        <v>4</v>
      </c>
      <c r="E220" s="608"/>
      <c r="F220" s="538">
        <f t="shared" si="0"/>
        <v>0</v>
      </c>
    </row>
    <row r="221" spans="1:6">
      <c r="A221" s="535" t="s">
        <v>2589</v>
      </c>
      <c r="B221" s="542" t="s">
        <v>2640</v>
      </c>
      <c r="C221" s="543" t="s">
        <v>262</v>
      </c>
      <c r="D221" s="537">
        <v>1</v>
      </c>
      <c r="E221" s="608"/>
      <c r="F221" s="538">
        <f t="shared" si="0"/>
        <v>0</v>
      </c>
    </row>
    <row r="222" spans="1:6">
      <c r="A222" s="535" t="s">
        <v>2591</v>
      </c>
      <c r="B222" s="542" t="s">
        <v>2641</v>
      </c>
      <c r="C222" s="543" t="s">
        <v>262</v>
      </c>
      <c r="D222" s="537">
        <v>1</v>
      </c>
      <c r="E222" s="608"/>
      <c r="F222" s="538">
        <f t="shared" si="0"/>
        <v>0</v>
      </c>
    </row>
    <row r="223" spans="1:6">
      <c r="A223" s="535" t="s">
        <v>3132</v>
      </c>
      <c r="B223" s="542" t="s">
        <v>2642</v>
      </c>
      <c r="C223" s="543" t="s">
        <v>262</v>
      </c>
      <c r="D223" s="537">
        <v>1</v>
      </c>
      <c r="E223" s="608"/>
      <c r="F223" s="538">
        <f t="shared" si="0"/>
        <v>0</v>
      </c>
    </row>
    <row r="224" spans="1:6">
      <c r="A224" s="535" t="s">
        <v>2595</v>
      </c>
      <c r="B224" s="542" t="s">
        <v>2643</v>
      </c>
      <c r="C224" s="543" t="s">
        <v>262</v>
      </c>
      <c r="D224" s="537">
        <v>1</v>
      </c>
      <c r="E224" s="608"/>
      <c r="F224" s="538">
        <f t="shared" si="0"/>
        <v>0</v>
      </c>
    </row>
    <row r="225" spans="1:6">
      <c r="A225" s="535" t="s">
        <v>2597</v>
      </c>
      <c r="B225" s="542" t="s">
        <v>2644</v>
      </c>
      <c r="C225" s="543" t="s">
        <v>262</v>
      </c>
      <c r="D225" s="537">
        <v>1</v>
      </c>
      <c r="E225" s="608"/>
      <c r="F225" s="538">
        <f t="shared" si="0"/>
        <v>0</v>
      </c>
    </row>
    <row r="226" spans="1:6">
      <c r="A226" s="535" t="s">
        <v>2599</v>
      </c>
      <c r="B226" s="542" t="s">
        <v>2645</v>
      </c>
      <c r="C226" s="543" t="s">
        <v>262</v>
      </c>
      <c r="D226" s="537">
        <v>1</v>
      </c>
      <c r="E226" s="608"/>
      <c r="F226" s="538">
        <f t="shared" si="0"/>
        <v>0</v>
      </c>
    </row>
    <row r="227" spans="1:6">
      <c r="A227" s="535" t="s">
        <v>2601</v>
      </c>
      <c r="B227" s="542" t="s">
        <v>2646</v>
      </c>
      <c r="C227" s="543" t="s">
        <v>262</v>
      </c>
      <c r="D227" s="537">
        <v>6</v>
      </c>
      <c r="E227" s="608"/>
      <c r="F227" s="538">
        <f t="shared" si="0"/>
        <v>0</v>
      </c>
    </row>
    <row r="228" spans="1:6">
      <c r="A228" s="535" t="s">
        <v>2603</v>
      </c>
      <c r="B228" s="542" t="s">
        <v>2647</v>
      </c>
      <c r="C228" s="543" t="s">
        <v>262</v>
      </c>
      <c r="D228" s="537">
        <v>5</v>
      </c>
      <c r="E228" s="608"/>
      <c r="F228" s="538">
        <f t="shared" si="0"/>
        <v>0</v>
      </c>
    </row>
    <row r="229" spans="1:6">
      <c r="A229" s="539" t="s">
        <v>2605</v>
      </c>
      <c r="B229" s="542" t="s">
        <v>2648</v>
      </c>
      <c r="C229" s="543" t="s">
        <v>262</v>
      </c>
      <c r="D229" s="537">
        <v>14</v>
      </c>
      <c r="E229" s="608"/>
      <c r="F229" s="538">
        <f t="shared" si="0"/>
        <v>0</v>
      </c>
    </row>
    <row r="230" spans="1:6">
      <c r="A230" s="535" t="s">
        <v>2607</v>
      </c>
      <c r="B230" s="542" t="s">
        <v>2649</v>
      </c>
      <c r="C230" s="543" t="s">
        <v>262</v>
      </c>
      <c r="D230" s="537">
        <v>14</v>
      </c>
      <c r="E230" s="608"/>
      <c r="F230" s="538">
        <f t="shared" si="0"/>
        <v>0</v>
      </c>
    </row>
    <row r="231" spans="1:6">
      <c r="A231" s="535" t="s">
        <v>2609</v>
      </c>
      <c r="B231" s="542" t="s">
        <v>2650</v>
      </c>
      <c r="C231" s="543" t="s">
        <v>262</v>
      </c>
      <c r="D231" s="537">
        <v>6</v>
      </c>
      <c r="E231" s="608"/>
      <c r="F231" s="538">
        <f t="shared" si="0"/>
        <v>0</v>
      </c>
    </row>
    <row r="232" spans="1:6">
      <c r="A232" s="535" t="s">
        <v>2611</v>
      </c>
      <c r="B232" s="542" t="s">
        <v>2651</v>
      </c>
      <c r="C232" s="543" t="s">
        <v>262</v>
      </c>
      <c r="D232" s="537">
        <v>20</v>
      </c>
      <c r="E232" s="608"/>
      <c r="F232" s="538">
        <f t="shared" si="0"/>
        <v>0</v>
      </c>
    </row>
    <row r="233" spans="1:6">
      <c r="A233" s="535" t="s">
        <v>2612</v>
      </c>
      <c r="B233" s="542" t="s">
        <v>2653</v>
      </c>
      <c r="C233" s="543" t="s">
        <v>262</v>
      </c>
      <c r="D233" s="537">
        <v>36</v>
      </c>
      <c r="E233" s="608"/>
      <c r="F233" s="538">
        <f t="shared" si="0"/>
        <v>0</v>
      </c>
    </row>
    <row r="234" spans="1:6">
      <c r="A234" s="535" t="s">
        <v>2652</v>
      </c>
      <c r="B234" s="542" t="s">
        <v>2655</v>
      </c>
      <c r="C234" s="543" t="s">
        <v>262</v>
      </c>
      <c r="D234" s="537">
        <v>1</v>
      </c>
      <c r="E234" s="608"/>
      <c r="F234" s="538">
        <f t="shared" si="0"/>
        <v>0</v>
      </c>
    </row>
    <row r="235" spans="1:6">
      <c r="A235" s="535" t="s">
        <v>2654</v>
      </c>
      <c r="B235" s="542" t="s">
        <v>2657</v>
      </c>
      <c r="C235" s="543" t="s">
        <v>262</v>
      </c>
      <c r="D235" s="537">
        <v>6</v>
      </c>
      <c r="E235" s="608"/>
      <c r="F235" s="538">
        <f t="shared" si="0"/>
        <v>0</v>
      </c>
    </row>
    <row r="236" spans="1:6">
      <c r="A236" s="535" t="s">
        <v>2656</v>
      </c>
      <c r="B236" s="542" t="s">
        <v>2658</v>
      </c>
      <c r="C236" s="543" t="s">
        <v>262</v>
      </c>
      <c r="D236" s="537">
        <v>13</v>
      </c>
      <c r="E236" s="608"/>
      <c r="F236" s="538">
        <f t="shared" si="0"/>
        <v>0</v>
      </c>
    </row>
    <row r="237" spans="1:6">
      <c r="A237" s="514"/>
      <c r="B237" s="542"/>
      <c r="C237" s="543"/>
      <c r="D237" s="537"/>
      <c r="E237" s="608"/>
      <c r="F237" s="538"/>
    </row>
    <row r="238" spans="1:6" s="94" customFormat="1" ht="34.200000000000003">
      <c r="A238" s="539">
        <v>2</v>
      </c>
      <c r="B238" s="90" t="s">
        <v>2621</v>
      </c>
      <c r="C238" s="536"/>
      <c r="D238" s="537"/>
      <c r="E238" s="607"/>
      <c r="F238" s="538"/>
    </row>
    <row r="239" spans="1:6">
      <c r="A239" s="539" t="s">
        <v>1195</v>
      </c>
      <c r="B239" s="542" t="s">
        <v>2659</v>
      </c>
      <c r="C239" s="541" t="s">
        <v>476</v>
      </c>
      <c r="D239" s="537">
        <v>1200</v>
      </c>
      <c r="E239" s="608"/>
      <c r="F239" s="538">
        <f t="shared" ref="F239:F242" si="1">ROUND(D239*E239,2)</f>
        <v>0</v>
      </c>
    </row>
    <row r="240" spans="1:6">
      <c r="A240" s="539" t="s">
        <v>1197</v>
      </c>
      <c r="B240" s="542" t="s">
        <v>2660</v>
      </c>
      <c r="C240" s="541" t="s">
        <v>476</v>
      </c>
      <c r="D240" s="537">
        <v>3400</v>
      </c>
      <c r="E240" s="608"/>
      <c r="F240" s="538">
        <f t="shared" si="1"/>
        <v>0</v>
      </c>
    </row>
    <row r="241" spans="1:6">
      <c r="A241" s="539" t="s">
        <v>1198</v>
      </c>
      <c r="B241" s="542" t="s">
        <v>2661</v>
      </c>
      <c r="C241" s="541" t="s">
        <v>476</v>
      </c>
      <c r="D241" s="537">
        <v>750</v>
      </c>
      <c r="E241" s="608"/>
      <c r="F241" s="538">
        <f t="shared" si="1"/>
        <v>0</v>
      </c>
    </row>
    <row r="242" spans="1:6">
      <c r="A242" s="514" t="s">
        <v>1251</v>
      </c>
      <c r="B242" s="542" t="s">
        <v>2662</v>
      </c>
      <c r="C242" s="541" t="s">
        <v>476</v>
      </c>
      <c r="D242" s="537">
        <v>20</v>
      </c>
      <c r="E242" s="608"/>
      <c r="F242" s="538">
        <f t="shared" si="1"/>
        <v>0</v>
      </c>
    </row>
    <row r="243" spans="1:6">
      <c r="A243" s="546"/>
      <c r="D243" s="107"/>
      <c r="E243" s="595"/>
      <c r="F243" s="87"/>
    </row>
    <row r="244" spans="1:6" ht="34.200000000000003">
      <c r="A244" s="539">
        <v>3</v>
      </c>
      <c r="B244" s="90" t="s">
        <v>2619</v>
      </c>
      <c r="C244" s="536"/>
      <c r="D244" s="537"/>
      <c r="E244" s="607"/>
      <c r="F244" s="538"/>
    </row>
    <row r="245" spans="1:6">
      <c r="A245" s="539" t="s">
        <v>1253</v>
      </c>
      <c r="B245" s="90" t="s">
        <v>2620</v>
      </c>
      <c r="C245" s="541" t="s">
        <v>476</v>
      </c>
      <c r="D245" s="553">
        <v>300</v>
      </c>
      <c r="E245" s="607"/>
      <c r="F245" s="538">
        <f t="shared" ref="F245" si="2">ROUND(D245*E245,2)</f>
        <v>0</v>
      </c>
    </row>
    <row r="246" spans="1:6">
      <c r="A246" s="535" t="s">
        <v>1254</v>
      </c>
      <c r="B246" s="90" t="s">
        <v>2663</v>
      </c>
      <c r="C246" s="541" t="s">
        <v>476</v>
      </c>
      <c r="D246" s="537">
        <v>200</v>
      </c>
      <c r="E246" s="607"/>
      <c r="F246" s="538">
        <f>ROUND(D246*E246,2)</f>
        <v>0</v>
      </c>
    </row>
    <row r="247" spans="1:6">
      <c r="A247" s="546"/>
      <c r="D247" s="107"/>
      <c r="E247" s="595"/>
      <c r="F247" s="87"/>
    </row>
    <row r="248" spans="1:6" ht="45.6">
      <c r="A248" s="539">
        <v>4</v>
      </c>
      <c r="B248" s="542" t="s">
        <v>2664</v>
      </c>
      <c r="C248" s="543" t="s">
        <v>754</v>
      </c>
      <c r="D248" s="543">
        <v>1</v>
      </c>
      <c r="E248" s="608"/>
      <c r="F248" s="538">
        <f t="shared" ref="F248" si="3">ROUND(D248*E248,2)</f>
        <v>0</v>
      </c>
    </row>
    <row r="249" spans="1:6">
      <c r="A249" s="546"/>
      <c r="D249" s="107"/>
      <c r="E249" s="595"/>
      <c r="F249" s="87"/>
    </row>
    <row r="250" spans="1:6" ht="22.8">
      <c r="A250" s="539">
        <v>5</v>
      </c>
      <c r="B250" s="90" t="s">
        <v>2665</v>
      </c>
      <c r="C250" s="107" t="s">
        <v>262</v>
      </c>
      <c r="D250" s="536">
        <v>15</v>
      </c>
      <c r="E250" s="607"/>
      <c r="F250" s="538">
        <f>ROUND(D250*E250,2)</f>
        <v>0</v>
      </c>
    </row>
    <row r="251" spans="1:6">
      <c r="A251" s="546"/>
      <c r="D251" s="107"/>
      <c r="E251" s="595"/>
      <c r="F251" s="87"/>
    </row>
    <row r="252" spans="1:6" ht="22.8">
      <c r="A252" s="546">
        <v>6</v>
      </c>
      <c r="B252" s="540" t="s">
        <v>2666</v>
      </c>
      <c r="C252" s="536"/>
      <c r="D252" s="537"/>
      <c r="E252" s="607"/>
      <c r="F252" s="538"/>
    </row>
    <row r="253" spans="1:6">
      <c r="A253" s="546" t="s">
        <v>1206</v>
      </c>
      <c r="B253" s="540" t="s">
        <v>2667</v>
      </c>
      <c r="C253" s="541" t="s">
        <v>476</v>
      </c>
      <c r="D253" s="537">
        <v>200</v>
      </c>
      <c r="E253" s="607"/>
      <c r="F253" s="538">
        <f t="shared" ref="F253:F265" si="4">ROUND(D253*E253,2)</f>
        <v>0</v>
      </c>
    </row>
    <row r="254" spans="1:6">
      <c r="A254" s="546" t="s">
        <v>1207</v>
      </c>
      <c r="B254" s="540" t="s">
        <v>2668</v>
      </c>
      <c r="C254" s="541" t="s">
        <v>476</v>
      </c>
      <c r="D254" s="537">
        <v>200</v>
      </c>
      <c r="E254" s="607"/>
      <c r="F254" s="538">
        <f t="shared" si="4"/>
        <v>0</v>
      </c>
    </row>
    <row r="255" spans="1:6">
      <c r="A255" s="546" t="s">
        <v>1208</v>
      </c>
      <c r="B255" s="540" t="s">
        <v>2669</v>
      </c>
      <c r="C255" s="541" t="s">
        <v>476</v>
      </c>
      <c r="D255" s="537">
        <v>10</v>
      </c>
      <c r="E255" s="607"/>
      <c r="F255" s="538">
        <f t="shared" si="4"/>
        <v>0</v>
      </c>
    </row>
    <row r="256" spans="1:6">
      <c r="A256" s="546" t="s">
        <v>1270</v>
      </c>
      <c r="B256" s="540" t="s">
        <v>2670</v>
      </c>
      <c r="C256" s="541" t="s">
        <v>476</v>
      </c>
      <c r="D256" s="537">
        <v>200</v>
      </c>
      <c r="E256" s="607"/>
      <c r="F256" s="538">
        <f t="shared" si="4"/>
        <v>0</v>
      </c>
    </row>
    <row r="257" spans="1:6">
      <c r="A257" s="546" t="s">
        <v>2671</v>
      </c>
      <c r="B257" s="540" t="s">
        <v>2672</v>
      </c>
      <c r="C257" s="541" t="s">
        <v>476</v>
      </c>
      <c r="D257" s="537">
        <v>3000</v>
      </c>
      <c r="E257" s="607"/>
      <c r="F257" s="538">
        <f t="shared" si="4"/>
        <v>0</v>
      </c>
    </row>
    <row r="258" spans="1:6">
      <c r="A258" s="546" t="s">
        <v>2673</v>
      </c>
      <c r="B258" s="90" t="s">
        <v>2674</v>
      </c>
      <c r="C258" s="541" t="s">
        <v>476</v>
      </c>
      <c r="D258" s="537">
        <v>400</v>
      </c>
      <c r="E258" s="607"/>
      <c r="F258" s="538">
        <f t="shared" si="4"/>
        <v>0</v>
      </c>
    </row>
    <row r="259" spans="1:6">
      <c r="A259" s="546" t="s">
        <v>2675</v>
      </c>
      <c r="B259" s="90" t="s">
        <v>2676</v>
      </c>
      <c r="C259" s="541" t="s">
        <v>476</v>
      </c>
      <c r="D259" s="537">
        <v>10</v>
      </c>
      <c r="E259" s="607"/>
      <c r="F259" s="538">
        <f t="shared" si="4"/>
        <v>0</v>
      </c>
    </row>
    <row r="260" spans="1:6">
      <c r="A260" s="546" t="s">
        <v>2677</v>
      </c>
      <c r="B260" s="90" t="s">
        <v>2678</v>
      </c>
      <c r="C260" s="541" t="s">
        <v>476</v>
      </c>
      <c r="D260" s="537">
        <v>350</v>
      </c>
      <c r="E260" s="607"/>
      <c r="F260" s="538">
        <f t="shared" si="4"/>
        <v>0</v>
      </c>
    </row>
    <row r="261" spans="1:6">
      <c r="A261" s="535" t="s">
        <v>2679</v>
      </c>
      <c r="B261" s="90" t="s">
        <v>2680</v>
      </c>
      <c r="C261" s="541" t="s">
        <v>476</v>
      </c>
      <c r="D261" s="537">
        <v>250</v>
      </c>
      <c r="E261" s="607"/>
      <c r="F261" s="538">
        <f t="shared" si="4"/>
        <v>0</v>
      </c>
    </row>
    <row r="262" spans="1:6">
      <c r="A262" s="535" t="s">
        <v>2681</v>
      </c>
      <c r="B262" s="90" t="s">
        <v>2682</v>
      </c>
      <c r="C262" s="541" t="s">
        <v>476</v>
      </c>
      <c r="D262" s="537">
        <v>200</v>
      </c>
      <c r="E262" s="607"/>
      <c r="F262" s="538">
        <f t="shared" si="4"/>
        <v>0</v>
      </c>
    </row>
    <row r="263" spans="1:6">
      <c r="A263" s="535" t="s">
        <v>2683</v>
      </c>
      <c r="B263" s="90" t="s">
        <v>2684</v>
      </c>
      <c r="C263" s="541" t="s">
        <v>476</v>
      </c>
      <c r="D263" s="537">
        <v>100</v>
      </c>
      <c r="E263" s="607"/>
      <c r="F263" s="538">
        <f t="shared" si="4"/>
        <v>0</v>
      </c>
    </row>
    <row r="264" spans="1:6">
      <c r="A264" s="535" t="s">
        <v>3130</v>
      </c>
      <c r="B264" s="90" t="s">
        <v>2685</v>
      </c>
      <c r="C264" s="541" t="s">
        <v>476</v>
      </c>
      <c r="D264" s="537">
        <v>100</v>
      </c>
      <c r="E264" s="607"/>
      <c r="F264" s="538">
        <f t="shared" si="4"/>
        <v>0</v>
      </c>
    </row>
    <row r="265" spans="1:6">
      <c r="A265" s="535" t="s">
        <v>3131</v>
      </c>
      <c r="B265" s="90" t="s">
        <v>2686</v>
      </c>
      <c r="C265" s="541" t="s">
        <v>476</v>
      </c>
      <c r="D265" s="537">
        <v>350</v>
      </c>
      <c r="E265" s="607"/>
      <c r="F265" s="538">
        <f t="shared" si="4"/>
        <v>0</v>
      </c>
    </row>
    <row r="266" spans="1:6">
      <c r="A266" s="535"/>
      <c r="C266" s="536"/>
      <c r="D266" s="537"/>
      <c r="E266" s="607"/>
      <c r="F266" s="538"/>
    </row>
    <row r="267" spans="1:6">
      <c r="A267" s="539"/>
      <c r="B267" s="542"/>
      <c r="C267" s="543"/>
      <c r="D267" s="545"/>
      <c r="E267" s="608"/>
      <c r="F267" s="538"/>
    </row>
    <row r="268" spans="1:6" ht="12">
      <c r="A268" s="554" t="s">
        <v>593</v>
      </c>
      <c r="B268" s="531" t="s">
        <v>2687</v>
      </c>
      <c r="C268" s="543"/>
      <c r="D268" s="545"/>
      <c r="E268" s="608"/>
      <c r="F268" s="550">
        <f>SUM(F205:F266)</f>
        <v>0</v>
      </c>
    </row>
    <row r="269" spans="1:6" ht="12">
      <c r="A269" s="554"/>
      <c r="B269" s="531"/>
      <c r="C269" s="543"/>
      <c r="D269" s="545"/>
      <c r="E269" s="608"/>
      <c r="F269" s="550"/>
    </row>
    <row r="270" spans="1:6" ht="12">
      <c r="A270" s="554" t="s">
        <v>594</v>
      </c>
      <c r="B270" s="531" t="s">
        <v>2688</v>
      </c>
      <c r="C270" s="532"/>
      <c r="D270" s="484"/>
      <c r="E270" s="596"/>
      <c r="F270" s="485"/>
    </row>
    <row r="271" spans="1:6" ht="12">
      <c r="A271" s="554"/>
      <c r="B271" s="531"/>
      <c r="C271" s="532"/>
      <c r="D271" s="484"/>
      <c r="E271" s="596"/>
      <c r="F271" s="485"/>
    </row>
    <row r="272" spans="1:6" s="94" customFormat="1" ht="69">
      <c r="A272" s="539"/>
      <c r="B272" s="540" t="s">
        <v>3374</v>
      </c>
      <c r="C272" s="536"/>
      <c r="D272" s="537"/>
      <c r="E272" s="607"/>
      <c r="F272" s="538"/>
    </row>
    <row r="273" spans="1:6">
      <c r="A273" s="535"/>
      <c r="C273" s="536"/>
      <c r="D273" s="537"/>
      <c r="E273" s="607"/>
      <c r="F273" s="538"/>
    </row>
    <row r="274" spans="1:6" ht="64.5" customHeight="1">
      <c r="A274" s="539">
        <v>1</v>
      </c>
      <c r="B274" s="90" t="s">
        <v>2689</v>
      </c>
      <c r="C274" s="536" t="s">
        <v>754</v>
      </c>
      <c r="D274" s="537">
        <v>1</v>
      </c>
      <c r="E274" s="607"/>
      <c r="F274" s="538">
        <f>ROUND(D274*E274,2)</f>
        <v>0</v>
      </c>
    </row>
    <row r="275" spans="1:6">
      <c r="A275" s="535"/>
      <c r="C275" s="536"/>
      <c r="D275" s="537"/>
      <c r="E275" s="607"/>
      <c r="F275" s="538"/>
    </row>
    <row r="276" spans="1:6" ht="22.8">
      <c r="A276" s="539">
        <v>2</v>
      </c>
      <c r="B276" s="90" t="s">
        <v>2690</v>
      </c>
      <c r="C276" s="536" t="s">
        <v>262</v>
      </c>
      <c r="D276" s="537">
        <v>1</v>
      </c>
      <c r="E276" s="607"/>
      <c r="F276" s="538">
        <f t="shared" ref="F276" si="5">ROUND(D276*E276,2)</f>
        <v>0</v>
      </c>
    </row>
    <row r="277" spans="1:6">
      <c r="A277" s="535"/>
      <c r="C277" s="536"/>
      <c r="D277" s="537"/>
      <c r="E277" s="607"/>
      <c r="F277" s="538"/>
    </row>
    <row r="278" spans="1:6" ht="34.200000000000003">
      <c r="A278" s="539">
        <v>3</v>
      </c>
      <c r="B278" s="90" t="s">
        <v>2691</v>
      </c>
      <c r="C278" s="536" t="s">
        <v>262</v>
      </c>
      <c r="D278" s="537">
        <v>2</v>
      </c>
      <c r="E278" s="607"/>
      <c r="F278" s="538">
        <f t="shared" ref="F278" si="6">ROUND(D278*E278,2)</f>
        <v>0</v>
      </c>
    </row>
    <row r="279" spans="1:6">
      <c r="A279" s="535"/>
      <c r="C279" s="536"/>
      <c r="D279" s="537"/>
      <c r="E279" s="607"/>
      <c r="F279" s="538"/>
    </row>
    <row r="280" spans="1:6" ht="34.200000000000003">
      <c r="A280" s="539">
        <v>4</v>
      </c>
      <c r="B280" s="90" t="s">
        <v>2692</v>
      </c>
      <c r="C280" s="541"/>
      <c r="D280" s="537"/>
      <c r="E280" s="607"/>
      <c r="F280" s="538"/>
    </row>
    <row r="281" spans="1:6">
      <c r="A281" s="535" t="s">
        <v>1298</v>
      </c>
      <c r="B281" s="90" t="s">
        <v>2693</v>
      </c>
      <c r="C281" s="541" t="s">
        <v>476</v>
      </c>
      <c r="D281" s="537">
        <v>300</v>
      </c>
      <c r="E281" s="607"/>
      <c r="F281" s="538">
        <f t="shared" ref="F281:F282" si="7">ROUND(D281*E281,2)</f>
        <v>0</v>
      </c>
    </row>
    <row r="282" spans="1:6">
      <c r="A282" s="514" t="s">
        <v>1299</v>
      </c>
      <c r="B282" s="542" t="s">
        <v>2660</v>
      </c>
      <c r="C282" s="541" t="s">
        <v>476</v>
      </c>
      <c r="D282" s="537">
        <v>150</v>
      </c>
      <c r="E282" s="608"/>
      <c r="F282" s="538">
        <f t="shared" si="7"/>
        <v>0</v>
      </c>
    </row>
    <row r="283" spans="1:6" ht="12">
      <c r="A283" s="483"/>
      <c r="B283" s="542"/>
      <c r="C283" s="543"/>
      <c r="D283" s="545"/>
      <c r="E283" s="608"/>
      <c r="F283" s="538"/>
    </row>
    <row r="284" spans="1:6" ht="22.8">
      <c r="A284" s="539">
        <v>5</v>
      </c>
      <c r="B284" s="90" t="s">
        <v>2694</v>
      </c>
      <c r="C284" s="536"/>
      <c r="D284" s="537"/>
      <c r="E284" s="607"/>
      <c r="F284" s="538"/>
    </row>
    <row r="285" spans="1:6">
      <c r="A285" s="546" t="s">
        <v>1202</v>
      </c>
      <c r="B285" s="90" t="s">
        <v>2674</v>
      </c>
      <c r="C285" s="541" t="s">
        <v>476</v>
      </c>
      <c r="D285" s="537">
        <v>150</v>
      </c>
      <c r="E285" s="607"/>
      <c r="F285" s="538">
        <f t="shared" ref="F285:F287" si="8">ROUND(D285*E285,2)</f>
        <v>0</v>
      </c>
    </row>
    <row r="286" spans="1:6">
      <c r="A286" s="535" t="s">
        <v>1203</v>
      </c>
      <c r="B286" s="90" t="s">
        <v>2695</v>
      </c>
      <c r="C286" s="541" t="s">
        <v>476</v>
      </c>
      <c r="D286" s="537">
        <v>150</v>
      </c>
      <c r="E286" s="607"/>
      <c r="F286" s="538">
        <f t="shared" si="8"/>
        <v>0</v>
      </c>
    </row>
    <row r="287" spans="1:6">
      <c r="A287" s="535" t="s">
        <v>1204</v>
      </c>
      <c r="B287" s="90" t="s">
        <v>2685</v>
      </c>
      <c r="C287" s="541" t="s">
        <v>476</v>
      </c>
      <c r="D287" s="537">
        <v>150</v>
      </c>
      <c r="E287" s="607"/>
      <c r="F287" s="538">
        <f t="shared" si="8"/>
        <v>0</v>
      </c>
    </row>
    <row r="288" spans="1:6">
      <c r="A288" s="535"/>
      <c r="C288" s="536"/>
      <c r="D288" s="537"/>
      <c r="E288" s="607"/>
      <c r="F288" s="538"/>
    </row>
    <row r="289" spans="1:6" ht="22.8">
      <c r="A289" s="539">
        <v>6</v>
      </c>
      <c r="B289" s="90" t="s">
        <v>2696</v>
      </c>
      <c r="C289" s="536" t="s">
        <v>754</v>
      </c>
      <c r="D289" s="537">
        <v>1</v>
      </c>
      <c r="E289" s="607"/>
      <c r="F289" s="538">
        <f t="shared" ref="F289" si="9">ROUND(D289*E289,2)</f>
        <v>0</v>
      </c>
    </row>
    <row r="290" spans="1:6">
      <c r="A290" s="535"/>
      <c r="C290" s="536"/>
      <c r="D290" s="537"/>
      <c r="E290" s="607"/>
      <c r="F290" s="538"/>
    </row>
    <row r="291" spans="1:6" ht="22.8">
      <c r="A291" s="539">
        <v>7</v>
      </c>
      <c r="B291" s="90" t="s">
        <v>2697</v>
      </c>
      <c r="C291" s="536" t="s">
        <v>754</v>
      </c>
      <c r="D291" s="537">
        <v>1</v>
      </c>
      <c r="E291" s="607"/>
      <c r="F291" s="538">
        <f t="shared" ref="F291" si="10">ROUND(D291*E291,2)</f>
        <v>0</v>
      </c>
    </row>
    <row r="292" spans="1:6">
      <c r="A292" s="535"/>
      <c r="C292" s="536"/>
      <c r="D292" s="537"/>
      <c r="E292" s="607"/>
      <c r="F292" s="538"/>
    </row>
    <row r="293" spans="1:6">
      <c r="A293" s="535"/>
      <c r="C293" s="536"/>
      <c r="D293" s="537"/>
      <c r="E293" s="607"/>
      <c r="F293" s="538"/>
    </row>
    <row r="294" spans="1:6" ht="12">
      <c r="A294" s="554" t="s">
        <v>594</v>
      </c>
      <c r="B294" s="531" t="s">
        <v>2698</v>
      </c>
      <c r="C294" s="543"/>
      <c r="D294" s="545"/>
      <c r="E294" s="608"/>
      <c r="F294" s="550">
        <f>SUM(F273:F293)</f>
        <v>0</v>
      </c>
    </row>
    <row r="295" spans="1:6" ht="12">
      <c r="A295" s="554"/>
      <c r="B295" s="531"/>
      <c r="C295" s="543"/>
      <c r="D295" s="545"/>
      <c r="E295" s="608"/>
      <c r="F295" s="550"/>
    </row>
    <row r="296" spans="1:6" ht="12">
      <c r="A296" s="554" t="s">
        <v>595</v>
      </c>
      <c r="B296" s="531" t="s">
        <v>2699</v>
      </c>
      <c r="C296" s="532"/>
      <c r="D296" s="484"/>
      <c r="E296" s="596"/>
      <c r="F296" s="485"/>
    </row>
    <row r="297" spans="1:6" ht="12">
      <c r="A297" s="554"/>
      <c r="B297" s="531"/>
      <c r="C297" s="532"/>
      <c r="D297" s="484"/>
      <c r="E297" s="596"/>
      <c r="F297" s="485"/>
    </row>
    <row r="298" spans="1:6" s="94" customFormat="1" ht="69">
      <c r="A298" s="539"/>
      <c r="B298" s="540" t="s">
        <v>3374</v>
      </c>
      <c r="C298" s="536"/>
      <c r="D298" s="537"/>
      <c r="E298" s="607"/>
      <c r="F298" s="538"/>
    </row>
    <row r="299" spans="1:6" ht="12">
      <c r="A299" s="483"/>
      <c r="B299" s="531"/>
      <c r="C299" s="543"/>
      <c r="D299" s="545"/>
      <c r="E299" s="608"/>
      <c r="F299" s="550"/>
    </row>
    <row r="300" spans="1:6" ht="57">
      <c r="A300" s="539">
        <v>1</v>
      </c>
      <c r="B300" s="542" t="s">
        <v>2700</v>
      </c>
      <c r="C300" s="543" t="s">
        <v>262</v>
      </c>
      <c r="D300" s="545">
        <v>10</v>
      </c>
      <c r="E300" s="608"/>
      <c r="F300" s="538">
        <f>ROUND(D300*E300,2)</f>
        <v>0</v>
      </c>
    </row>
    <row r="301" spans="1:6" ht="12">
      <c r="A301" s="539"/>
      <c r="B301" s="542"/>
      <c r="C301" s="543"/>
      <c r="D301" s="545"/>
      <c r="E301" s="608"/>
      <c r="F301" s="550"/>
    </row>
    <row r="302" spans="1:6" ht="34.200000000000003">
      <c r="A302" s="539">
        <v>2</v>
      </c>
      <c r="B302" s="542" t="s">
        <v>2701</v>
      </c>
      <c r="C302" s="541" t="s">
        <v>476</v>
      </c>
      <c r="D302" s="545">
        <v>360</v>
      </c>
      <c r="E302" s="608"/>
      <c r="F302" s="538">
        <f>ROUND(D302*E302,2)</f>
        <v>0</v>
      </c>
    </row>
    <row r="303" spans="1:6" ht="12">
      <c r="A303" s="539"/>
      <c r="B303" s="542"/>
      <c r="C303" s="541"/>
      <c r="D303" s="545"/>
      <c r="E303" s="608"/>
      <c r="F303" s="550"/>
    </row>
    <row r="304" spans="1:6">
      <c r="A304" s="539">
        <v>3</v>
      </c>
      <c r="B304" s="542" t="s">
        <v>2702</v>
      </c>
      <c r="C304" s="541" t="s">
        <v>476</v>
      </c>
      <c r="D304" s="545">
        <v>300</v>
      </c>
      <c r="E304" s="608"/>
      <c r="F304" s="538">
        <f t="shared" ref="F304" si="11">ROUND(D304*E304,2)</f>
        <v>0</v>
      </c>
    </row>
    <row r="305" spans="1:6" ht="12">
      <c r="A305" s="539"/>
      <c r="B305" s="542"/>
      <c r="C305" s="543"/>
      <c r="D305" s="545"/>
      <c r="E305" s="608"/>
      <c r="F305" s="550"/>
    </row>
    <row r="306" spans="1:6" ht="45.6">
      <c r="A306" s="539">
        <v>4</v>
      </c>
      <c r="B306" s="542" t="s">
        <v>2703</v>
      </c>
      <c r="C306" s="541" t="s">
        <v>476</v>
      </c>
      <c r="D306" s="545">
        <v>120</v>
      </c>
      <c r="E306" s="608"/>
      <c r="F306" s="538">
        <f>ROUND(D306*E306,2)</f>
        <v>0</v>
      </c>
    </row>
    <row r="307" spans="1:6" ht="12">
      <c r="A307" s="539"/>
      <c r="B307" s="542"/>
      <c r="C307" s="543"/>
      <c r="D307" s="545"/>
      <c r="E307" s="608"/>
      <c r="F307" s="550"/>
    </row>
    <row r="308" spans="1:6" ht="22.8">
      <c r="A308" s="539">
        <v>5</v>
      </c>
      <c r="B308" s="542" t="s">
        <v>2704</v>
      </c>
      <c r="C308" s="543" t="s">
        <v>262</v>
      </c>
      <c r="D308" s="545">
        <v>18</v>
      </c>
      <c r="E308" s="608"/>
      <c r="F308" s="538">
        <f>ROUND(D308*E308,2)</f>
        <v>0</v>
      </c>
    </row>
    <row r="309" spans="1:6" ht="12">
      <c r="A309" s="539"/>
      <c r="B309" s="542"/>
      <c r="C309" s="543"/>
      <c r="D309" s="545"/>
      <c r="E309" s="608"/>
      <c r="F309" s="550"/>
    </row>
    <row r="310" spans="1:6" ht="57">
      <c r="A310" s="539">
        <v>6</v>
      </c>
      <c r="B310" s="542" t="s">
        <v>2705</v>
      </c>
      <c r="C310" s="543" t="s">
        <v>262</v>
      </c>
      <c r="D310" s="545">
        <v>10</v>
      </c>
      <c r="E310" s="608"/>
      <c r="F310" s="538">
        <f>ROUND(D310*E310,2)</f>
        <v>0</v>
      </c>
    </row>
    <row r="311" spans="1:6" ht="12">
      <c r="A311" s="539"/>
      <c r="B311" s="542"/>
      <c r="C311" s="543"/>
      <c r="D311" s="545"/>
      <c r="E311" s="608"/>
      <c r="F311" s="550"/>
    </row>
    <row r="312" spans="1:6" ht="34.200000000000003">
      <c r="A312" s="539">
        <v>7</v>
      </c>
      <c r="B312" s="542" t="s">
        <v>2706</v>
      </c>
      <c r="C312" s="543" t="s">
        <v>262</v>
      </c>
      <c r="D312" s="545">
        <v>1</v>
      </c>
      <c r="E312" s="608"/>
      <c r="F312" s="538">
        <f>ROUND(D312*E312,2)</f>
        <v>0</v>
      </c>
    </row>
    <row r="313" spans="1:6" ht="12">
      <c r="A313" s="539"/>
      <c r="B313" s="542"/>
      <c r="C313" s="543"/>
      <c r="D313" s="545"/>
      <c r="E313" s="608"/>
      <c r="F313" s="550"/>
    </row>
    <row r="314" spans="1:6" ht="12">
      <c r="A314" s="539"/>
      <c r="B314" s="542"/>
      <c r="C314" s="543"/>
      <c r="D314" s="543"/>
      <c r="E314" s="608"/>
      <c r="F314" s="550"/>
    </row>
    <row r="315" spans="1:6" ht="12">
      <c r="A315" s="554" t="s">
        <v>595</v>
      </c>
      <c r="B315" s="531" t="s">
        <v>2707</v>
      </c>
      <c r="C315" s="543"/>
      <c r="D315" s="545"/>
      <c r="E315" s="608"/>
      <c r="F315" s="550">
        <f>SUM(F299:F314)</f>
        <v>0</v>
      </c>
    </row>
    <row r="316" spans="1:6" ht="12">
      <c r="A316" s="554"/>
      <c r="B316" s="531"/>
      <c r="C316" s="543"/>
      <c r="D316" s="545"/>
      <c r="E316" s="608"/>
      <c r="F316" s="550"/>
    </row>
    <row r="317" spans="1:6" ht="12">
      <c r="A317" s="554" t="s">
        <v>596</v>
      </c>
      <c r="B317" s="531" t="s">
        <v>2708</v>
      </c>
      <c r="C317" s="532"/>
      <c r="D317" s="484"/>
      <c r="E317" s="596"/>
      <c r="F317" s="485"/>
    </row>
    <row r="318" spans="1:6" ht="12">
      <c r="A318" s="554"/>
      <c r="B318" s="531"/>
      <c r="C318" s="532"/>
      <c r="D318" s="484"/>
      <c r="E318" s="596"/>
      <c r="F318" s="485"/>
    </row>
    <row r="319" spans="1:6" s="94" customFormat="1" ht="69">
      <c r="A319" s="539"/>
      <c r="B319" s="540" t="s">
        <v>3374</v>
      </c>
      <c r="C319" s="536"/>
      <c r="D319" s="537"/>
      <c r="E319" s="607"/>
      <c r="F319" s="538"/>
    </row>
    <row r="320" spans="1:6" ht="12">
      <c r="A320" s="554"/>
      <c r="B320" s="531"/>
      <c r="C320" s="543"/>
      <c r="D320" s="545"/>
      <c r="E320" s="608"/>
      <c r="F320" s="550"/>
    </row>
    <row r="321" spans="1:6" ht="57">
      <c r="A321" s="539">
        <v>1</v>
      </c>
      <c r="B321" s="542" t="s">
        <v>2709</v>
      </c>
      <c r="C321" s="543" t="s">
        <v>262</v>
      </c>
      <c r="D321" s="545">
        <v>1</v>
      </c>
      <c r="E321" s="607"/>
      <c r="F321" s="538">
        <f t="shared" ref="F321" si="12">ROUND(D321*E321,2)</f>
        <v>0</v>
      </c>
    </row>
    <row r="322" spans="1:6">
      <c r="A322" s="539"/>
      <c r="B322" s="542"/>
      <c r="C322" s="543"/>
      <c r="D322" s="545"/>
      <c r="E322" s="608"/>
      <c r="F322" s="87"/>
    </row>
    <row r="323" spans="1:6" ht="114">
      <c r="A323" s="546">
        <v>2</v>
      </c>
      <c r="B323" s="90" t="s">
        <v>2710</v>
      </c>
      <c r="C323" s="107" t="s">
        <v>262</v>
      </c>
      <c r="D323" s="553">
        <v>1</v>
      </c>
      <c r="E323" s="595"/>
      <c r="F323" s="538">
        <f t="shared" ref="F323" si="13">ROUND(D323*E323,2)</f>
        <v>0</v>
      </c>
    </row>
    <row r="324" spans="1:6">
      <c r="A324" s="539"/>
      <c r="B324" s="542"/>
      <c r="C324" s="543"/>
      <c r="D324" s="545"/>
      <c r="E324" s="608"/>
      <c r="F324" s="544"/>
    </row>
    <row r="325" spans="1:6" ht="57">
      <c r="A325" s="539">
        <v>3</v>
      </c>
      <c r="B325" s="542" t="s">
        <v>2711</v>
      </c>
      <c r="C325" s="541" t="s">
        <v>476</v>
      </c>
      <c r="D325" s="536">
        <v>60</v>
      </c>
      <c r="E325" s="608"/>
      <c r="F325" s="538">
        <f>ROUND(D325*E325,2)</f>
        <v>0</v>
      </c>
    </row>
    <row r="326" spans="1:6">
      <c r="A326" s="539"/>
      <c r="B326" s="542"/>
      <c r="C326" s="543"/>
      <c r="D326" s="545"/>
      <c r="E326" s="608"/>
      <c r="F326" s="544"/>
    </row>
    <row r="327" spans="1:6" ht="22.8">
      <c r="A327" s="539">
        <v>4</v>
      </c>
      <c r="B327" s="542" t="s">
        <v>2529</v>
      </c>
      <c r="C327" s="541" t="s">
        <v>476</v>
      </c>
      <c r="D327" s="536">
        <v>60</v>
      </c>
      <c r="E327" s="608"/>
      <c r="F327" s="538">
        <f t="shared" ref="F327" si="14">ROUND(D327*E327,2)</f>
        <v>0</v>
      </c>
    </row>
    <row r="328" spans="1:6">
      <c r="A328" s="539"/>
      <c r="B328" s="542"/>
      <c r="C328" s="543"/>
      <c r="D328" s="545"/>
      <c r="E328" s="608"/>
      <c r="F328" s="544"/>
    </row>
    <row r="329" spans="1:6" ht="34.200000000000003">
      <c r="A329" s="539">
        <v>5</v>
      </c>
      <c r="B329" s="542" t="s">
        <v>2530</v>
      </c>
      <c r="C329" s="541" t="s">
        <v>476</v>
      </c>
      <c r="D329" s="536">
        <v>60</v>
      </c>
      <c r="E329" s="608"/>
      <c r="F329" s="538">
        <f t="shared" ref="F329" si="15">ROUND(D329*E329,2)</f>
        <v>0</v>
      </c>
    </row>
    <row r="330" spans="1:6">
      <c r="A330" s="539"/>
      <c r="B330" s="542"/>
      <c r="C330" s="543"/>
      <c r="D330" s="545"/>
      <c r="E330" s="608"/>
      <c r="F330" s="544"/>
    </row>
    <row r="331" spans="1:6" ht="57">
      <c r="A331" s="539">
        <v>6</v>
      </c>
      <c r="B331" s="542" t="s">
        <v>2712</v>
      </c>
      <c r="C331" s="543"/>
      <c r="D331" s="545"/>
      <c r="E331" s="608"/>
      <c r="F331" s="544"/>
    </row>
    <row r="332" spans="1:6">
      <c r="A332" s="539" t="s">
        <v>1206</v>
      </c>
      <c r="B332" s="542" t="s">
        <v>2713</v>
      </c>
      <c r="C332" s="107" t="s">
        <v>262</v>
      </c>
      <c r="D332" s="545">
        <v>30</v>
      </c>
      <c r="E332" s="595"/>
      <c r="F332" s="538">
        <f t="shared" ref="F332" si="16">ROUND(D332*E332,2)</f>
        <v>0</v>
      </c>
    </row>
    <row r="333" spans="1:6">
      <c r="A333" s="539"/>
      <c r="B333" s="542"/>
      <c r="C333" s="543"/>
      <c r="D333" s="545"/>
      <c r="E333" s="608"/>
      <c r="F333" s="544"/>
    </row>
    <row r="334" spans="1:6" ht="34.200000000000003">
      <c r="A334" s="546">
        <v>7</v>
      </c>
      <c r="B334" s="90" t="s">
        <v>2714</v>
      </c>
      <c r="D334" s="553"/>
      <c r="E334" s="595"/>
      <c r="F334" s="87"/>
    </row>
    <row r="335" spans="1:6">
      <c r="A335" s="546" t="s">
        <v>1210</v>
      </c>
      <c r="B335" s="90" t="s">
        <v>2716</v>
      </c>
      <c r="C335" s="541" t="s">
        <v>476</v>
      </c>
      <c r="D335" s="536">
        <v>120</v>
      </c>
      <c r="E335" s="607"/>
      <c r="F335" s="538">
        <f t="shared" ref="F335" si="17">ROUND(D335*E335,2)</f>
        <v>0</v>
      </c>
    </row>
    <row r="336" spans="1:6">
      <c r="A336" s="539"/>
      <c r="B336" s="542"/>
      <c r="C336" s="543"/>
      <c r="D336" s="545"/>
      <c r="E336" s="608"/>
      <c r="F336" s="544"/>
    </row>
    <row r="337" spans="1:6" ht="22.8">
      <c r="A337" s="539">
        <v>8</v>
      </c>
      <c r="B337" s="542" t="s">
        <v>2717</v>
      </c>
      <c r="C337" s="543"/>
      <c r="D337" s="545"/>
      <c r="E337" s="608"/>
      <c r="F337" s="544"/>
    </row>
    <row r="338" spans="1:6">
      <c r="A338" s="539"/>
      <c r="B338" s="542" t="s">
        <v>2718</v>
      </c>
      <c r="C338" s="541" t="s">
        <v>476</v>
      </c>
      <c r="D338" s="537">
        <v>2500</v>
      </c>
      <c r="E338" s="608"/>
      <c r="F338" s="538">
        <f t="shared" ref="F338" si="18">ROUND(D338*E338,2)</f>
        <v>0</v>
      </c>
    </row>
    <row r="339" spans="1:6">
      <c r="A339" s="539"/>
      <c r="B339" s="542"/>
      <c r="C339" s="543"/>
      <c r="D339" s="545"/>
      <c r="E339" s="608"/>
      <c r="F339" s="544"/>
    </row>
    <row r="340" spans="1:6" ht="22.8">
      <c r="A340" s="546">
        <v>9</v>
      </c>
      <c r="B340" s="90" t="s">
        <v>2526</v>
      </c>
      <c r="D340" s="553"/>
      <c r="E340" s="595"/>
      <c r="F340" s="87"/>
    </row>
    <row r="341" spans="1:6">
      <c r="A341" s="546" t="s">
        <v>1217</v>
      </c>
      <c r="B341" s="90" t="s">
        <v>2719</v>
      </c>
      <c r="C341" s="541" t="s">
        <v>476</v>
      </c>
      <c r="D341" s="107">
        <v>2560</v>
      </c>
      <c r="E341" s="608"/>
      <c r="F341" s="538">
        <f t="shared" ref="F341" si="19">ROUND(D341*E341,2)</f>
        <v>0</v>
      </c>
    </row>
    <row r="342" spans="1:6">
      <c r="A342" s="539"/>
      <c r="B342" s="542"/>
      <c r="C342" s="543"/>
      <c r="D342" s="545"/>
      <c r="E342" s="608"/>
      <c r="F342" s="544"/>
    </row>
    <row r="343" spans="1:6">
      <c r="A343" s="546"/>
      <c r="D343" s="553"/>
      <c r="E343" s="595"/>
      <c r="F343" s="87"/>
    </row>
    <row r="344" spans="1:6" ht="12">
      <c r="A344" s="554" t="s">
        <v>596</v>
      </c>
      <c r="B344" s="531" t="s">
        <v>2720</v>
      </c>
      <c r="C344" s="543"/>
      <c r="D344" s="545"/>
      <c r="E344" s="608"/>
      <c r="F344" s="550">
        <f>SUM(F320:F342)</f>
        <v>0</v>
      </c>
    </row>
    <row r="345" spans="1:6" ht="12">
      <c r="A345" s="554"/>
      <c r="B345" s="531"/>
      <c r="C345" s="543"/>
      <c r="D345" s="545"/>
      <c r="E345" s="608"/>
      <c r="F345" s="550"/>
    </row>
    <row r="346" spans="1:6" ht="12">
      <c r="A346" s="554" t="s">
        <v>597</v>
      </c>
      <c r="B346" s="531" t="s">
        <v>598</v>
      </c>
      <c r="C346" s="532"/>
      <c r="D346" s="484"/>
      <c r="E346" s="596"/>
      <c r="F346" s="485"/>
    </row>
    <row r="347" spans="1:6" ht="12">
      <c r="A347" s="554"/>
      <c r="B347" s="531"/>
      <c r="C347" s="532"/>
      <c r="D347" s="484"/>
      <c r="E347" s="596"/>
      <c r="F347" s="485"/>
    </row>
    <row r="348" spans="1:6" s="94" customFormat="1" ht="69">
      <c r="A348" s="539"/>
      <c r="B348" s="540" t="s">
        <v>3374</v>
      </c>
      <c r="C348" s="536"/>
      <c r="D348" s="537"/>
      <c r="E348" s="607"/>
      <c r="F348" s="538"/>
    </row>
    <row r="349" spans="1:6">
      <c r="A349" s="546"/>
      <c r="D349" s="553"/>
      <c r="E349" s="595"/>
      <c r="F349" s="87"/>
    </row>
    <row r="350" spans="1:6">
      <c r="A350" s="539"/>
      <c r="B350" s="542"/>
      <c r="C350" s="543"/>
      <c r="D350" s="545"/>
      <c r="E350" s="608"/>
      <c r="F350" s="544"/>
    </row>
    <row r="351" spans="1:6" ht="22.8">
      <c r="A351" s="539">
        <v>1</v>
      </c>
      <c r="B351" s="542" t="s">
        <v>2721</v>
      </c>
      <c r="C351" s="543"/>
      <c r="D351" s="545"/>
      <c r="E351" s="608"/>
      <c r="F351" s="544"/>
    </row>
    <row r="352" spans="1:6" ht="22.8">
      <c r="A352" s="539"/>
      <c r="B352" s="542" t="s">
        <v>2722</v>
      </c>
      <c r="C352" s="543"/>
      <c r="D352" s="545"/>
      <c r="E352" s="608"/>
      <c r="F352" s="544"/>
    </row>
    <row r="353" spans="1:6" ht="22.8">
      <c r="A353" s="539"/>
      <c r="B353" s="542" t="s">
        <v>2723</v>
      </c>
      <c r="C353" s="543"/>
      <c r="D353" s="545"/>
      <c r="E353" s="608"/>
      <c r="F353" s="544"/>
    </row>
    <row r="354" spans="1:6" ht="22.8">
      <c r="A354" s="539"/>
      <c r="B354" s="542" t="s">
        <v>2724</v>
      </c>
      <c r="C354" s="543"/>
      <c r="D354" s="545"/>
      <c r="E354" s="608"/>
      <c r="F354" s="544"/>
    </row>
    <row r="355" spans="1:6" ht="22.8">
      <c r="A355" s="539"/>
      <c r="B355" s="542" t="s">
        <v>2725</v>
      </c>
      <c r="C355" s="543"/>
      <c r="D355" s="545"/>
      <c r="E355" s="608"/>
      <c r="F355" s="544"/>
    </row>
    <row r="356" spans="1:6" ht="22.8">
      <c r="A356" s="539"/>
      <c r="B356" s="542" t="s">
        <v>2726</v>
      </c>
      <c r="C356" s="543"/>
      <c r="D356" s="545"/>
      <c r="E356" s="608"/>
      <c r="F356" s="544"/>
    </row>
    <row r="357" spans="1:6">
      <c r="A357" s="539"/>
      <c r="B357" s="542" t="s">
        <v>2727</v>
      </c>
      <c r="C357" s="543"/>
      <c r="D357" s="545"/>
      <c r="E357" s="608"/>
      <c r="F357" s="544"/>
    </row>
    <row r="358" spans="1:6">
      <c r="A358" s="539"/>
      <c r="B358" s="542"/>
      <c r="C358" s="543" t="s">
        <v>754</v>
      </c>
      <c r="D358" s="545">
        <v>1</v>
      </c>
      <c r="E358" s="608"/>
      <c r="F358" s="538">
        <f t="shared" ref="F358" si="20">ROUND(D358*E358,2)</f>
        <v>0</v>
      </c>
    </row>
    <row r="359" spans="1:6">
      <c r="A359" s="539"/>
      <c r="B359" s="542"/>
      <c r="C359" s="543"/>
      <c r="D359" s="545"/>
      <c r="E359" s="608"/>
      <c r="F359" s="544"/>
    </row>
    <row r="360" spans="1:6" ht="22.8">
      <c r="A360" s="539">
        <v>2</v>
      </c>
      <c r="B360" s="542" t="s">
        <v>2728</v>
      </c>
      <c r="C360" s="543"/>
      <c r="D360" s="545"/>
      <c r="E360" s="608"/>
      <c r="F360" s="544"/>
    </row>
    <row r="361" spans="1:6">
      <c r="A361" s="539"/>
      <c r="B361" s="542" t="s">
        <v>2729</v>
      </c>
      <c r="C361" s="543"/>
      <c r="D361" s="545"/>
      <c r="E361" s="608"/>
      <c r="F361" s="544"/>
    </row>
    <row r="362" spans="1:6">
      <c r="A362" s="539"/>
      <c r="B362" s="542" t="s">
        <v>2730</v>
      </c>
      <c r="C362" s="543"/>
      <c r="D362" s="545"/>
      <c r="E362" s="608"/>
      <c r="F362" s="544"/>
    </row>
    <row r="363" spans="1:6">
      <c r="A363" s="539"/>
      <c r="B363" s="542" t="s">
        <v>2731</v>
      </c>
      <c r="C363" s="543"/>
      <c r="D363" s="545"/>
      <c r="E363" s="608"/>
      <c r="F363" s="544"/>
    </row>
    <row r="364" spans="1:6">
      <c r="A364" s="539"/>
      <c r="B364" s="542" t="s">
        <v>2732</v>
      </c>
      <c r="C364" s="543"/>
      <c r="D364" s="545"/>
      <c r="E364" s="608"/>
      <c r="F364" s="544"/>
    </row>
    <row r="365" spans="1:6">
      <c r="A365" s="539"/>
      <c r="B365" s="542" t="s">
        <v>2733</v>
      </c>
      <c r="C365" s="543"/>
      <c r="D365" s="545"/>
      <c r="E365" s="608"/>
      <c r="F365" s="544"/>
    </row>
    <row r="366" spans="1:6">
      <c r="A366" s="539"/>
      <c r="B366" s="542" t="s">
        <v>2734</v>
      </c>
      <c r="C366" s="543"/>
      <c r="D366" s="545"/>
      <c r="E366" s="608"/>
      <c r="F366" s="544"/>
    </row>
    <row r="367" spans="1:6">
      <c r="A367" s="539"/>
      <c r="B367" s="542" t="s">
        <v>2735</v>
      </c>
      <c r="C367" s="543"/>
      <c r="D367" s="545"/>
      <c r="E367" s="608"/>
      <c r="F367" s="544"/>
    </row>
    <row r="368" spans="1:6">
      <c r="A368" s="539"/>
      <c r="B368" s="542"/>
      <c r="C368" s="543" t="s">
        <v>754</v>
      </c>
      <c r="D368" s="545">
        <v>1</v>
      </c>
      <c r="E368" s="608"/>
      <c r="F368" s="538">
        <f t="shared" ref="F368" si="21">ROUND(D368*E368,2)</f>
        <v>0</v>
      </c>
    </row>
    <row r="369" spans="1:6">
      <c r="A369" s="539"/>
      <c r="B369" s="542"/>
      <c r="C369" s="543"/>
      <c r="D369" s="545"/>
      <c r="E369" s="608"/>
      <c r="F369" s="544"/>
    </row>
    <row r="370" spans="1:6" ht="45.6">
      <c r="A370" s="539">
        <v>3</v>
      </c>
      <c r="B370" s="542" t="s">
        <v>2736</v>
      </c>
      <c r="C370" s="543" t="s">
        <v>754</v>
      </c>
      <c r="D370" s="545">
        <v>1</v>
      </c>
      <c r="E370" s="608"/>
      <c r="F370" s="538">
        <f t="shared" ref="F370" si="22">ROUND(D370*E370,2)</f>
        <v>0</v>
      </c>
    </row>
    <row r="371" spans="1:6">
      <c r="A371" s="539"/>
      <c r="B371" s="542"/>
      <c r="C371" s="543"/>
      <c r="D371" s="545"/>
      <c r="E371" s="608"/>
      <c r="F371" s="544"/>
    </row>
    <row r="372" spans="1:6" ht="34.200000000000003">
      <c r="A372" s="539">
        <v>4</v>
      </c>
      <c r="B372" s="542" t="s">
        <v>2737</v>
      </c>
      <c r="C372" s="543"/>
      <c r="D372" s="545"/>
      <c r="E372" s="608"/>
      <c r="F372" s="544"/>
    </row>
    <row r="373" spans="1:6">
      <c r="A373" s="546" t="s">
        <v>1298</v>
      </c>
      <c r="B373" s="90" t="s">
        <v>2738</v>
      </c>
      <c r="C373" s="541" t="s">
        <v>476</v>
      </c>
      <c r="D373" s="553">
        <v>20</v>
      </c>
      <c r="E373" s="595"/>
      <c r="F373" s="538">
        <f t="shared" ref="F373" si="23">ROUND(D373*E373,2)</f>
        <v>0</v>
      </c>
    </row>
    <row r="374" spans="1:6">
      <c r="A374" s="539"/>
      <c r="B374" s="542"/>
      <c r="C374" s="543"/>
      <c r="D374" s="545"/>
      <c r="E374" s="608"/>
      <c r="F374" s="544"/>
    </row>
    <row r="375" spans="1:6" ht="22.8">
      <c r="A375" s="539">
        <v>5</v>
      </c>
      <c r="B375" s="542" t="s">
        <v>2739</v>
      </c>
      <c r="C375" s="543"/>
      <c r="D375" s="545"/>
      <c r="E375" s="608"/>
      <c r="F375" s="544"/>
    </row>
    <row r="376" spans="1:6">
      <c r="A376" s="546"/>
      <c r="B376" s="90" t="s">
        <v>2740</v>
      </c>
      <c r="C376" s="541" t="s">
        <v>476</v>
      </c>
      <c r="D376" s="553">
        <v>600</v>
      </c>
      <c r="E376" s="595"/>
      <c r="F376" s="538">
        <f t="shared" ref="F376" si="24">ROUND(D376*E376,2)</f>
        <v>0</v>
      </c>
    </row>
    <row r="377" spans="1:6">
      <c r="A377" s="539"/>
      <c r="B377" s="542"/>
      <c r="C377" s="543"/>
      <c r="D377" s="545"/>
      <c r="E377" s="608"/>
      <c r="F377" s="544"/>
    </row>
    <row r="378" spans="1:6" ht="45.6">
      <c r="A378" s="539">
        <v>6</v>
      </c>
      <c r="B378" s="542" t="s">
        <v>2741</v>
      </c>
      <c r="C378" s="543"/>
      <c r="D378" s="545"/>
      <c r="E378" s="608"/>
      <c r="F378" s="544"/>
    </row>
    <row r="379" spans="1:6">
      <c r="A379" s="539" t="s">
        <v>1206</v>
      </c>
      <c r="B379" s="542" t="s">
        <v>2742</v>
      </c>
      <c r="C379" s="543" t="s">
        <v>262</v>
      </c>
      <c r="D379" s="107">
        <v>5</v>
      </c>
      <c r="E379" s="608"/>
      <c r="F379" s="538">
        <f t="shared" ref="F379" si="25">ROUND(D379*E379,2)</f>
        <v>0</v>
      </c>
    </row>
    <row r="380" spans="1:6">
      <c r="A380" s="539"/>
      <c r="B380" s="542"/>
      <c r="C380" s="543"/>
      <c r="D380" s="545"/>
      <c r="E380" s="608"/>
      <c r="F380" s="544"/>
    </row>
    <row r="381" spans="1:6" ht="22.8">
      <c r="A381" s="539">
        <v>7</v>
      </c>
      <c r="B381" s="542" t="s">
        <v>2526</v>
      </c>
      <c r="C381" s="543"/>
      <c r="D381" s="545"/>
      <c r="E381" s="608"/>
      <c r="F381" s="544"/>
    </row>
    <row r="382" spans="1:6">
      <c r="A382" s="539" t="s">
        <v>1210</v>
      </c>
      <c r="B382" s="542" t="s">
        <v>2743</v>
      </c>
      <c r="C382" s="541" t="s">
        <v>476</v>
      </c>
      <c r="D382" s="107">
        <v>600</v>
      </c>
      <c r="E382" s="608"/>
      <c r="F382" s="538">
        <f t="shared" ref="F382:F383" si="26">ROUND(D382*E382,2)</f>
        <v>0</v>
      </c>
    </row>
    <row r="383" spans="1:6">
      <c r="A383" s="539" t="s">
        <v>1212</v>
      </c>
      <c r="B383" s="542" t="s">
        <v>2745</v>
      </c>
      <c r="C383" s="541" t="s">
        <v>476</v>
      </c>
      <c r="D383" s="107">
        <v>20</v>
      </c>
      <c r="E383" s="608"/>
      <c r="F383" s="538">
        <f t="shared" si="26"/>
        <v>0</v>
      </c>
    </row>
    <row r="384" spans="1:6">
      <c r="A384" s="539"/>
      <c r="B384" s="542"/>
      <c r="C384" s="543"/>
      <c r="D384" s="545"/>
      <c r="E384" s="608"/>
      <c r="F384" s="544"/>
    </row>
    <row r="385" spans="1:6">
      <c r="A385" s="546"/>
      <c r="D385" s="553"/>
      <c r="E385" s="595"/>
      <c r="F385" s="87"/>
    </row>
    <row r="386" spans="1:6" ht="12">
      <c r="A386" s="554" t="s">
        <v>597</v>
      </c>
      <c r="B386" s="531" t="s">
        <v>2746</v>
      </c>
      <c r="C386" s="543"/>
      <c r="D386" s="545"/>
      <c r="E386" s="608"/>
      <c r="F386" s="550">
        <f>SUM(F349:F385)</f>
        <v>0</v>
      </c>
    </row>
    <row r="387" spans="1:6" ht="12">
      <c r="A387" s="554"/>
      <c r="B387" s="531"/>
      <c r="C387" s="543"/>
      <c r="D387" s="545"/>
      <c r="E387" s="608"/>
      <c r="F387" s="550"/>
    </row>
    <row r="388" spans="1:6" ht="12">
      <c r="A388" s="554" t="s">
        <v>3377</v>
      </c>
      <c r="B388" s="531" t="s">
        <v>3378</v>
      </c>
      <c r="C388" s="532"/>
      <c r="D388" s="484"/>
      <c r="E388" s="596"/>
      <c r="F388" s="485"/>
    </row>
    <row r="389" spans="1:6" ht="12">
      <c r="A389" s="554"/>
      <c r="B389" s="531"/>
      <c r="C389" s="532"/>
      <c r="D389" s="484"/>
      <c r="E389" s="596"/>
      <c r="F389" s="485"/>
    </row>
    <row r="390" spans="1:6" s="94" customFormat="1" ht="34.799999999999997">
      <c r="A390" s="539"/>
      <c r="B390" s="540" t="s">
        <v>3379</v>
      </c>
      <c r="C390" s="536"/>
      <c r="D390" s="537"/>
      <c r="E390" s="607"/>
      <c r="F390" s="538"/>
    </row>
    <row r="391" spans="1:6" ht="12">
      <c r="A391" s="554"/>
      <c r="B391" s="531"/>
      <c r="C391" s="543"/>
      <c r="D391" s="545"/>
      <c r="E391" s="608"/>
      <c r="F391" s="550"/>
    </row>
    <row r="392" spans="1:6" s="95" customFormat="1">
      <c r="A392" s="539">
        <v>1</v>
      </c>
      <c r="B392" s="555" t="s">
        <v>3380</v>
      </c>
      <c r="C392" s="543" t="s">
        <v>754</v>
      </c>
      <c r="D392" s="545">
        <v>1</v>
      </c>
      <c r="E392" s="608"/>
      <c r="F392" s="538">
        <f t="shared" ref="F392:F400" si="27">ROUND(D392*E392,2)</f>
        <v>0</v>
      </c>
    </row>
    <row r="393" spans="1:6" s="95" customFormat="1">
      <c r="A393" s="539">
        <v>2</v>
      </c>
      <c r="B393" s="556" t="s">
        <v>3381</v>
      </c>
      <c r="C393" s="543" t="s">
        <v>754</v>
      </c>
      <c r="D393" s="545">
        <v>1</v>
      </c>
      <c r="E393" s="608"/>
      <c r="F393" s="538">
        <f t="shared" si="27"/>
        <v>0</v>
      </c>
    </row>
    <row r="394" spans="1:6" s="95" customFormat="1">
      <c r="A394" s="539">
        <v>3</v>
      </c>
      <c r="B394" s="555" t="s">
        <v>3382</v>
      </c>
      <c r="C394" s="543" t="s">
        <v>754</v>
      </c>
      <c r="D394" s="545">
        <v>1</v>
      </c>
      <c r="E394" s="608"/>
      <c r="F394" s="538">
        <f t="shared" si="27"/>
        <v>0</v>
      </c>
    </row>
    <row r="395" spans="1:6" s="95" customFormat="1">
      <c r="A395" s="539">
        <v>4</v>
      </c>
      <c r="B395" s="557" t="s">
        <v>3383</v>
      </c>
      <c r="C395" s="543" t="s">
        <v>754</v>
      </c>
      <c r="D395" s="545">
        <v>1</v>
      </c>
      <c r="E395" s="608"/>
      <c r="F395" s="538">
        <f t="shared" si="27"/>
        <v>0</v>
      </c>
    </row>
    <row r="396" spans="1:6" s="95" customFormat="1" ht="22.8">
      <c r="A396" s="539">
        <v>5</v>
      </c>
      <c r="B396" s="556" t="s">
        <v>3384</v>
      </c>
      <c r="C396" s="543" t="s">
        <v>754</v>
      </c>
      <c r="D396" s="545">
        <v>1</v>
      </c>
      <c r="E396" s="608"/>
      <c r="F396" s="538">
        <f t="shared" si="27"/>
        <v>0</v>
      </c>
    </row>
    <row r="397" spans="1:6" s="95" customFormat="1" ht="22.8">
      <c r="A397" s="539">
        <v>6</v>
      </c>
      <c r="B397" s="555" t="s">
        <v>3385</v>
      </c>
      <c r="C397" s="543" t="s">
        <v>754</v>
      </c>
      <c r="D397" s="545">
        <v>1</v>
      </c>
      <c r="E397" s="608"/>
      <c r="F397" s="538">
        <f t="shared" si="27"/>
        <v>0</v>
      </c>
    </row>
    <row r="398" spans="1:6" s="95" customFormat="1">
      <c r="A398" s="539">
        <v>7</v>
      </c>
      <c r="B398" s="556" t="s">
        <v>3386</v>
      </c>
      <c r="C398" s="543" t="s">
        <v>754</v>
      </c>
      <c r="D398" s="545">
        <v>1</v>
      </c>
      <c r="E398" s="608"/>
      <c r="F398" s="538">
        <f t="shared" si="27"/>
        <v>0</v>
      </c>
    </row>
    <row r="399" spans="1:6" s="95" customFormat="1" ht="22.8">
      <c r="A399" s="539">
        <v>8</v>
      </c>
      <c r="B399" s="555" t="s">
        <v>3387</v>
      </c>
      <c r="C399" s="543" t="s">
        <v>754</v>
      </c>
      <c r="D399" s="545">
        <v>1</v>
      </c>
      <c r="E399" s="608"/>
      <c r="F399" s="538">
        <f t="shared" si="27"/>
        <v>0</v>
      </c>
    </row>
    <row r="400" spans="1:6" s="95" customFormat="1">
      <c r="A400" s="539">
        <v>9</v>
      </c>
      <c r="B400" s="555" t="s">
        <v>3388</v>
      </c>
      <c r="C400" s="543" t="s">
        <v>754</v>
      </c>
      <c r="D400" s="545">
        <v>1</v>
      </c>
      <c r="E400" s="608"/>
      <c r="F400" s="538">
        <f t="shared" si="27"/>
        <v>0</v>
      </c>
    </row>
    <row r="401" spans="1:6" ht="12">
      <c r="A401" s="554"/>
      <c r="B401" s="557"/>
      <c r="C401" s="543"/>
      <c r="D401" s="545"/>
      <c r="E401" s="608"/>
      <c r="F401" s="538"/>
    </row>
    <row r="402" spans="1:6" ht="12">
      <c r="A402" s="554" t="s">
        <v>3377</v>
      </c>
      <c r="B402" s="531" t="s">
        <v>3389</v>
      </c>
      <c r="C402" s="543"/>
      <c r="D402" s="545"/>
      <c r="E402" s="608"/>
      <c r="F402" s="550">
        <f>SUM(F392:F401)</f>
        <v>0</v>
      </c>
    </row>
    <row r="403" spans="1:6" ht="12">
      <c r="A403" s="554"/>
      <c r="B403" s="531"/>
      <c r="C403" s="543"/>
      <c r="D403" s="545"/>
      <c r="E403" s="608"/>
      <c r="F403" s="550"/>
    </row>
    <row r="404" spans="1:6" ht="12">
      <c r="A404" s="554"/>
      <c r="B404" s="531"/>
      <c r="C404" s="543"/>
      <c r="D404" s="545"/>
      <c r="E404" s="608"/>
      <c r="F404" s="550"/>
    </row>
    <row r="405" spans="1:6" s="77" customFormat="1" ht="12">
      <c r="A405" s="96"/>
      <c r="B405" s="97" t="s">
        <v>564</v>
      </c>
      <c r="C405" s="98"/>
      <c r="D405" s="66"/>
      <c r="E405" s="609"/>
      <c r="F405" s="99"/>
    </row>
    <row r="406" spans="1:6" ht="12">
      <c r="A406" s="558"/>
      <c r="B406" s="559"/>
      <c r="C406" s="560"/>
      <c r="D406" s="561"/>
      <c r="E406" s="610"/>
      <c r="F406" s="562"/>
    </row>
    <row r="407" spans="1:6" ht="12">
      <c r="A407" s="100"/>
      <c r="B407" s="482" t="s">
        <v>2521</v>
      </c>
      <c r="C407" s="560"/>
      <c r="D407" s="563"/>
      <c r="E407" s="611"/>
      <c r="F407" s="564"/>
    </row>
    <row r="408" spans="1:6" ht="12">
      <c r="A408" s="558"/>
      <c r="B408" s="559"/>
      <c r="C408" s="560"/>
      <c r="D408" s="561"/>
      <c r="E408" s="610"/>
      <c r="F408" s="562"/>
    </row>
    <row r="409" spans="1:6" ht="12">
      <c r="A409" s="101" t="s">
        <v>591</v>
      </c>
      <c r="B409" s="542" t="s">
        <v>2747</v>
      </c>
      <c r="C409" s="565"/>
      <c r="D409" s="566"/>
      <c r="E409" s="612"/>
      <c r="F409" s="567">
        <f>F122</f>
        <v>0</v>
      </c>
    </row>
    <row r="410" spans="1:6" ht="12">
      <c r="A410" s="101" t="s">
        <v>592</v>
      </c>
      <c r="B410" s="542" t="s">
        <v>2565</v>
      </c>
      <c r="C410" s="565"/>
      <c r="D410" s="566"/>
      <c r="E410" s="612"/>
      <c r="F410" s="567">
        <f>F200</f>
        <v>0</v>
      </c>
    </row>
    <row r="411" spans="1:6" ht="12">
      <c r="A411" s="101" t="s">
        <v>593</v>
      </c>
      <c r="B411" s="542" t="s">
        <v>2748</v>
      </c>
      <c r="C411" s="565"/>
      <c r="D411" s="566"/>
      <c r="E411" s="612"/>
      <c r="F411" s="567">
        <f>F268</f>
        <v>0</v>
      </c>
    </row>
    <row r="412" spans="1:6" ht="12">
      <c r="A412" s="101" t="s">
        <v>594</v>
      </c>
      <c r="B412" s="542" t="s">
        <v>2688</v>
      </c>
      <c r="C412" s="565"/>
      <c r="D412" s="566"/>
      <c r="E412" s="612"/>
      <c r="F412" s="567">
        <f>F294</f>
        <v>0</v>
      </c>
    </row>
    <row r="413" spans="1:6" ht="12">
      <c r="A413" s="101" t="s">
        <v>595</v>
      </c>
      <c r="B413" s="542" t="s">
        <v>2749</v>
      </c>
      <c r="C413" s="565"/>
      <c r="D413" s="566"/>
      <c r="E413" s="612"/>
      <c r="F413" s="567">
        <f>F315</f>
        <v>0</v>
      </c>
    </row>
    <row r="414" spans="1:6">
      <c r="A414" s="568" t="s">
        <v>596</v>
      </c>
      <c r="B414" s="542" t="s">
        <v>2750</v>
      </c>
      <c r="C414" s="569"/>
      <c r="D414" s="570"/>
      <c r="E414" s="613"/>
      <c r="F414" s="567">
        <f>F344</f>
        <v>0</v>
      </c>
    </row>
    <row r="415" spans="1:6">
      <c r="A415" s="568" t="s">
        <v>597</v>
      </c>
      <c r="B415" s="542" t="s">
        <v>598</v>
      </c>
      <c r="C415" s="569"/>
      <c r="D415" s="570"/>
      <c r="E415" s="613"/>
      <c r="F415" s="567">
        <f>F386</f>
        <v>0</v>
      </c>
    </row>
    <row r="416" spans="1:6" ht="12">
      <c r="A416" s="571" t="s">
        <v>3377</v>
      </c>
      <c r="B416" s="557" t="s">
        <v>3378</v>
      </c>
      <c r="C416" s="565"/>
      <c r="D416" s="566"/>
      <c r="E416" s="614"/>
      <c r="F416" s="572">
        <f>F402</f>
        <v>0</v>
      </c>
    </row>
    <row r="417" spans="1:6" ht="12">
      <c r="A417" s="571"/>
      <c r="B417" s="557"/>
      <c r="C417" s="565"/>
      <c r="D417" s="566"/>
      <c r="E417" s="614"/>
      <c r="F417" s="573"/>
    </row>
    <row r="418" spans="1:6" s="77" customFormat="1" ht="12">
      <c r="A418" s="100"/>
      <c r="B418" s="97" t="s">
        <v>2751</v>
      </c>
      <c r="C418" s="98"/>
      <c r="D418" s="66"/>
      <c r="E418" s="615"/>
      <c r="F418" s="102">
        <f>SUM(F409:F417)</f>
        <v>0</v>
      </c>
    </row>
    <row r="419" spans="1:6" ht="12">
      <c r="A419" s="103"/>
      <c r="B419" s="482"/>
      <c r="C419" s="574"/>
      <c r="D419" s="575"/>
      <c r="E419" s="616"/>
    </row>
    <row r="420" spans="1:6">
      <c r="A420" s="576"/>
      <c r="B420" s="577"/>
      <c r="C420" s="578"/>
      <c r="D420" s="579"/>
      <c r="E420" s="617"/>
      <c r="F420" s="580"/>
    </row>
    <row r="421" spans="1:6" ht="12">
      <c r="A421" s="581"/>
      <c r="B421" s="480" t="s">
        <v>2752</v>
      </c>
      <c r="C421" s="582"/>
      <c r="D421" s="583"/>
      <c r="E421" s="618"/>
      <c r="F421" s="584"/>
    </row>
    <row r="422" spans="1:6" ht="12">
      <c r="A422" s="481"/>
      <c r="B422" s="482"/>
      <c r="C422" s="483"/>
      <c r="D422" s="484"/>
      <c r="E422" s="596"/>
      <c r="F422" s="485"/>
    </row>
    <row r="423" spans="1:6">
      <c r="A423" s="481"/>
      <c r="B423" s="520"/>
      <c r="C423" s="514"/>
      <c r="D423" s="521"/>
      <c r="E423" s="604"/>
      <c r="F423" s="516"/>
    </row>
    <row r="424" spans="1:6">
      <c r="A424" s="481"/>
      <c r="B424" s="520"/>
      <c r="C424" s="514"/>
      <c r="D424" s="521"/>
      <c r="E424" s="604"/>
      <c r="F424" s="516"/>
    </row>
    <row r="425" spans="1:6" ht="22.8">
      <c r="A425" s="585" t="s">
        <v>255</v>
      </c>
      <c r="B425" s="586" t="s">
        <v>256</v>
      </c>
      <c r="C425" s="587" t="s">
        <v>552</v>
      </c>
      <c r="D425" s="588" t="s">
        <v>900</v>
      </c>
      <c r="E425" s="105" t="s">
        <v>3390</v>
      </c>
      <c r="F425" s="588" t="s">
        <v>258</v>
      </c>
    </row>
    <row r="426" spans="1:6" ht="12">
      <c r="A426" s="530" t="s">
        <v>591</v>
      </c>
      <c r="B426" s="531" t="s">
        <v>2753</v>
      </c>
      <c r="C426" s="532"/>
      <c r="D426" s="533"/>
      <c r="E426" s="606"/>
      <c r="F426" s="534"/>
    </row>
    <row r="427" spans="1:6" ht="12">
      <c r="A427" s="530"/>
      <c r="B427" s="531"/>
      <c r="C427" s="532"/>
      <c r="D427" s="533"/>
      <c r="E427" s="606"/>
      <c r="F427" s="534"/>
    </row>
    <row r="428" spans="1:6" s="94" customFormat="1" ht="69">
      <c r="A428" s="539"/>
      <c r="B428" s="540" t="s">
        <v>3391</v>
      </c>
      <c r="C428" s="536"/>
      <c r="D428" s="537"/>
      <c r="E428" s="607"/>
      <c r="F428" s="538"/>
    </row>
    <row r="429" spans="1:6">
      <c r="A429" s="535"/>
      <c r="B429" s="577"/>
      <c r="C429" s="536"/>
      <c r="D429" s="537"/>
      <c r="E429" s="607"/>
      <c r="F429" s="538"/>
    </row>
    <row r="430" spans="1:6" ht="12">
      <c r="A430" s="539">
        <v>1</v>
      </c>
      <c r="B430" s="511" t="s">
        <v>2754</v>
      </c>
      <c r="C430" s="536"/>
      <c r="D430" s="537"/>
      <c r="E430" s="607"/>
      <c r="F430" s="538"/>
    </row>
    <row r="431" spans="1:6">
      <c r="A431" s="539"/>
      <c r="B431" s="577"/>
      <c r="C431" s="536"/>
      <c r="D431" s="537"/>
      <c r="E431" s="607"/>
      <c r="F431" s="538"/>
    </row>
    <row r="432" spans="1:6" ht="57">
      <c r="A432" s="539" t="s">
        <v>1178</v>
      </c>
      <c r="B432" s="577" t="s">
        <v>2755</v>
      </c>
      <c r="C432" s="536" t="s">
        <v>754</v>
      </c>
      <c r="D432" s="537">
        <v>1</v>
      </c>
      <c r="E432" s="607"/>
      <c r="F432" s="538">
        <f>ROUND(D432*E432,2)</f>
        <v>0</v>
      </c>
    </row>
    <row r="433" spans="1:6">
      <c r="A433" s="535"/>
      <c r="B433" s="577"/>
      <c r="C433" s="536"/>
      <c r="D433" s="537"/>
      <c r="E433" s="607"/>
      <c r="F433" s="538"/>
    </row>
    <row r="434" spans="1:6" ht="22.8">
      <c r="A434" s="539" t="s">
        <v>3084</v>
      </c>
      <c r="B434" s="577" t="s">
        <v>3083</v>
      </c>
      <c r="C434" s="536" t="s">
        <v>262</v>
      </c>
      <c r="D434" s="537">
        <v>1</v>
      </c>
      <c r="E434" s="607"/>
      <c r="F434" s="538">
        <f>ROUND(D434*E434,2)</f>
        <v>0</v>
      </c>
    </row>
    <row r="435" spans="1:6">
      <c r="A435" s="535"/>
      <c r="B435" s="577"/>
      <c r="C435" s="536"/>
      <c r="D435" s="537"/>
      <c r="E435" s="607"/>
      <c r="F435" s="538"/>
    </row>
    <row r="436" spans="1:6" ht="12">
      <c r="A436" s="539">
        <v>2</v>
      </c>
      <c r="B436" s="511" t="s">
        <v>2756</v>
      </c>
      <c r="C436" s="536"/>
      <c r="D436" s="537"/>
      <c r="E436" s="607"/>
      <c r="F436" s="538"/>
    </row>
    <row r="437" spans="1:6" ht="22.8">
      <c r="A437" s="539"/>
      <c r="B437" s="577" t="s">
        <v>2757</v>
      </c>
      <c r="C437" s="536" t="s">
        <v>262</v>
      </c>
      <c r="D437" s="537">
        <v>2</v>
      </c>
      <c r="E437" s="607"/>
      <c r="F437" s="538">
        <f>ROUND(D437*E437,2)</f>
        <v>0</v>
      </c>
    </row>
    <row r="438" spans="1:6">
      <c r="A438" s="535"/>
      <c r="B438" s="577"/>
      <c r="C438" s="536"/>
      <c r="D438" s="537"/>
      <c r="E438" s="607"/>
      <c r="F438" s="538"/>
    </row>
    <row r="439" spans="1:6" ht="12">
      <c r="A439" s="539">
        <v>3</v>
      </c>
      <c r="B439" s="511" t="s">
        <v>2758</v>
      </c>
      <c r="C439" s="536"/>
      <c r="D439" s="537"/>
      <c r="E439" s="607"/>
      <c r="F439" s="538"/>
    </row>
    <row r="440" spans="1:6" ht="34.200000000000003">
      <c r="A440" s="539"/>
      <c r="B440" s="577" t="s">
        <v>2759</v>
      </c>
      <c r="C440" s="536" t="s">
        <v>262</v>
      </c>
      <c r="D440" s="537">
        <v>1</v>
      </c>
      <c r="E440" s="607"/>
      <c r="F440" s="538">
        <f>ROUND(D440*E440,2)</f>
        <v>0</v>
      </c>
    </row>
    <row r="441" spans="1:6">
      <c r="A441" s="535"/>
      <c r="B441" s="577"/>
      <c r="C441" s="536"/>
      <c r="D441" s="537"/>
      <c r="E441" s="607"/>
      <c r="F441" s="538"/>
    </row>
    <row r="442" spans="1:6" ht="12">
      <c r="A442" s="539">
        <v>4</v>
      </c>
      <c r="B442" s="511" t="s">
        <v>2760</v>
      </c>
      <c r="C442" s="536"/>
      <c r="D442" s="537"/>
      <c r="E442" s="607"/>
      <c r="F442" s="538"/>
    </row>
    <row r="443" spans="1:6" ht="45.6">
      <c r="A443" s="535"/>
      <c r="B443" s="577" t="s">
        <v>2761</v>
      </c>
      <c r="C443" s="536"/>
      <c r="D443" s="537"/>
      <c r="E443" s="607"/>
      <c r="F443" s="538"/>
    </row>
    <row r="444" spans="1:6">
      <c r="A444" s="539" t="s">
        <v>1298</v>
      </c>
      <c r="B444" s="542" t="s">
        <v>2762</v>
      </c>
      <c r="C444" s="536" t="s">
        <v>262</v>
      </c>
      <c r="D444" s="537">
        <v>131</v>
      </c>
      <c r="E444" s="608"/>
      <c r="F444" s="538">
        <f>ROUND(D444*E444,2)</f>
        <v>0</v>
      </c>
    </row>
    <row r="445" spans="1:6">
      <c r="A445" s="539" t="s">
        <v>1299</v>
      </c>
      <c r="B445" s="542" t="s">
        <v>2763</v>
      </c>
      <c r="C445" s="536" t="s">
        <v>262</v>
      </c>
      <c r="D445" s="537">
        <v>6</v>
      </c>
      <c r="E445" s="608"/>
      <c r="F445" s="538">
        <f>ROUND(D445*E445,2)</f>
        <v>0</v>
      </c>
    </row>
    <row r="446" spans="1:6">
      <c r="A446" s="539" t="s">
        <v>1364</v>
      </c>
      <c r="B446" s="542" t="s">
        <v>2764</v>
      </c>
      <c r="C446" s="536" t="s">
        <v>262</v>
      </c>
      <c r="D446" s="537">
        <v>2</v>
      </c>
      <c r="E446" s="608"/>
      <c r="F446" s="538">
        <f>ROUND(D446*E446,2)</f>
        <v>0</v>
      </c>
    </row>
    <row r="447" spans="1:6" ht="22.8">
      <c r="A447" s="539" t="s">
        <v>2765</v>
      </c>
      <c r="B447" s="542" t="s">
        <v>2766</v>
      </c>
      <c r="C447" s="536" t="s">
        <v>262</v>
      </c>
      <c r="D447" s="537">
        <v>4</v>
      </c>
      <c r="E447" s="608"/>
      <c r="F447" s="538">
        <f>ROUND(D447*E447,2)</f>
        <v>0</v>
      </c>
    </row>
    <row r="448" spans="1:6">
      <c r="A448" s="539" t="s">
        <v>2767</v>
      </c>
      <c r="B448" s="542" t="s">
        <v>2768</v>
      </c>
      <c r="C448" s="543" t="s">
        <v>262</v>
      </c>
      <c r="D448" s="537">
        <v>1</v>
      </c>
      <c r="E448" s="608"/>
      <c r="F448" s="538">
        <f>ROUND(D448*E448,2)</f>
        <v>0</v>
      </c>
    </row>
    <row r="449" spans="1:6">
      <c r="A449" s="539"/>
      <c r="B449" s="542"/>
      <c r="C449" s="543"/>
      <c r="D449" s="545"/>
      <c r="E449" s="608"/>
      <c r="F449" s="544"/>
    </row>
    <row r="450" spans="1:6" ht="12">
      <c r="A450" s="539">
        <v>5</v>
      </c>
      <c r="B450" s="511" t="s">
        <v>2769</v>
      </c>
      <c r="C450" s="536"/>
      <c r="D450" s="537"/>
      <c r="E450" s="607"/>
      <c r="F450" s="538"/>
    </row>
    <row r="451" spans="1:6">
      <c r="A451" s="539"/>
      <c r="B451" s="542"/>
      <c r="C451" s="543"/>
      <c r="D451" s="537"/>
      <c r="E451" s="608"/>
      <c r="F451" s="584"/>
    </row>
    <row r="452" spans="1:6" ht="102.6">
      <c r="A452" s="539"/>
      <c r="B452" s="542" t="s">
        <v>2770</v>
      </c>
      <c r="C452" s="543"/>
      <c r="D452" s="545"/>
      <c r="E452" s="608"/>
      <c r="F452" s="544"/>
    </row>
    <row r="453" spans="1:6">
      <c r="A453" s="539" t="s">
        <v>1202</v>
      </c>
      <c r="B453" s="542" t="s">
        <v>2771</v>
      </c>
      <c r="C453" s="541" t="s">
        <v>476</v>
      </c>
      <c r="D453" s="545">
        <v>700</v>
      </c>
      <c r="E453" s="607"/>
      <c r="F453" s="538">
        <f>ROUND(D453*E453,2)</f>
        <v>0</v>
      </c>
    </row>
    <row r="454" spans="1:6">
      <c r="A454" s="539" t="s">
        <v>1203</v>
      </c>
      <c r="B454" s="540" t="s">
        <v>2618</v>
      </c>
      <c r="C454" s="541" t="s">
        <v>476</v>
      </c>
      <c r="D454" s="589">
        <v>150</v>
      </c>
      <c r="E454" s="607"/>
      <c r="F454" s="538">
        <f>ROUND(D454*E454,2)</f>
        <v>0</v>
      </c>
    </row>
    <row r="455" spans="1:6">
      <c r="A455" s="535"/>
      <c r="B455" s="577"/>
      <c r="C455" s="536"/>
      <c r="D455" s="536"/>
      <c r="E455" s="607"/>
      <c r="F455" s="538"/>
    </row>
    <row r="456" spans="1:6" ht="12">
      <c r="A456" s="539">
        <v>6</v>
      </c>
      <c r="B456" s="511" t="s">
        <v>2772</v>
      </c>
      <c r="C456" s="536"/>
      <c r="D456" s="537"/>
      <c r="E456" s="607"/>
      <c r="F456" s="538"/>
    </row>
    <row r="457" spans="1:6" ht="22.8">
      <c r="A457" s="535"/>
      <c r="B457" s="577" t="s">
        <v>2773</v>
      </c>
      <c r="C457" s="536" t="s">
        <v>754</v>
      </c>
      <c r="D457" s="537">
        <v>2</v>
      </c>
      <c r="E457" s="607"/>
      <c r="F457" s="538">
        <f>ROUND(D457*E457,2)</f>
        <v>0</v>
      </c>
    </row>
    <row r="458" spans="1:6">
      <c r="A458" s="539"/>
      <c r="B458" s="542"/>
      <c r="C458" s="543"/>
      <c r="D458" s="545"/>
      <c r="E458" s="608"/>
      <c r="F458" s="544"/>
    </row>
    <row r="459" spans="1:6" ht="12">
      <c r="A459" s="539">
        <v>7</v>
      </c>
      <c r="B459" s="511" t="s">
        <v>2774</v>
      </c>
      <c r="C459" s="536"/>
      <c r="D459" s="537"/>
      <c r="E459" s="607"/>
      <c r="F459" s="538"/>
    </row>
    <row r="460" spans="1:6">
      <c r="A460" s="539"/>
      <c r="B460" s="542"/>
      <c r="C460" s="543"/>
      <c r="D460" s="537"/>
      <c r="E460" s="608"/>
      <c r="F460" s="544"/>
    </row>
    <row r="461" spans="1:6" ht="57">
      <c r="A461" s="539"/>
      <c r="B461" s="542" t="s">
        <v>3085</v>
      </c>
      <c r="C461" s="543" t="s">
        <v>754</v>
      </c>
      <c r="D461" s="537">
        <v>13</v>
      </c>
      <c r="E461" s="608"/>
      <c r="F461" s="538">
        <f>ROUND(D461*E461,2)</f>
        <v>0</v>
      </c>
    </row>
    <row r="462" spans="1:6">
      <c r="A462" s="539"/>
      <c r="B462" s="542"/>
      <c r="C462" s="543"/>
      <c r="D462" s="537"/>
      <c r="E462" s="608"/>
      <c r="F462" s="544"/>
    </row>
    <row r="463" spans="1:6" ht="12">
      <c r="A463" s="539">
        <v>8</v>
      </c>
      <c r="B463" s="511" t="s">
        <v>3378</v>
      </c>
      <c r="C463" s="536"/>
      <c r="D463" s="537"/>
      <c r="E463" s="607"/>
      <c r="F463" s="538"/>
    </row>
    <row r="464" spans="1:6" ht="34.799999999999997">
      <c r="A464" s="539"/>
      <c r="B464" s="540" t="s">
        <v>3379</v>
      </c>
      <c r="C464" s="536"/>
      <c r="D464" s="537"/>
      <c r="E464" s="607"/>
      <c r="F464" s="538"/>
    </row>
    <row r="465" spans="1:6" s="95" customFormat="1">
      <c r="A465" s="539">
        <v>1</v>
      </c>
      <c r="B465" s="555" t="s">
        <v>3392</v>
      </c>
      <c r="C465" s="543" t="s">
        <v>754</v>
      </c>
      <c r="D465" s="545">
        <v>1</v>
      </c>
      <c r="E465" s="608"/>
      <c r="F465" s="538">
        <f t="shared" ref="F465" si="28">ROUND(D465*E465,2)</f>
        <v>0</v>
      </c>
    </row>
    <row r="466" spans="1:6">
      <c r="A466" s="539"/>
      <c r="B466" s="542"/>
      <c r="C466" s="543"/>
      <c r="D466" s="537"/>
      <c r="E466" s="608"/>
      <c r="F466" s="544"/>
    </row>
    <row r="467" spans="1:6" ht="12">
      <c r="A467" s="549" t="s">
        <v>591</v>
      </c>
      <c r="B467" s="531" t="s">
        <v>2775</v>
      </c>
      <c r="C467" s="543"/>
      <c r="D467" s="545"/>
      <c r="E467" s="608"/>
      <c r="F467" s="550">
        <f>SUM(F430:F466)</f>
        <v>0</v>
      </c>
    </row>
    <row r="468" spans="1:6" ht="12">
      <c r="A468" s="549"/>
      <c r="B468" s="531"/>
      <c r="C468" s="543"/>
      <c r="D468" s="545"/>
      <c r="E468" s="608"/>
      <c r="F468" s="550"/>
    </row>
    <row r="469" spans="1:6" ht="12">
      <c r="A469" s="590"/>
      <c r="B469" s="511" t="s">
        <v>564</v>
      </c>
      <c r="C469" s="512"/>
      <c r="D469" s="66"/>
      <c r="E469" s="619"/>
      <c r="F469" s="591"/>
    </row>
    <row r="470" spans="1:6" ht="12">
      <c r="A470" s="558"/>
      <c r="B470" s="559"/>
      <c r="C470" s="560"/>
      <c r="D470" s="561"/>
      <c r="E470" s="610"/>
      <c r="F470" s="562"/>
    </row>
    <row r="471" spans="1:6" ht="12">
      <c r="A471" s="510"/>
      <c r="B471" s="482" t="s">
        <v>2752</v>
      </c>
      <c r="C471" s="560"/>
      <c r="D471" s="563"/>
      <c r="E471" s="611"/>
      <c r="F471" s="564"/>
    </row>
    <row r="472" spans="1:6" ht="12">
      <c r="A472" s="558"/>
      <c r="B472" s="559"/>
      <c r="C472" s="560"/>
      <c r="D472" s="561"/>
      <c r="E472" s="610"/>
      <c r="F472" s="562"/>
    </row>
    <row r="473" spans="1:6" ht="12">
      <c r="A473" s="592" t="s">
        <v>591</v>
      </c>
      <c r="B473" s="542" t="s">
        <v>2753</v>
      </c>
      <c r="C473" s="565"/>
      <c r="D473" s="566"/>
      <c r="E473" s="612"/>
      <c r="F473" s="567">
        <f>F467</f>
        <v>0</v>
      </c>
    </row>
    <row r="474" spans="1:6" ht="12">
      <c r="A474" s="593"/>
      <c r="B474" s="520"/>
      <c r="C474" s="565"/>
      <c r="D474" s="566"/>
      <c r="E474" s="614"/>
      <c r="F474" s="573"/>
    </row>
    <row r="475" spans="1:6" ht="12">
      <c r="A475" s="510"/>
      <c r="B475" s="511" t="s">
        <v>2776</v>
      </c>
      <c r="C475" s="512"/>
      <c r="D475" s="66"/>
      <c r="E475" s="603"/>
      <c r="F475" s="513">
        <f>SUM(F473:F473)</f>
        <v>0</v>
      </c>
    </row>
    <row r="476" spans="1:6" ht="12">
      <c r="A476" s="594"/>
      <c r="B476" s="482"/>
      <c r="C476" s="574"/>
      <c r="D476" s="575"/>
      <c r="E476" s="616"/>
      <c r="F476" s="580"/>
    </row>
  </sheetData>
  <sheetProtection algorithmName="SHA-512" hashValue="zzR0e46hzErouQtWnaIdm4Ih99vvnalkA5hOlib9v0A5WVNAdUjfc4vItY4yXDyw1LEZa0lDerDdG4E4vc+W7A==" saltValue="v4fBMsnNKzt+YlDMKNUzLQ==" spinCount="100000" sheet="1" selectLockedCells="1"/>
  <pageMargins left="0.98425196850393704" right="0.39370078740157483" top="1.0236220472440944" bottom="0.59055118110236227" header="0.19685039370078741" footer="0.19685039370078741"/>
  <pageSetup paperSize="9" firstPageNumber="101" fitToHeight="0" orientation="portrait" r:id="rId1"/>
  <headerFooter>
    <oddHeader>&amp;L&amp;"Arial,Uobičajeno"&amp;8GRAĐEVINA ZA SOCIJALNE USLUGE (CENTAR ZA RANU INTERVENCIJU – MURID)
INVESTITOR: MEĐIMURSKA UDRUGA ZA RANU INTERVENCIJU
U DJETINSTVU (MURID) Josipa Kozarca 1, 40000 ČAKOVEC&amp;R&amp;"Arial,Uobičajeno"&amp;8datum: 05.2021.
ZOP: NI-57/2021</oddHeader>
    <oddFooter>&amp;L&amp;"Arial,Uobičajeno"&amp;8PROJEKTNI URED: NORD- ING d.o.o. ČAKOVEC
GLAVNI PROJEKTANT: ELEONORA BEDEKOVIĆ, dipl.ing.arh.&amp;R&amp;8&amp;P</oddFooter>
  </headerFooter>
  <rowBreaks count="3" manualBreakCount="3">
    <brk id="20" max="16383" man="1"/>
    <brk id="387" max="5" man="1"/>
    <brk id="420"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55</vt:i4>
      </vt:variant>
    </vt:vector>
  </HeadingPairs>
  <TitlesOfParts>
    <vt:vector size="65" baseType="lpstr">
      <vt:lpstr>Naslovnica</vt:lpstr>
      <vt:lpstr>popis projektanti</vt:lpstr>
      <vt:lpstr>Rekapitulacija</vt:lpstr>
      <vt:lpstr>OPĆI UVJETI</vt:lpstr>
      <vt:lpstr>građevinsko obrtnički</vt:lpstr>
      <vt:lpstr>B) Vodovod i odvodnja</vt:lpstr>
      <vt:lpstr>C) vanjsko uređenje</vt:lpstr>
      <vt:lpstr>D) Strojarski radovi</vt:lpstr>
      <vt:lpstr>E) Elektrotehnički </vt:lpstr>
      <vt:lpstr>F) dizalo</vt:lpstr>
      <vt:lpstr>'B) Vodovod i odvodnja'!__xlnm.Print_Area</vt:lpstr>
      <vt:lpstr>'B) Vodovod i odvodnja'!__xlnm.Print_Area_0</vt:lpstr>
      <vt:lpstr>'B) Vodovod i odvodnja'!__xlnm.Print_Area_0_0</vt:lpstr>
      <vt:lpstr>'B) Vodovod i odvodnja'!__xlnm.Print_Area_0_0_0</vt:lpstr>
      <vt:lpstr>'B) Vodovod i odvodnja'!__xlnm.Print_Titles</vt:lpstr>
      <vt:lpstr>'B) Vodovod i odvodnja'!__xlnm.Print_Titles_0</vt:lpstr>
      <vt:lpstr>'B) Vodovod i odvodnja'!__xlnm.Print_Titles_0_0</vt:lpstr>
      <vt:lpstr>'B) Vodovod i odvodnja'!__xlnm.Print_Titles_0_0_0</vt:lpstr>
      <vt:lpstr>Naslovnica!_Hlk44662079</vt:lpstr>
      <vt:lpstr>Naslovnica!_Hlk7437759</vt:lpstr>
      <vt:lpstr>'B) Vodovod i odvodnja'!Excel_BuiltIn_Print_Area</vt:lpstr>
      <vt:lpstr>'B) Vodovod i odvodnja'!Ispis_naslova</vt:lpstr>
      <vt:lpstr>'C) vanjsko uređenje'!Ispis_naslova</vt:lpstr>
      <vt:lpstr>'D) Strojarski radovi'!Ispis_naslova</vt:lpstr>
      <vt:lpstr>'E) Elektrotehnički '!Ispis_naslova</vt:lpstr>
      <vt:lpstr>'F) dizalo'!Ispis_naslova</vt:lpstr>
      <vt:lpstr>'građevinsko obrtnički'!Ispis_naslova</vt:lpstr>
      <vt:lpstr>'B) Vodovod i odvodnja'!Podrucje_ispisa</vt:lpstr>
      <vt:lpstr>'C) vanjsko uređenje'!Podrucje_ispisa</vt:lpstr>
      <vt:lpstr>'D) Strojarski radovi'!Podrucje_ispisa</vt:lpstr>
      <vt:lpstr>'E) Elektrotehnički '!Podrucje_ispisa</vt:lpstr>
      <vt:lpstr>'F) dizalo'!Podrucje_ispisa</vt:lpstr>
      <vt:lpstr>'građevinsko obrtnički'!Podrucje_ispisa</vt:lpstr>
      <vt:lpstr>Naslovnica!Podrucje_ispisa</vt:lpstr>
      <vt:lpstr>'OPĆI UVJETI'!Podrucje_ispisa</vt:lpstr>
      <vt:lpstr>'popis projektanti'!Podrucje_ispisa</vt:lpstr>
      <vt:lpstr>Rekapitulacija!Podrucje_ispisa</vt:lpstr>
      <vt:lpstr>'B) Vodovod i odvodnja'!Print_Area_0</vt:lpstr>
      <vt:lpstr>'B) Vodovod i odvodnja'!Print_Area_0_0</vt:lpstr>
      <vt:lpstr>'B) Vodovod i odvodnja'!Print_Area_0_0_0</vt:lpstr>
      <vt:lpstr>'B) Vodovod i odvodnja'!Print_Area_0_0_0_0</vt:lpstr>
      <vt:lpstr>'B) Vodovod i odvodnja'!Print_Area_0_0_0_0_0</vt:lpstr>
      <vt:lpstr>'B) Vodovod i odvodnja'!Print_Area_0_0_0_0_0_0</vt:lpstr>
      <vt:lpstr>'B) Vodovod i odvodnja'!Print_Area_0_0_0_0_0_0_0</vt:lpstr>
      <vt:lpstr>'B) Vodovod i odvodnja'!Print_Area_0_0_0_0_0_0_0_0</vt:lpstr>
      <vt:lpstr>'B) Vodovod i odvodnja'!Print_Area_0_0_0_0_0_0_0_0_0</vt:lpstr>
      <vt:lpstr>'B) Vodovod i odvodnja'!Print_Area_0_0_0_0_0_0_0_0_0_0</vt:lpstr>
      <vt:lpstr>'B) Vodovod i odvodnja'!Print_Area_0_0_0_0_0_0_0_0_0_0_0</vt:lpstr>
      <vt:lpstr>'B) Vodovod i odvodnja'!Print_Area_0_0_0_0_0_0_0_0_0_0_0_0</vt:lpstr>
      <vt:lpstr>'B) Vodovod i odvodnja'!Print_Area_0_0_0_0_0_0_0_0_0_0_0_0_0</vt:lpstr>
      <vt:lpstr>'B) Vodovod i odvodnja'!Print_Area_0_0_0_0_0_0_0_0_0_0_0_0_0_0</vt:lpstr>
      <vt:lpstr>'B) Vodovod i odvodnja'!Print_Titles_0</vt:lpstr>
      <vt:lpstr>'B) Vodovod i odvodnja'!Print_Titles_0_0</vt:lpstr>
      <vt:lpstr>'B) Vodovod i odvodnja'!Print_Titles_0_0_0</vt:lpstr>
      <vt:lpstr>'B) Vodovod i odvodnja'!Print_Titles_0_0_0_0</vt:lpstr>
      <vt:lpstr>'B) Vodovod i odvodnja'!Print_Titles_0_0_0_0_0</vt:lpstr>
      <vt:lpstr>'B) Vodovod i odvodnja'!Print_Titles_0_0_0_0_0_0</vt:lpstr>
      <vt:lpstr>'B) Vodovod i odvodnja'!Print_Titles_0_0_0_0_0_0_0</vt:lpstr>
      <vt:lpstr>'B) Vodovod i odvodnja'!Print_Titles_0_0_0_0_0_0_0_0</vt:lpstr>
      <vt:lpstr>'B) Vodovod i odvodnja'!Print_Titles_0_0_0_0_0_0_0_0_0</vt:lpstr>
      <vt:lpstr>'B) Vodovod i odvodnja'!Print_Titles_0_0_0_0_0_0_0_0_0_0</vt:lpstr>
      <vt:lpstr>'B) Vodovod i odvodnja'!Print_Titles_0_0_0_0_0_0_0_0_0_0_0</vt:lpstr>
      <vt:lpstr>'B) Vodovod i odvodnja'!Print_Titles_0_0_0_0_0_0_0_0_0_0_0_0</vt:lpstr>
      <vt:lpstr>'B) Vodovod i odvodnja'!Print_Titles_0_0_0_0_0_0_0_0_0_0_0_0_0</vt:lpstr>
      <vt:lpstr>'B) Vodovod i odvodnja'!Print_Titles_0_0_0_0_0_0_0_0_0_0_0_0_0_0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Leonarda</cp:lastModifiedBy>
  <cp:lastPrinted>2022-01-21T10:45:11Z</cp:lastPrinted>
  <dcterms:created xsi:type="dcterms:W3CDTF">2015-06-05T18:19:34Z</dcterms:created>
  <dcterms:modified xsi:type="dcterms:W3CDTF">2022-04-09T04:04:28Z</dcterms:modified>
</cp:coreProperties>
</file>