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gs/sites/T/EUBB/NOJN/Zajednicki dokumenti/8_DoN - GPON/Objava Poziva/Prva izmjena Poziva na dostavu ponuda/"/>
    </mc:Choice>
  </mc:AlternateContent>
  <xr:revisionPtr revIDLastSave="0" documentId="13_ncr:1_{AC294A7D-B90C-4667-898E-AFCFCEEC0778}" xr6:coauthVersionLast="47" xr6:coauthVersionMax="47" xr10:uidLastSave="{00000000-0000-0000-0000-000000000000}"/>
  <bookViews>
    <workbookView xWindow="28680" yWindow="-120" windowWidth="29040" windowHeight="15840" activeTab="1" xr2:uid="{30638745-B970-4226-BA67-CC7658714D94}"/>
  </bookViews>
  <sheets>
    <sheet name="Troškovnik KK.02.1.1.01.0004" sheetId="2" r:id="rId1"/>
    <sheet name="Troškovnik KK.02.1.1.01.0006" sheetId="3" r:id="rId2"/>
    <sheet name="Troškovnik KK.02.1.1.01.0007" sheetId="4" r:id="rId3"/>
    <sheet name="Troškovnik KK.02.1.1.01.0008" sheetId="5" r:id="rId4"/>
    <sheet name="Troškovnik KK.02.1.1.01.0009" sheetId="6" r:id="rId5"/>
    <sheet name="Troškovnik KK.02.1.1.01.0010" sheetId="7" r:id="rId6"/>
    <sheet name="Troškovnik KK.02.1.1.01.0011" sheetId="8" r:id="rId7"/>
    <sheet name="Troškovnik KK.02.1.1.01.0012" sheetId="9" r:id="rId8"/>
    <sheet name="Troškovnik KK.02.1.1.01.0013" sheetId="10" r:id="rId9"/>
    <sheet name="Troškovnik KK.02.1.1.01.0014" sheetId="11" r:id="rId10"/>
    <sheet name="Troškovnik KK.02.1.1.01.0015" sheetId="12" r:id="rId11"/>
    <sheet name="Troškovnik KK.02.1.1.01.0016" sheetId="13" r:id="rId12"/>
    <sheet name="Troškovnik KK.02.1.1.01.0017" sheetId="14" r:id="rId13"/>
    <sheet name="Rekapitulacija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3" l="1"/>
  <c r="H20" i="3" s="1"/>
  <c r="H14" i="4"/>
  <c r="H12" i="4"/>
  <c r="H20" i="5"/>
  <c r="H18" i="5"/>
  <c r="H13" i="6"/>
  <c r="H11" i="6"/>
  <c r="H15" i="7"/>
  <c r="H13" i="7"/>
  <c r="H13" i="8"/>
  <c r="H15" i="8" s="1"/>
  <c r="H14" i="9"/>
  <c r="H12" i="9"/>
  <c r="H20" i="10"/>
  <c r="H18" i="10"/>
  <c r="H18" i="12"/>
  <c r="H20" i="12" s="1"/>
  <c r="H12" i="13"/>
  <c r="H14" i="13" s="1"/>
  <c r="H12" i="12"/>
  <c r="H13" i="12"/>
  <c r="F16" i="15" a="1"/>
  <c r="F12" i="15" a="1"/>
  <c r="F10" i="15" a="1"/>
  <c r="F8" i="15" a="1"/>
  <c r="F6" i="15" a="1"/>
  <c r="E16" i="15" a="1"/>
  <c r="E14" i="15" a="1"/>
  <c r="E12" i="15" a="1"/>
  <c r="E10" i="15" a="1"/>
  <c r="E8" i="15" a="1"/>
  <c r="E6" i="15" a="1"/>
  <c r="F15" i="15" a="1"/>
  <c r="F13" i="15" a="1"/>
  <c r="F11" i="15" a="1"/>
  <c r="F9" i="15" a="1"/>
  <c r="F7" i="15" a="1"/>
  <c r="E5" i="15" a="1"/>
  <c r="E17" i="15" a="1"/>
  <c r="E15" i="15" a="1"/>
  <c r="E13" i="15" a="1"/>
  <c r="E11" i="15" a="1"/>
  <c r="E9" i="15" a="1"/>
  <c r="E7" i="15" a="1"/>
  <c r="E17" i="15" l="1"/>
  <c r="F16" i="15"/>
  <c r="E16" i="15"/>
  <c r="F15" i="15"/>
  <c r="E15" i="15"/>
  <c r="E14" i="15"/>
  <c r="F13" i="15"/>
  <c r="E13" i="15"/>
  <c r="F12" i="15"/>
  <c r="E12" i="15"/>
  <c r="F11" i="15"/>
  <c r="E11" i="15"/>
  <c r="F10" i="15"/>
  <c r="E10" i="15"/>
  <c r="F9" i="15"/>
  <c r="E9" i="15"/>
  <c r="F8" i="15"/>
  <c r="E8" i="15"/>
  <c r="F7" i="15"/>
  <c r="E7" i="15"/>
  <c r="F6" i="15"/>
  <c r="E6" i="15"/>
  <c r="E5" i="15"/>
  <c r="H7" i="2"/>
  <c r="H12" i="3"/>
  <c r="H16" i="2"/>
  <c r="H14" i="2"/>
  <c r="H12" i="2"/>
  <c r="H11" i="2"/>
  <c r="H10" i="2"/>
  <c r="H9" i="2"/>
  <c r="H8" i="2"/>
  <c r="H16" i="3"/>
  <c r="H11" i="3"/>
  <c r="H10" i="3"/>
  <c r="H9" i="3"/>
  <c r="H8" i="3"/>
  <c r="H7" i="3"/>
  <c r="H11" i="4"/>
  <c r="H10" i="4"/>
  <c r="H9" i="4"/>
  <c r="H8" i="4"/>
  <c r="H7" i="4"/>
  <c r="H16" i="5"/>
  <c r="H15" i="5"/>
  <c r="H14" i="5"/>
  <c r="H13" i="5"/>
  <c r="H12" i="5"/>
  <c r="H11" i="5"/>
  <c r="H10" i="5"/>
  <c r="H9" i="5"/>
  <c r="H8" i="5"/>
  <c r="H7" i="5"/>
  <c r="H10" i="6"/>
  <c r="H9" i="6"/>
  <c r="H8" i="6"/>
  <c r="H7" i="6"/>
  <c r="H12" i="7"/>
  <c r="H11" i="7"/>
  <c r="H10" i="7"/>
  <c r="H9" i="7"/>
  <c r="H8" i="7"/>
  <c r="H7" i="7"/>
  <c r="H12" i="8"/>
  <c r="H11" i="8"/>
  <c r="H10" i="8"/>
  <c r="H9" i="8"/>
  <c r="H8" i="8"/>
  <c r="H7" i="8"/>
  <c r="H11" i="9"/>
  <c r="H10" i="9"/>
  <c r="H9" i="9"/>
  <c r="H8" i="9"/>
  <c r="H7" i="9"/>
  <c r="H17" i="10"/>
  <c r="H16" i="10"/>
  <c r="H15" i="10"/>
  <c r="H14" i="10"/>
  <c r="H13" i="10"/>
  <c r="H12" i="10"/>
  <c r="H11" i="10"/>
  <c r="H10" i="10"/>
  <c r="H9" i="10"/>
  <c r="H8" i="10"/>
  <c r="H7" i="10"/>
  <c r="H11" i="11"/>
  <c r="H10" i="11"/>
  <c r="H9" i="11"/>
  <c r="H8" i="11"/>
  <c r="H7" i="11"/>
  <c r="H12" i="11" s="1"/>
  <c r="H14" i="11" s="1"/>
  <c r="H16" i="12"/>
  <c r="H14" i="12"/>
  <c r="H11" i="12"/>
  <c r="H10" i="12"/>
  <c r="H9" i="12"/>
  <c r="H8" i="12"/>
  <c r="H7" i="12"/>
  <c r="H11" i="13"/>
  <c r="H10" i="13"/>
  <c r="H9" i="13"/>
  <c r="H8" i="13"/>
  <c r="H7" i="13"/>
  <c r="H10" i="14"/>
  <c r="H9" i="14"/>
  <c r="H8" i="14"/>
  <c r="H7" i="14"/>
  <c r="F14" i="15" a="1"/>
  <c r="F14" i="15" l="1"/>
  <c r="H11" i="14"/>
  <c r="H13" i="14" s="1"/>
  <c r="H18" i="2"/>
  <c r="H20" i="2" s="1"/>
  <c r="D16" i="15"/>
  <c r="D13" i="15"/>
  <c r="D14" i="15"/>
  <c r="D15" i="15"/>
  <c r="F5" i="15" a="1"/>
  <c r="F17" i="15" a="1"/>
  <c r="F5" i="15" l="1"/>
  <c r="F17" i="15"/>
  <c r="D17" i="15"/>
  <c r="D5" i="15"/>
  <c r="D12" i="15"/>
  <c r="D11" i="15"/>
  <c r="D10" i="15"/>
  <c r="D9" i="15"/>
  <c r="D7" i="15"/>
  <c r="D6" i="15"/>
  <c r="D8" i="15"/>
  <c r="D19" i="15" l="1"/>
  <c r="E19" i="15" l="1"/>
  <c r="F19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<sst xmlns="http://schemas.openxmlformats.org/spreadsheetml/2006/main" count="503" uniqueCount="96">
  <si>
    <t>Kategorija</t>
  </si>
  <si>
    <t>Potkategorija</t>
  </si>
  <si>
    <t>Mjera</t>
  </si>
  <si>
    <t>Hardver i softver</t>
  </si>
  <si>
    <t>komplet</t>
  </si>
  <si>
    <t>NG-PON LINIJSKE KARTICE, 16xGPON SFP, sve licencije i softver moraju biti uključeni u hardver</t>
  </si>
  <si>
    <t>FLEX PON LT kartica</t>
  </si>
  <si>
    <t>Hardver</t>
  </si>
  <si>
    <t>uzlazni SFP, 10GE, 10 km</t>
  </si>
  <si>
    <t>komad</t>
  </si>
  <si>
    <t xml:space="preserve">uzlazni SFP, 10GE, 40km </t>
  </si>
  <si>
    <t>Rezervni dijelovi</t>
  </si>
  <si>
    <t xml:space="preserve">Opis i naziv modela ponuđenog </t>
  </si>
  <si>
    <t>broj jedinica</t>
  </si>
  <si>
    <t>Iznos PDV-a:</t>
  </si>
  <si>
    <t>REKAPITULACIJA - TROŠKOVNIK ZA CJELOKUPNI PREDMET NABAVE</t>
  </si>
  <si>
    <t>Ukupna cijena bez PDV-a</t>
  </si>
  <si>
    <t>Ukupna cijena s PDV-om</t>
  </si>
  <si>
    <t>Ukupna Cijena predmeta nabave za 13 projekata bez PDV-a:</t>
  </si>
  <si>
    <t>PDV:</t>
  </si>
  <si>
    <t xml:space="preserve">komplet koji se nudi kao  komercijalna cjelina (engl. Bundle) </t>
  </si>
  <si>
    <t>Troškovnik za projekt  -	Razvoj infrastrukture širokopojasnog pristupa na području „bijelih“ adresa Grada Zaprešića i općina Brdovec, Dubravica, Jakovlje, Luka, Marija Gorica i Pušća KK.02.1.1.01.0004</t>
  </si>
  <si>
    <r>
      <t xml:space="preserve">NG-PON LINIJSKE KARTICE, 16xGPON SFP, </t>
    </r>
    <r>
      <rPr>
        <b/>
        <sz val="10"/>
        <color theme="1"/>
        <rFont val="Calibri"/>
        <family val="2"/>
        <charset val="238"/>
        <scheme val="minor"/>
      </rPr>
      <t>sve licencije i softver moraju biti uključeni u hardver</t>
    </r>
  </si>
  <si>
    <t>Troškovnik za projekt  -	Razvoj infrastrukture širokopojasnog pristupa na području „bijelih“ adresa općina Antunovac, Čepin, Erdut, Ernestinovo, Šodolovci, Vladislavci i Vuka KK.02.1.1.01.0006</t>
  </si>
  <si>
    <t>Troškovnik za projekt  -	Razvoj infrastrukture širokopojasnog pristupa na području „bijelih“ adresa općina Donji Andrijevci, Garčin, Gornja Vrba, Gundinci, Klakar, Oprisavci, Sikirevci, Slavonski Šamac, Velika Kopanica i Vrpolje KK.02.1.1.01.0007</t>
  </si>
  <si>
    <t>Troškovnik za projekt  -	Razvoj infrastrukture širokopojasnog pristupa na području „bijelih“ adresa Grada Grada Dubrovnika i općina Dubrovačko primorje, Konavle i Župa dubrovačka KK.02.1.1.01.0008</t>
  </si>
  <si>
    <t>Troškovnik za projekt  -	Razvoj infrastrukture širokopojasnog pristupa na području „bijelih“ adresa Grada Krapina i općina Đurmanec, Jesenje, Petrovsko i Radoboj KK.02.1.1.01.0009</t>
  </si>
  <si>
    <t>Troškovnik za projekt  -	Razvoj infrastrukture širokopojasnog pristupa na području „bijelih“ adresa Grada Vukovara i Grada Iloka te općina Bogdanovci, Borovo, Lovas, Negoslavci, Nuštar, Tompojevci, Tovarnik i Trpinja KK.02.1.1.01.0010</t>
  </si>
  <si>
    <t>Troškovnik za projekt  -	Razvoj infrastrukture širokopojasnog pristupa na području „bijelih“ adresa Grada Ludbrega i općina Mali Bukovec, Martijanec, Sveti Đurđ i Veliki Bukovec KK.02.1.1.01.0011</t>
  </si>
  <si>
    <t>Troškovnik za projekt  -	Razvoj infrastrukture širokopojasnog pristupa na području „bijelih“ adresa Grada Omiša te općina Dugi Rat, Podstrana i Zadvarje KK.02.1.1.01.0012</t>
  </si>
  <si>
    <t>Troškovnik za projekt  -	Razvoj infrastrukture širokopojasnog pristupa na području „bijelih“ adresa Grada Poreča i općina Funtana, Kaštelir – Labinci, Sveti Lovreč, Tar-Vabriga, Tinjan, Višnjan, Vižinada i Vrsar KK.02.1.1.01.0013</t>
  </si>
  <si>
    <t>Troškovnik za projekt  -	Razvoj infrastrukture širokopojasnog pristupa na području „bijelih“ adresa Grada Svete Nedelje, Grada Samobora i Općine Stupnik KK.02.1.1.01.0014</t>
  </si>
  <si>
    <t>Troškovnik za projekt  -	Razvoj infrastrukture širokopojasnog pristupa na području „bijelih“ adresa Grada Rovinj-Rovigno i Grada Vodnjan-Dignano te općina Bale-Valle, Kanfanar, Svetvinčenant i Žminj KK.02.1.1.01.0015</t>
  </si>
  <si>
    <t>Troškovnik za projekt  -	Razvoj infrastrukture širokopojasnog pristupa na području „bijelih“ adresa Grada Mursko Središće i općina Gornji Mihaljevec, Nedelišće, Selnica, Sveti Juraj na Bregu, Sveti Martin na Muri i Štrigova KK.02.1.1.01.0016</t>
  </si>
  <si>
    <t>Troškovnik za projekt  -	Razvoj infrastrukture širokopojasnog pristupa na području „bijelih“ adresa općina Medulin, Barban, Ližnjan-Lisignano i Marčana KK.02.1.1.01.0017</t>
  </si>
  <si>
    <t>Napomena 1. Nadogradnja  postojećeg NMS softvera, te nadogradnja NE softvera, kao i usluga nadogradnje NMS softvera uključeni su u cijenu opreme.</t>
  </si>
  <si>
    <t xml:space="preserve">Napomena 1. Nadogradnja  postojećeg NMS softvera, te nadogradnja NE softvera, kao i usluga nadogradnje NMS softvera uključeni su u cijenu opreme. </t>
  </si>
  <si>
    <t>Predmet nabave: aktivna oprema (NG PON) za fiksnu mrežu - evidencijski broj nabave: KK.00-3/2022</t>
  </si>
  <si>
    <t>Ventilatorske jedinice za veliku OLT šasiju</t>
  </si>
  <si>
    <t>Ventilatorske jedinice za srednju OLT šasiju</t>
  </si>
  <si>
    <t>Ventilatorske jedinice za malu OLT šasiju</t>
  </si>
  <si>
    <t>jedinična cijena bez PDV
(cjenik)</t>
  </si>
  <si>
    <t>ukupna cijena po stavci troškovnika bez PDV (cjenik)</t>
  </si>
  <si>
    <t>Ukupna cijena predmeta nabave za 13 projekata sa PDV-om:</t>
  </si>
  <si>
    <t>Troškovnik KK.02.1.1.01.0017</t>
  </si>
  <si>
    <t>Troškovnik KK.02.1.1.01.0016</t>
  </si>
  <si>
    <t>Troškovnik KK.02.1.1.01.0015</t>
  </si>
  <si>
    <t>Troškovnik KK.02.1.1.01.0014</t>
  </si>
  <si>
    <t>Troškovnik KK.02.1.1.01.0013</t>
  </si>
  <si>
    <t>Troškovnik KK.02.1.1.01.0012</t>
  </si>
  <si>
    <t>Troškovnik KK.02.1.1.01.0011</t>
  </si>
  <si>
    <t>Troškovnik KK.02.1.1.01.0010</t>
  </si>
  <si>
    <t>Troškovnik KK.02.1.1.01.0009</t>
  </si>
  <si>
    <t>Troškovnik KK.02.1.1.01.0008</t>
  </si>
  <si>
    <t>Troškovnik KK.02.1.1.01.0007</t>
  </si>
  <si>
    <t>Troškovnik KK.02.1.1.01.0006</t>
  </si>
  <si>
    <t>Troškovnik KK.02.1.1.01.0004</t>
  </si>
  <si>
    <t>Skraćeni naziv projekta</t>
  </si>
  <si>
    <t>BPŽ</t>
  </si>
  <si>
    <t>OBŽ</t>
  </si>
  <si>
    <t>Vukovar</t>
  </si>
  <si>
    <t>Ukupno predmet nabave</t>
  </si>
  <si>
    <t>Troškovnik projekta</t>
  </si>
  <si>
    <t xml:space="preserve"> Zaprešić</t>
  </si>
  <si>
    <t>Dubrovnik</t>
  </si>
  <si>
    <t>Krapina/Đurmanec</t>
  </si>
  <si>
    <t>Ludbreg</t>
  </si>
  <si>
    <t>Omiš</t>
  </si>
  <si>
    <t>Poreč</t>
  </si>
  <si>
    <t>Sveta Nedjelja</t>
  </si>
  <si>
    <t>Rovinj</t>
  </si>
  <si>
    <t>Mursko Središće</t>
  </si>
  <si>
    <t>Medulin</t>
  </si>
  <si>
    <t>TROŠKOVNIK OPREME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</si>
  <si>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 (uključuje i blank panele); vii) sve licencije za portove i softver moraju biti uključeni u hardver uz osnovni paket softvera za NG PON.
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</si>
  <si>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 (uključuje i blank panele); viii) sve licencije za portove i softver moraju biti uključeni u hardver uz osnovni paket softvera za NG PON.
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</si>
  <si>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</si>
  <si>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</si>
  <si>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</si>
  <si>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</si>
  <si>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</si>
  <si>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 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</si>
  <si>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</si>
  <si>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</si>
  <si>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   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</si>
  <si>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</si>
  <si>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</si>
  <si>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</si>
  <si>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</si>
  <si>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</si>
  <si>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</si>
  <si>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</t>
  </si>
  <si>
    <t xml:space="preserve">Napomena 2. Svi troškovi Garancije uključeni su u jediničnu cijenu opreme. </t>
  </si>
  <si>
    <t>POPUNJAVAJU SE "SIVE" ĆELIJE</t>
  </si>
  <si>
    <t>Ako ponuditelj nije u sustavu PDV-a ili je predmet nabave oslobođen PDV-a, rubriku „PDV“ ostaviti praznom. U rubriku „Cijena ponude s PDV-om“ u tom slučaju se ponovno upisuje iznos iz rubrike „Cijena ponude bez PDV-a“.</t>
  </si>
  <si>
    <t>Prva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</si>
</sst>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??\ _€_-;_-@_-"/>
    <numFmt numFmtId="165" formatCode="_-* #,##0.00\ _€_-;\-* #,##0.00\ _€_-;_-* &quot;-&quot;??\ _€_-;_-@_-"/>
    <numFmt numFmtId="166" formatCode="_-* #,##0.00\ &quot;€&quot;_-;\-* #,##0.00\ &quot;€&quot;_-;_-* &quot;-&quot;??\ &quot;€&quot;_-;_-@_-"/>
    <numFmt numFmtId="167" formatCode="#,##0.00\ &quot;kn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Helv"/>
      <family val="2"/>
    </font>
    <font>
      <sz val="10"/>
      <color theme="1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2"/>
      <name val="Times New Roman"/>
      <family val="1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161"/>
    </font>
    <font>
      <sz val="10"/>
      <color theme="1"/>
      <name val="Calibri"/>
      <family val="2"/>
      <charset val="161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Alignment="0"/>
    <xf numFmtId="0" fontId="1" fillId="0" borderId="0"/>
    <xf numFmtId="0" fontId="6" fillId="0" borderId="0"/>
    <xf numFmtId="0" fontId="10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wrapText="1"/>
    </xf>
    <xf numFmtId="0" fontId="5" fillId="3" borderId="4" xfId="3" applyFont="1" applyFill="1" applyBorder="1" applyAlignment="1">
      <alignment horizontal="left" wrapText="1"/>
    </xf>
    <xf numFmtId="0" fontId="4" fillId="0" borderId="8" xfId="2" applyFont="1" applyBorder="1" applyAlignment="1">
      <alignment horizontal="center" wrapText="1"/>
    </xf>
    <xf numFmtId="0" fontId="9" fillId="3" borderId="11" xfId="3" applyFont="1" applyFill="1" applyBorder="1" applyAlignment="1">
      <alignment vertical="center" wrapText="1"/>
    </xf>
    <xf numFmtId="0" fontId="8" fillId="0" borderId="11" xfId="5" applyNumberFormat="1" applyFont="1" applyFill="1" applyBorder="1" applyAlignment="1">
      <alignment horizontal="center" vertical="center" wrapText="1"/>
    </xf>
    <xf numFmtId="0" fontId="4" fillId="0" borderId="17" xfId="2" applyFont="1" applyBorder="1" applyAlignment="1">
      <alignment vertical="center" wrapText="1"/>
    </xf>
    <xf numFmtId="0" fontId="8" fillId="0" borderId="18" xfId="5" applyNumberFormat="1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vertical="center" wrapText="1"/>
    </xf>
    <xf numFmtId="0" fontId="3" fillId="0" borderId="1" xfId="4" applyFont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12" fillId="0" borderId="0" xfId="6" applyNumberFormat="1" applyFont="1" applyFill="1" applyBorder="1" applyAlignment="1" applyProtection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6" fillId="0" borderId="0" xfId="6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vertical="center" wrapText="1"/>
    </xf>
    <xf numFmtId="0" fontId="9" fillId="3" borderId="18" xfId="3" applyFont="1" applyFill="1" applyBorder="1" applyAlignment="1">
      <alignment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6" borderId="9" xfId="1" applyFont="1" applyFill="1" applyBorder="1" applyAlignment="1" applyProtection="1">
      <alignment horizontal="center" wrapText="1"/>
      <protection locked="0"/>
    </xf>
    <xf numFmtId="0" fontId="3" fillId="6" borderId="10" xfId="1" applyFont="1" applyFill="1" applyBorder="1" applyAlignment="1" applyProtection="1">
      <alignment horizontal="center" wrapText="1"/>
      <protection locked="0"/>
    </xf>
    <xf numFmtId="164" fontId="3" fillId="6" borderId="10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/>
    <xf numFmtId="0" fontId="18" fillId="0" borderId="0" xfId="0" applyFont="1" applyAlignment="1"/>
    <xf numFmtId="0" fontId="15" fillId="3" borderId="47" xfId="4" applyFont="1" applyFill="1" applyBorder="1" applyAlignment="1">
      <alignment horizontal="center" vertical="center" wrapText="1"/>
    </xf>
    <xf numFmtId="0" fontId="15" fillId="3" borderId="48" xfId="4" applyFont="1" applyFill="1" applyBorder="1" applyAlignment="1">
      <alignment horizontal="center" vertical="center" wrapText="1"/>
    </xf>
    <xf numFmtId="0" fontId="15" fillId="3" borderId="49" xfId="4" applyFont="1" applyFill="1" applyBorder="1" applyAlignment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24" xfId="2" applyFont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4" xfId="2" applyFont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167" fontId="3" fillId="2" borderId="31" xfId="2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wrapText="1"/>
    </xf>
    <xf numFmtId="0" fontId="0" fillId="0" borderId="58" xfId="0" applyBorder="1" applyAlignment="1">
      <alignment wrapText="1"/>
    </xf>
    <xf numFmtId="0" fontId="0" fillId="0" borderId="58" xfId="0" applyBorder="1" applyAlignment="1">
      <alignment horizontal="right" wrapText="1"/>
    </xf>
    <xf numFmtId="167" fontId="0" fillId="0" borderId="0" xfId="0" applyNumberFormat="1"/>
    <xf numFmtId="0" fontId="0" fillId="7" borderId="0" xfId="0" applyFill="1"/>
    <xf numFmtId="167" fontId="0" fillId="7" borderId="0" xfId="0" applyNumberFormat="1" applyFill="1"/>
    <xf numFmtId="0" fontId="4" fillId="0" borderId="24" xfId="2" applyFont="1" applyBorder="1" applyAlignment="1">
      <alignment horizontal="center" vertical="center" wrapText="1"/>
    </xf>
    <xf numFmtId="167" fontId="3" fillId="0" borderId="6" xfId="6" applyNumberFormat="1" applyFont="1" applyFill="1" applyBorder="1" applyAlignment="1" applyProtection="1">
      <alignment vertical="center" wrapText="1"/>
    </xf>
    <xf numFmtId="167" fontId="3" fillId="0" borderId="0" xfId="6" applyNumberFormat="1" applyFont="1" applyFill="1" applyBorder="1" applyAlignment="1" applyProtection="1">
      <alignment vertical="center" wrapText="1"/>
    </xf>
    <xf numFmtId="0" fontId="3" fillId="0" borderId="6" xfId="6" applyNumberFormat="1" applyFont="1" applyFill="1" applyBorder="1" applyAlignment="1" applyProtection="1">
      <alignment vertical="center" wrapText="1"/>
    </xf>
    <xf numFmtId="0" fontId="3" fillId="0" borderId="0" xfId="6" applyNumberFormat="1" applyFont="1" applyFill="1" applyBorder="1" applyAlignment="1" applyProtection="1">
      <alignment vertical="center" wrapText="1"/>
    </xf>
    <xf numFmtId="0" fontId="8" fillId="0" borderId="6" xfId="5" applyNumberFormat="1" applyFont="1" applyFill="1" applyBorder="1" applyAlignment="1">
      <alignment vertical="center" wrapText="1"/>
    </xf>
    <xf numFmtId="0" fontId="8" fillId="0" borderId="0" xfId="5" applyNumberFormat="1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8" fillId="0" borderId="61" xfId="5" applyNumberFormat="1" applyFont="1" applyFill="1" applyBorder="1" applyAlignment="1">
      <alignment horizontal="center" vertical="center" wrapText="1"/>
    </xf>
    <xf numFmtId="0" fontId="8" fillId="0" borderId="56" xfId="5" applyNumberFormat="1" applyFont="1" applyFill="1" applyBorder="1" applyAlignment="1">
      <alignment horizontal="center" vertical="center" wrapText="1"/>
    </xf>
    <xf numFmtId="0" fontId="8" fillId="0" borderId="49" xfId="5" applyNumberFormat="1" applyFont="1" applyFill="1" applyBorder="1" applyAlignment="1">
      <alignment horizontal="center" vertical="center" wrapText="1"/>
    </xf>
    <xf numFmtId="0" fontId="8" fillId="0" borderId="62" xfId="5" applyNumberFormat="1" applyFont="1" applyFill="1" applyBorder="1" applyAlignment="1">
      <alignment horizontal="center" vertical="center" wrapText="1"/>
    </xf>
    <xf numFmtId="167" fontId="3" fillId="0" borderId="15" xfId="6" applyNumberFormat="1" applyFont="1" applyFill="1" applyBorder="1" applyAlignment="1" applyProtection="1">
      <alignment horizontal="center" vertical="center" wrapText="1"/>
    </xf>
    <xf numFmtId="167" fontId="3" fillId="0" borderId="19" xfId="6" applyNumberFormat="1" applyFont="1" applyFill="1" applyBorder="1" applyAlignment="1" applyProtection="1">
      <alignment horizontal="center" vertical="center" wrapText="1"/>
    </xf>
    <xf numFmtId="167" fontId="3" fillId="0" borderId="16" xfId="6" applyNumberFormat="1" applyFont="1" applyFill="1" applyBorder="1" applyAlignment="1" applyProtection="1">
      <alignment horizontal="center" vertical="center" wrapText="1"/>
    </xf>
    <xf numFmtId="167" fontId="3" fillId="0" borderId="14" xfId="6" applyNumberFormat="1" applyFont="1" applyFill="1" applyBorder="1" applyAlignment="1" applyProtection="1">
      <alignment horizontal="center" vertical="center" wrapText="1"/>
    </xf>
    <xf numFmtId="167" fontId="3" fillId="0" borderId="28" xfId="6" applyNumberFormat="1" applyFont="1" applyFill="1" applyBorder="1" applyAlignment="1" applyProtection="1">
      <alignment horizontal="center" vertical="center" wrapText="1"/>
    </xf>
    <xf numFmtId="0" fontId="3" fillId="4" borderId="38" xfId="6" applyNumberFormat="1" applyFont="1" applyFill="1" applyBorder="1" applyAlignment="1" applyProtection="1">
      <alignment horizontal="left" vertical="center" wrapText="1"/>
      <protection locked="0"/>
    </xf>
    <xf numFmtId="0" fontId="3" fillId="4" borderId="39" xfId="6" applyNumberFormat="1" applyFont="1" applyFill="1" applyBorder="1" applyAlignment="1" applyProtection="1">
      <alignment horizontal="left" vertical="center" wrapText="1"/>
      <protection locked="0"/>
    </xf>
    <xf numFmtId="0" fontId="3" fillId="4" borderId="36" xfId="6" applyNumberFormat="1" applyFont="1" applyFill="1" applyBorder="1" applyAlignment="1" applyProtection="1">
      <alignment horizontal="left" vertical="center" wrapText="1"/>
      <protection locked="0"/>
    </xf>
    <xf numFmtId="167" fontId="3" fillId="4" borderId="11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18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5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57" xfId="6" applyNumberFormat="1" applyFont="1" applyFill="1" applyBorder="1" applyAlignment="1" applyProtection="1">
      <alignment horizontal="center" vertical="center" wrapText="1"/>
      <protection locked="0"/>
    </xf>
    <xf numFmtId="167" fontId="4" fillId="0" borderId="9" xfId="2" applyNumberFormat="1" applyFont="1" applyFill="1" applyBorder="1" applyAlignment="1">
      <alignment horizontal="center" wrapText="1"/>
    </xf>
    <xf numFmtId="0" fontId="4" fillId="0" borderId="7" xfId="2" applyFont="1" applyFill="1" applyBorder="1" applyAlignment="1">
      <alignment horizontal="center" wrapText="1"/>
    </xf>
    <xf numFmtId="167" fontId="3" fillId="0" borderId="31" xfId="2" applyNumberFormat="1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0" fillId="7" borderId="0" xfId="0" applyFont="1" applyFill="1" applyAlignment="1">
      <alignment wrapText="1"/>
    </xf>
    <xf numFmtId="167" fontId="3" fillId="0" borderId="21" xfId="6" applyNumberFormat="1" applyFont="1" applyFill="1" applyBorder="1" applyAlignment="1" applyProtection="1">
      <alignment horizontal="center" vertical="center" wrapText="1"/>
    </xf>
    <xf numFmtId="167" fontId="3" fillId="7" borderId="1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21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6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5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57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8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7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9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6" xfId="6" applyNumberFormat="1" applyFont="1" applyFill="1" applyBorder="1" applyAlignment="1" applyProtection="1">
      <alignment horizontal="left" vertical="center" wrapText="1"/>
      <protection locked="0"/>
    </xf>
    <xf numFmtId="167" fontId="0" fillId="0" borderId="0" xfId="0" applyNumberFormat="1" applyFill="1" applyAlignment="1">
      <alignment wrapText="1"/>
    </xf>
    <xf numFmtId="0" fontId="0" fillId="0" borderId="0" xfId="0" applyFill="1"/>
    <xf numFmtId="0" fontId="3" fillId="4" borderId="45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40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33" xfId="4" applyFont="1" applyBorder="1" applyAlignment="1">
      <alignment horizontal="center" vertical="center" wrapText="1"/>
    </xf>
    <xf numFmtId="0" fontId="3" fillId="0" borderId="34" xfId="4" applyFont="1" applyBorder="1" applyAlignment="1">
      <alignment horizontal="center" vertical="center" wrapText="1"/>
    </xf>
    <xf numFmtId="0" fontId="3" fillId="0" borderId="50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3" fillId="0" borderId="53" xfId="4" applyFont="1" applyBorder="1" applyAlignment="1">
      <alignment horizontal="center" vertical="center" wrapText="1"/>
    </xf>
    <xf numFmtId="0" fontId="3" fillId="0" borderId="43" xfId="4" applyFont="1" applyBorder="1" applyAlignment="1">
      <alignment horizontal="center" vertical="center" wrapText="1"/>
    </xf>
    <xf numFmtId="0" fontId="4" fillId="0" borderId="52" xfId="2" applyFont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3" fillId="4" borderId="55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38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39" xfId="6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56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44" xfId="6" applyNumberFormat="1" applyFont="1" applyFill="1" applyBorder="1" applyAlignment="1" applyProtection="1">
      <alignment horizontal="center" vertical="center" wrapText="1"/>
    </xf>
    <xf numFmtId="167" fontId="3" fillId="0" borderId="15" xfId="6" applyNumberFormat="1" applyFont="1" applyFill="1" applyBorder="1" applyAlignment="1" applyProtection="1">
      <alignment horizontal="center" vertical="center" wrapText="1"/>
    </xf>
    <xf numFmtId="167" fontId="3" fillId="0" borderId="29" xfId="6" applyNumberFormat="1" applyFont="1" applyFill="1" applyBorder="1" applyAlignment="1" applyProtection="1">
      <alignment horizontal="center" vertical="center" wrapText="1"/>
    </xf>
    <xf numFmtId="167" fontId="3" fillId="0" borderId="17" xfId="6" applyNumberFormat="1" applyFont="1" applyFill="1" applyBorder="1" applyAlignment="1" applyProtection="1">
      <alignment horizontal="center" vertical="center" wrapText="1"/>
    </xf>
    <xf numFmtId="167" fontId="3" fillId="4" borderId="4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" xfId="6" applyNumberFormat="1" applyFont="1" applyFill="1" applyBorder="1" applyAlignment="1" applyProtection="1">
      <alignment horizontal="center" vertical="center" wrapText="1"/>
      <protection locked="0"/>
    </xf>
    <xf numFmtId="2" fontId="3" fillId="0" borderId="26" xfId="4" applyNumberFormat="1" applyFont="1" applyBorder="1" applyAlignment="1">
      <alignment horizontal="left" vertical="center" wrapText="1"/>
    </xf>
    <xf numFmtId="2" fontId="3" fillId="0" borderId="27" xfId="4" applyNumberFormat="1" applyFont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41" xfId="4" applyFont="1" applyBorder="1" applyAlignment="1">
      <alignment horizontal="center" vertical="center" wrapText="1"/>
    </xf>
    <xf numFmtId="0" fontId="4" fillId="0" borderId="51" xfId="2" applyFont="1" applyBorder="1" applyAlignment="1">
      <alignment horizontal="center" vertical="center" wrapText="1"/>
    </xf>
    <xf numFmtId="0" fontId="8" fillId="0" borderId="47" xfId="5" applyNumberFormat="1" applyFont="1" applyFill="1" applyBorder="1" applyAlignment="1">
      <alignment horizontal="center" vertical="center" wrapText="1"/>
    </xf>
    <xf numFmtId="0" fontId="8" fillId="0" borderId="56" xfId="5" applyNumberFormat="1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8" fillId="0" borderId="63" xfId="5" applyNumberFormat="1" applyFont="1" applyFill="1" applyBorder="1" applyAlignment="1">
      <alignment horizontal="center" vertical="center" wrapText="1"/>
    </xf>
    <xf numFmtId="0" fontId="8" fillId="0" borderId="62" xfId="5" applyNumberFormat="1" applyFont="1" applyFill="1" applyBorder="1" applyAlignment="1">
      <alignment horizontal="center" vertical="center" wrapText="1"/>
    </xf>
    <xf numFmtId="0" fontId="8" fillId="0" borderId="46" xfId="5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2" fontId="3" fillId="0" borderId="22" xfId="4" applyNumberFormat="1" applyFont="1" applyBorder="1" applyAlignment="1">
      <alignment horizontal="left" vertical="center" wrapText="1"/>
    </xf>
    <xf numFmtId="2" fontId="3" fillId="0" borderId="23" xfId="4" applyNumberFormat="1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wrapText="1"/>
    </xf>
    <xf numFmtId="0" fontId="17" fillId="0" borderId="59" xfId="0" applyFont="1" applyBorder="1" applyAlignment="1">
      <alignment horizontal="center" wrapText="1"/>
    </xf>
    <xf numFmtId="0" fontId="17" fillId="0" borderId="60" xfId="0" applyFont="1" applyBorder="1" applyAlignment="1">
      <alignment horizontal="center" wrapText="1"/>
    </xf>
    <xf numFmtId="0" fontId="7" fillId="3" borderId="5" xfId="3" applyFont="1" applyFill="1" applyBorder="1" applyAlignment="1">
      <alignment wrapText="1"/>
    </xf>
    <xf numFmtId="0" fontId="7" fillId="3" borderId="6" xfId="3" applyFont="1" applyFill="1" applyBorder="1" applyAlignment="1">
      <alignment wrapText="1"/>
    </xf>
    <xf numFmtId="0" fontId="3" fillId="0" borderId="12" xfId="4" applyFont="1" applyBorder="1" applyAlignment="1">
      <alignment horizontal="left" vertical="center" wrapText="1"/>
    </xf>
    <xf numFmtId="0" fontId="3" fillId="0" borderId="13" xfId="4" applyFont="1" applyBorder="1" applyAlignment="1">
      <alignment horizontal="left" vertical="center" wrapText="1"/>
    </xf>
    <xf numFmtId="0" fontId="14" fillId="0" borderId="22" xfId="4" applyFont="1" applyBorder="1" applyAlignment="1">
      <alignment horizontal="left" vertical="center" wrapText="1"/>
    </xf>
    <xf numFmtId="0" fontId="3" fillId="0" borderId="23" xfId="4" applyFont="1" applyBorder="1" applyAlignment="1">
      <alignment horizontal="left" vertical="center" wrapText="1"/>
    </xf>
    <xf numFmtId="167" fontId="3" fillId="4" borderId="54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5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30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54" xfId="5" applyNumberFormat="1" applyFont="1" applyFill="1" applyBorder="1" applyAlignment="1">
      <alignment horizontal="center" vertical="center" wrapText="1"/>
    </xf>
    <xf numFmtId="0" fontId="8" fillId="0" borderId="30" xfId="5" applyNumberFormat="1" applyFont="1" applyFill="1" applyBorder="1" applyAlignment="1">
      <alignment horizontal="center" vertical="center" wrapText="1"/>
    </xf>
    <xf numFmtId="0" fontId="3" fillId="0" borderId="22" xfId="4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8" fillId="0" borderId="4" xfId="5" applyNumberFormat="1" applyFont="1" applyFill="1" applyBorder="1" applyAlignment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0" fontId="3" fillId="7" borderId="45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40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8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44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5" xfId="6" applyNumberFormat="1" applyFont="1" applyFill="1" applyBorder="1" applyAlignment="1" applyProtection="1">
      <alignment horizontal="center" vertical="center" wrapText="1"/>
      <protection locked="0"/>
    </xf>
    <xf numFmtId="167" fontId="3" fillId="0" borderId="19" xfId="6" applyNumberFormat="1" applyFont="1" applyFill="1" applyBorder="1" applyAlignment="1" applyProtection="1">
      <alignment horizontal="center" vertical="center" wrapText="1"/>
    </xf>
    <xf numFmtId="167" fontId="3" fillId="7" borderId="2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7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55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9" xfId="6" applyNumberFormat="1" applyFont="1" applyFill="1" applyBorder="1" applyAlignment="1" applyProtection="1">
      <alignment horizontal="center" vertical="center" wrapText="1"/>
      <protection locked="0"/>
    </xf>
    <xf numFmtId="0" fontId="14" fillId="0" borderId="21" xfId="4" applyFont="1" applyBorder="1" applyAlignment="1">
      <alignment horizontal="left" vertical="center" wrapText="1"/>
    </xf>
    <xf numFmtId="0" fontId="3" fillId="0" borderId="21" xfId="4" applyFont="1" applyBorder="1" applyAlignment="1">
      <alignment horizontal="left" vertical="center" wrapText="1"/>
    </xf>
    <xf numFmtId="0" fontId="14" fillId="0" borderId="12" xfId="4" applyFont="1" applyBorder="1" applyAlignment="1">
      <alignment horizontal="left" vertical="center" wrapText="1"/>
    </xf>
    <xf numFmtId="0" fontId="9" fillId="5" borderId="2" xfId="4" applyFont="1" applyFill="1" applyBorder="1" applyAlignment="1">
      <alignment horizontal="left" vertical="center" wrapText="1"/>
    </xf>
    <xf numFmtId="0" fontId="17" fillId="0" borderId="46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0" xfId="5" applyNumberFormat="1" applyFont="1" applyFill="1" applyBorder="1" applyAlignment="1">
      <alignment horizontal="center" vertical="center" wrapText="1"/>
    </xf>
    <xf numFmtId="167" fontId="3" fillId="0" borderId="6" xfId="6" applyNumberFormat="1" applyFont="1" applyFill="1" applyBorder="1" applyAlignment="1" applyProtection="1">
      <alignment horizontal="center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0" fontId="3" fillId="0" borderId="6" xfId="6" applyNumberFormat="1" applyFont="1" applyFill="1" applyBorder="1" applyAlignment="1" applyProtection="1">
      <alignment horizontal="center" vertical="center" wrapText="1"/>
    </xf>
    <xf numFmtId="0" fontId="3" fillId="0" borderId="8" xfId="4" applyFont="1" applyBorder="1" applyAlignment="1">
      <alignment horizontal="left" vertical="center" wrapText="1"/>
    </xf>
    <xf numFmtId="0" fontId="3" fillId="0" borderId="32" xfId="4" applyFont="1" applyBorder="1" applyAlignment="1">
      <alignment horizontal="left"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8" xfId="4" applyFont="1" applyBorder="1" applyAlignment="1">
      <alignment horizontal="left" vertical="center" wrapText="1"/>
    </xf>
    <xf numFmtId="0" fontId="14" fillId="0" borderId="32" xfId="4" applyFont="1" applyBorder="1" applyAlignment="1">
      <alignment horizontal="left" vertical="center" wrapText="1"/>
    </xf>
    <xf numFmtId="167" fontId="3" fillId="7" borderId="29" xfId="6" applyNumberFormat="1" applyFont="1" applyFill="1" applyBorder="1" applyAlignment="1" applyProtection="1">
      <alignment horizontal="center" vertical="center"/>
      <protection locked="0"/>
    </xf>
    <xf numFmtId="167" fontId="3" fillId="7" borderId="15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8" borderId="0" xfId="0" applyFill="1" applyAlignment="1">
      <alignment wrapText="1"/>
    </xf>
  </cellXfs>
  <cellStyles count="7">
    <cellStyle name="0,0_x000d__x000a_NA_x000d__x000a__CSC generic pricelist 110407 v31" xfId="4" xr:uid="{739D7188-07FB-4E6B-AC32-626CB2942426}"/>
    <cellStyle name="Comma 3 6" xfId="5" xr:uid="{1D30C729-BD44-4820-A36B-0B56174C2BC8}"/>
    <cellStyle name="Currency 2 4" xfId="6" xr:uid="{6054AB06-7E31-452C-9E03-53B1333B7DF8}"/>
    <cellStyle name="Normal" xfId="0" builtinId="0"/>
    <cellStyle name="Normal 2 12" xfId="2" xr:uid="{ED7200DC-F418-4355-9D2C-491E838256C0}"/>
    <cellStyle name="Normal_MIND_B8_TCO_Quotations_ALU" xfId="3" xr:uid="{87BADE3F-F775-43FF-9194-D005456E6256}"/>
    <cellStyle name="Normal_T1 Step 4 PriceList sheet_template" xfId="1" xr:uid="{C296FA54-4DAF-4086-8481-A6890EA3B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4818-58CE-4DB9-B7E5-E6357EF5EB16}">
  <sheetPr>
    <pageSetUpPr fitToPage="1"/>
  </sheetPr>
  <dimension ref="B1:X25"/>
  <sheetViews>
    <sheetView showGridLines="0" topLeftCell="A7" zoomScale="80" zoomScaleNormal="80" workbookViewId="0">
      <selection activeCell="B5" sqref="B5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9.55468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x14ac:dyDescent="0.3">
      <c r="B3" s="127" t="s">
        <v>21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30" t="s">
        <v>73</v>
      </c>
      <c r="C4" s="131"/>
      <c r="D4" s="131"/>
      <c r="E4" s="131"/>
      <c r="F4" s="131"/>
      <c r="G4" s="131"/>
      <c r="H4" s="131"/>
      <c r="I4" s="132"/>
    </row>
    <row r="5" spans="2:24" ht="40.200000000000003" thickBot="1" x14ac:dyDescent="0.35">
      <c r="B5" s="23"/>
      <c r="C5" s="24"/>
      <c r="D5" s="25"/>
      <c r="E5" s="25"/>
      <c r="F5" s="25"/>
      <c r="G5" s="77" t="s">
        <v>41</v>
      </c>
      <c r="H5" s="77" t="s">
        <v>42</v>
      </c>
      <c r="I5" s="78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241.95" customHeight="1" x14ac:dyDescent="0.3">
      <c r="B7" s="4" t="s">
        <v>3</v>
      </c>
      <c r="C7" s="135" t="s">
        <v>75</v>
      </c>
      <c r="D7" s="136"/>
      <c r="E7" s="36" t="s">
        <v>20</v>
      </c>
      <c r="F7" s="58">
        <v>2</v>
      </c>
      <c r="G7" s="70"/>
      <c r="H7" s="62">
        <f t="shared" ref="H7:H12" si="0">F7*G7</f>
        <v>0</v>
      </c>
      <c r="I7" s="67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x14ac:dyDescent="0.3">
      <c r="B8" s="8" t="s">
        <v>3</v>
      </c>
      <c r="C8" s="137" t="s">
        <v>74</v>
      </c>
      <c r="D8" s="138"/>
      <c r="E8" s="49" t="s">
        <v>20</v>
      </c>
      <c r="F8" s="59">
        <v>6</v>
      </c>
      <c r="G8" s="71"/>
      <c r="H8" s="63">
        <f t="shared" si="0"/>
        <v>0</v>
      </c>
      <c r="I8" s="6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89.4" customHeight="1" thickBot="1" x14ac:dyDescent="0.35">
      <c r="B9" s="21" t="s">
        <v>3</v>
      </c>
      <c r="C9" s="6" t="s">
        <v>22</v>
      </c>
      <c r="D9" s="9" t="s">
        <v>6</v>
      </c>
      <c r="E9" s="37" t="s">
        <v>9</v>
      </c>
      <c r="F9" s="60">
        <v>20</v>
      </c>
      <c r="G9" s="72"/>
      <c r="H9" s="64">
        <f t="shared" si="0"/>
        <v>0</v>
      </c>
      <c r="I9" s="6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39" customHeight="1" x14ac:dyDescent="0.3">
      <c r="B10" s="8" t="s">
        <v>7</v>
      </c>
      <c r="C10" s="128" t="s">
        <v>8</v>
      </c>
      <c r="D10" s="129"/>
      <c r="E10" s="33" t="s">
        <v>9</v>
      </c>
      <c r="F10" s="61">
        <v>10</v>
      </c>
      <c r="G10" s="73"/>
      <c r="H10" s="62">
        <f t="shared" si="0"/>
        <v>0</v>
      </c>
      <c r="I10" s="67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3.8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60">
        <v>2</v>
      </c>
      <c r="G11" s="72"/>
      <c r="H11" s="64">
        <f t="shared" si="0"/>
        <v>0</v>
      </c>
      <c r="I11" s="6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14.4" customHeight="1" x14ac:dyDescent="0.3">
      <c r="B12" s="117" t="s">
        <v>11</v>
      </c>
      <c r="C12" s="118" t="s">
        <v>38</v>
      </c>
      <c r="D12" s="119"/>
      <c r="E12" s="120" t="s">
        <v>4</v>
      </c>
      <c r="F12" s="121">
        <v>1</v>
      </c>
      <c r="G12" s="113"/>
      <c r="H12" s="109">
        <f t="shared" si="0"/>
        <v>0</v>
      </c>
      <c r="I12" s="92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ht="30" customHeight="1" x14ac:dyDescent="0.3">
      <c r="B13" s="117"/>
      <c r="C13" s="96"/>
      <c r="D13" s="97"/>
      <c r="E13" s="101"/>
      <c r="F13" s="122"/>
      <c r="G13" s="114"/>
      <c r="H13" s="110"/>
      <c r="I13" s="93"/>
      <c r="J13" s="15"/>
      <c r="K13" s="14"/>
      <c r="L13" s="13"/>
      <c r="M13" s="14"/>
      <c r="N13" s="13"/>
      <c r="O13" s="14"/>
      <c r="P13" s="13"/>
      <c r="Q13" s="14"/>
      <c r="R13" s="16"/>
      <c r="S13" s="17"/>
      <c r="T13" s="16"/>
      <c r="U13" s="17"/>
      <c r="V13" s="16"/>
      <c r="W13" s="17"/>
      <c r="X13" s="16"/>
    </row>
    <row r="14" spans="2:24" x14ac:dyDescent="0.3">
      <c r="B14" s="117"/>
      <c r="C14" s="94" t="s">
        <v>39</v>
      </c>
      <c r="D14" s="95"/>
      <c r="E14" s="100" t="s">
        <v>4</v>
      </c>
      <c r="F14" s="124">
        <v>2</v>
      </c>
      <c r="G14" s="139"/>
      <c r="H14" s="111">
        <f>F14*G14</f>
        <v>0</v>
      </c>
      <c r="I14" s="102"/>
      <c r="J14" s="15"/>
      <c r="K14" s="14"/>
      <c r="L14" s="13"/>
      <c r="M14" s="14"/>
      <c r="N14" s="13"/>
      <c r="O14" s="14"/>
      <c r="P14" s="13"/>
      <c r="Q14" s="14"/>
      <c r="R14" s="16"/>
      <c r="S14" s="17"/>
      <c r="T14" s="16"/>
      <c r="U14" s="17"/>
      <c r="V14" s="16"/>
      <c r="W14" s="17"/>
      <c r="X14" s="16"/>
    </row>
    <row r="15" spans="2:24" ht="25.8" customHeight="1" x14ac:dyDescent="0.3">
      <c r="B15" s="117"/>
      <c r="C15" s="96"/>
      <c r="D15" s="97"/>
      <c r="E15" s="101"/>
      <c r="F15" s="125"/>
      <c r="G15" s="140"/>
      <c r="H15" s="110"/>
      <c r="I15" s="103"/>
      <c r="J15" s="15"/>
      <c r="K15" s="14"/>
      <c r="L15" s="13"/>
      <c r="M15" s="14"/>
      <c r="N15" s="13"/>
      <c r="O15" s="14"/>
      <c r="P15" s="13"/>
      <c r="Q15" s="14"/>
      <c r="R15" s="16"/>
      <c r="S15" s="17"/>
      <c r="T15" s="16"/>
      <c r="U15" s="17"/>
      <c r="V15" s="16"/>
      <c r="W15" s="17"/>
      <c r="X15" s="16"/>
    </row>
    <row r="16" spans="2:24" x14ac:dyDescent="0.3">
      <c r="B16" s="117"/>
      <c r="C16" s="94" t="s">
        <v>40</v>
      </c>
      <c r="D16" s="95"/>
      <c r="E16" s="100" t="s">
        <v>4</v>
      </c>
      <c r="F16" s="124">
        <v>2</v>
      </c>
      <c r="G16" s="139"/>
      <c r="H16" s="111">
        <f>F16*G16</f>
        <v>0</v>
      </c>
      <c r="I16" s="102"/>
      <c r="J16" s="15"/>
      <c r="K16" s="14"/>
      <c r="L16" s="13"/>
      <c r="M16" s="14"/>
      <c r="N16" s="13"/>
      <c r="O16" s="14"/>
      <c r="P16" s="13"/>
      <c r="Q16" s="14"/>
      <c r="R16" s="16"/>
      <c r="S16" s="17"/>
      <c r="T16" s="16"/>
      <c r="U16" s="17"/>
      <c r="V16" s="16"/>
      <c r="W16" s="17"/>
      <c r="X16" s="16"/>
    </row>
    <row r="17" spans="2:24" ht="30.6" customHeight="1" thickBot="1" x14ac:dyDescent="0.35">
      <c r="B17" s="117"/>
      <c r="C17" s="98"/>
      <c r="D17" s="99"/>
      <c r="E17" s="123"/>
      <c r="F17" s="126"/>
      <c r="G17" s="141"/>
      <c r="H17" s="112"/>
      <c r="I17" s="104"/>
      <c r="J17" s="15"/>
      <c r="K17" s="14"/>
      <c r="L17" s="13"/>
      <c r="M17" s="14"/>
      <c r="N17" s="13"/>
      <c r="O17" s="14"/>
      <c r="P17" s="13"/>
      <c r="Q17" s="14"/>
      <c r="R17" s="16"/>
      <c r="S17" s="17"/>
      <c r="T17" s="16"/>
      <c r="U17" s="17"/>
      <c r="V17" s="16"/>
      <c r="W17" s="17"/>
      <c r="X17" s="16"/>
    </row>
    <row r="18" spans="2:24" x14ac:dyDescent="0.3">
      <c r="B18" s="28" t="s">
        <v>16</v>
      </c>
      <c r="C18" s="105"/>
      <c r="D18" s="106"/>
      <c r="E18" s="56"/>
      <c r="F18" s="54"/>
      <c r="G18" s="50"/>
      <c r="H18" s="65">
        <f>ROUND(H7+H8+H9+H10+H11+H12+H14+H16,2)</f>
        <v>0</v>
      </c>
      <c r="I18" s="52"/>
      <c r="J18" s="18"/>
      <c r="K18" s="19"/>
      <c r="L18" s="18"/>
      <c r="M18" s="19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4" x14ac:dyDescent="0.3">
      <c r="B19" s="29" t="s">
        <v>14</v>
      </c>
      <c r="C19" s="107"/>
      <c r="D19" s="108"/>
      <c r="E19" s="57"/>
      <c r="F19" s="55"/>
      <c r="G19" s="51"/>
      <c r="H19" s="74"/>
      <c r="I19" s="53"/>
      <c r="J19" s="18"/>
      <c r="K19" s="19"/>
      <c r="L19" s="18"/>
      <c r="M19" s="19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4" ht="15" thickBot="1" x14ac:dyDescent="0.35">
      <c r="B20" s="30" t="s">
        <v>17</v>
      </c>
      <c r="C20" s="107"/>
      <c r="D20" s="108"/>
      <c r="E20" s="57"/>
      <c r="F20" s="55"/>
      <c r="G20" s="51"/>
      <c r="H20" s="66">
        <f>ROUND(H18+H19,2)</f>
        <v>0</v>
      </c>
      <c r="I20" s="53"/>
    </row>
    <row r="22" spans="2:24" ht="14.4" customHeight="1" x14ac:dyDescent="0.3">
      <c r="B22" s="27" t="s">
        <v>35</v>
      </c>
      <c r="C22" s="26"/>
      <c r="D22" s="26"/>
    </row>
    <row r="23" spans="2:24" ht="14.4" customHeight="1" x14ac:dyDescent="0.3">
      <c r="B23" s="27" t="s">
        <v>92</v>
      </c>
      <c r="C23" s="26"/>
      <c r="D23" s="26"/>
      <c r="E23" s="39"/>
    </row>
    <row r="24" spans="2:24" x14ac:dyDescent="0.3">
      <c r="B24" s="79" t="s">
        <v>93</v>
      </c>
    </row>
    <row r="25" spans="2:24" x14ac:dyDescent="0.3">
      <c r="B25" s="27" t="s">
        <v>94</v>
      </c>
    </row>
  </sheetData>
  <sheetProtection algorithmName="SHA-512" hashValue="wMRcaKuDLfPTIkPNTuFvmn8GQtMVv1xvCeuvgKBDwucjm7hBkia/w+JkBGbHGgDf4pErJcu0tkaWgfAuTBxwrw==" saltValue="TGYEEzXdcAJg+8DHSKWkRQ==" spinCount="100000" sheet="1" selectLockedCells="1"/>
  <mergeCells count="30">
    <mergeCell ref="B2:I2"/>
    <mergeCell ref="B3:I3"/>
    <mergeCell ref="C10:D10"/>
    <mergeCell ref="B4:I4"/>
    <mergeCell ref="C6:D6"/>
    <mergeCell ref="C7:D7"/>
    <mergeCell ref="C8:D8"/>
    <mergeCell ref="C20:D20"/>
    <mergeCell ref="C11:D11"/>
    <mergeCell ref="B12:B17"/>
    <mergeCell ref="C12:D13"/>
    <mergeCell ref="E12:E13"/>
    <mergeCell ref="E16:E17"/>
    <mergeCell ref="C18:D18"/>
    <mergeCell ref="C19:D19"/>
    <mergeCell ref="H12:H13"/>
    <mergeCell ref="H14:H15"/>
    <mergeCell ref="H16:H17"/>
    <mergeCell ref="G12:G13"/>
    <mergeCell ref="F12:F13"/>
    <mergeCell ref="F14:F15"/>
    <mergeCell ref="F16:F17"/>
    <mergeCell ref="G14:G15"/>
    <mergeCell ref="G16:G17"/>
    <mergeCell ref="I12:I13"/>
    <mergeCell ref="C14:D15"/>
    <mergeCell ref="C16:D17"/>
    <mergeCell ref="E14:E15"/>
    <mergeCell ref="I14:I15"/>
    <mergeCell ref="I16:I17"/>
  </mergeCells>
  <pageMargins left="0.7" right="0.7" top="0.75" bottom="0.75" header="0.3" footer="0.3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A2B8-0C44-4F88-8B1C-F097A196E931}">
  <sheetPr>
    <pageSetUpPr fitToPage="1"/>
  </sheetPr>
  <dimension ref="B1:X19"/>
  <sheetViews>
    <sheetView showGridLines="0" zoomScale="80" zoomScaleNormal="80" workbookViewId="0">
      <selection activeCell="C7" sqref="C7:D7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3.664062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9.4" customHeight="1" x14ac:dyDescent="0.3">
      <c r="B3" s="127" t="s">
        <v>31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8" customHeight="1" thickBot="1" x14ac:dyDescent="0.35">
      <c r="B7" s="4" t="s">
        <v>3</v>
      </c>
      <c r="C7" s="135" t="s">
        <v>89</v>
      </c>
      <c r="D7" s="136"/>
      <c r="E7" s="36" t="s">
        <v>20</v>
      </c>
      <c r="F7" s="5">
        <v>2</v>
      </c>
      <c r="G7" s="84"/>
      <c r="H7" s="62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x14ac:dyDescent="0.3">
      <c r="B8" s="8" t="s">
        <v>3</v>
      </c>
      <c r="C8" s="163" t="s">
        <v>90</v>
      </c>
      <c r="D8" s="136"/>
      <c r="E8" s="36" t="s">
        <v>20</v>
      </c>
      <c r="F8" s="31">
        <v>3</v>
      </c>
      <c r="G8" s="81"/>
      <c r="H8" s="63">
        <f>F8*G8</f>
        <v>0</v>
      </c>
      <c r="I8" s="86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02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20</v>
      </c>
      <c r="G9" s="83"/>
      <c r="H9" s="64">
        <f>F9*G9</f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60.6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10</v>
      </c>
      <c r="G10" s="84"/>
      <c r="H10" s="62">
        <f>F10*G10</f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6.4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>F11*G11</f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">
      <c r="B12" s="28" t="s">
        <v>16</v>
      </c>
      <c r="C12" s="105"/>
      <c r="D12" s="106"/>
      <c r="E12" s="168"/>
      <c r="F12" s="170"/>
      <c r="G12" s="172"/>
      <c r="H12" s="65">
        <f>ROUND(H7+H8+H9+H10+H11,2)</f>
        <v>0</v>
      </c>
      <c r="I12" s="174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">
      <c r="B13" s="29" t="s">
        <v>14</v>
      </c>
      <c r="C13" s="107"/>
      <c r="D13" s="108"/>
      <c r="E13" s="169"/>
      <c r="F13" s="171"/>
      <c r="G13" s="173"/>
      <c r="H13" s="85"/>
      <c r="I13" s="108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35">
      <c r="B14" s="30" t="s">
        <v>17</v>
      </c>
      <c r="C14" s="107"/>
      <c r="D14" s="108"/>
      <c r="E14" s="169"/>
      <c r="F14" s="171"/>
      <c r="G14" s="173"/>
      <c r="H14" s="66">
        <f>ROUND(H12+H13,2)</f>
        <v>0</v>
      </c>
      <c r="I14" s="108"/>
    </row>
    <row r="15" spans="2:24" x14ac:dyDescent="0.3">
      <c r="G15" s="90"/>
      <c r="H15" s="90"/>
      <c r="I15" s="91"/>
    </row>
    <row r="16" spans="2:24" ht="14.4" customHeight="1" x14ac:dyDescent="0.3">
      <c r="B16" s="27" t="s">
        <v>35</v>
      </c>
      <c r="C16" s="26"/>
      <c r="D16" s="26"/>
    </row>
    <row r="17" spans="2:5" ht="14.4" customHeight="1" x14ac:dyDescent="0.3">
      <c r="B17" s="27" t="s">
        <v>92</v>
      </c>
      <c r="C17" s="26"/>
      <c r="D17" s="26"/>
      <c r="E17" s="39"/>
    </row>
    <row r="18" spans="2:5" x14ac:dyDescent="0.3">
      <c r="B18" s="79" t="s">
        <v>93</v>
      </c>
    </row>
    <row r="19" spans="2:5" x14ac:dyDescent="0.3">
      <c r="B19" s="27" t="s">
        <v>94</v>
      </c>
    </row>
  </sheetData>
  <sheetProtection algorithmName="SHA-512" hashValue="nUpewAWzwD1r3ERkB2py+UQuOJ/np+nD8dBE+SctZf7Ihiem1E8tdPHkju5wH2mqPG8w7pE3f0/c3h03IscehQ==" saltValue="ELEUXdycG6R7RDPfqXk/ug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7:D7"/>
    <mergeCell ref="C10:D10"/>
    <mergeCell ref="C8:D8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EA90-B3FA-4991-B7DE-624C3A163222}">
  <sheetPr>
    <pageSetUpPr fitToPage="1"/>
  </sheetPr>
  <dimension ref="B1:X25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3.1093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8.2" customHeight="1" x14ac:dyDescent="0.3">
      <c r="B3" s="127" t="s">
        <v>32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35">
      <c r="B7" s="8" t="s">
        <v>3</v>
      </c>
      <c r="C7" s="163" t="s">
        <v>76</v>
      </c>
      <c r="D7" s="136"/>
      <c r="E7" s="36" t="s">
        <v>20</v>
      </c>
      <c r="F7" s="31">
        <v>5</v>
      </c>
      <c r="G7" s="81"/>
      <c r="H7" s="63">
        <f t="shared" ref="H7:H13" si="0"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53.8" customHeight="1" x14ac:dyDescent="0.3">
      <c r="B8" s="4" t="s">
        <v>3</v>
      </c>
      <c r="C8" s="161" t="s">
        <v>91</v>
      </c>
      <c r="D8" s="162"/>
      <c r="E8" s="36" t="s">
        <v>20</v>
      </c>
      <c r="F8" s="5">
        <v>5</v>
      </c>
      <c r="G8" s="82"/>
      <c r="H8" s="80">
        <f t="shared" si="0"/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91.2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13</v>
      </c>
      <c r="G9" s="83"/>
      <c r="H9" s="64">
        <f t="shared" si="0"/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70.2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14</v>
      </c>
      <c r="G10" s="84"/>
      <c r="H10" s="62">
        <f t="shared" si="0"/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67.8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 t="shared" si="0"/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14.4" customHeight="1" x14ac:dyDescent="0.3">
      <c r="B12" s="164" t="s">
        <v>11</v>
      </c>
      <c r="C12" s="118" t="s">
        <v>38</v>
      </c>
      <c r="D12" s="119"/>
      <c r="E12" s="120" t="s">
        <v>4</v>
      </c>
      <c r="F12" s="147">
        <v>1</v>
      </c>
      <c r="G12" s="153"/>
      <c r="H12" s="109">
        <f t="shared" si="0"/>
        <v>0</v>
      </c>
      <c r="I12" s="150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ht="37.799999999999997" customHeight="1" x14ac:dyDescent="0.3">
      <c r="B13" s="164"/>
      <c r="C13" s="96"/>
      <c r="D13" s="97"/>
      <c r="E13" s="101"/>
      <c r="F13" s="148"/>
      <c r="G13" s="154"/>
      <c r="H13" s="156">
        <f t="shared" si="0"/>
        <v>0</v>
      </c>
      <c r="I13" s="152"/>
      <c r="J13" s="15"/>
      <c r="K13" s="14"/>
      <c r="L13" s="13"/>
      <c r="M13" s="14"/>
      <c r="N13" s="13"/>
      <c r="O13" s="14"/>
      <c r="P13" s="13"/>
      <c r="Q13" s="14"/>
      <c r="R13" s="16"/>
      <c r="S13" s="17"/>
      <c r="T13" s="16"/>
      <c r="U13" s="17"/>
      <c r="V13" s="16"/>
      <c r="W13" s="17"/>
      <c r="X13" s="16"/>
    </row>
    <row r="14" spans="2:24" x14ac:dyDescent="0.3">
      <c r="B14" s="164"/>
      <c r="C14" s="94" t="s">
        <v>39</v>
      </c>
      <c r="D14" s="95"/>
      <c r="E14" s="100" t="s">
        <v>4</v>
      </c>
      <c r="F14" s="142">
        <v>1</v>
      </c>
      <c r="G14" s="180"/>
      <c r="H14" s="111">
        <f>F14*G14</f>
        <v>0</v>
      </c>
      <c r="I14" s="159"/>
      <c r="J14" s="15"/>
      <c r="K14" s="14"/>
      <c r="L14" s="13"/>
      <c r="M14" s="14"/>
      <c r="N14" s="13"/>
      <c r="O14" s="14"/>
      <c r="P14" s="13"/>
      <c r="Q14" s="14"/>
      <c r="R14" s="16"/>
      <c r="S14" s="17"/>
      <c r="T14" s="16"/>
      <c r="U14" s="17"/>
      <c r="V14" s="16"/>
      <c r="W14" s="17"/>
      <c r="X14" s="16"/>
    </row>
    <row r="15" spans="2:24" ht="34.200000000000003" customHeight="1" x14ac:dyDescent="0.3">
      <c r="B15" s="164"/>
      <c r="C15" s="96"/>
      <c r="D15" s="97"/>
      <c r="E15" s="101"/>
      <c r="F15" s="149"/>
      <c r="G15" s="181"/>
      <c r="H15" s="110"/>
      <c r="I15" s="152"/>
      <c r="J15" s="15"/>
      <c r="K15" s="14"/>
      <c r="L15" s="13"/>
      <c r="M15" s="14"/>
      <c r="N15" s="13"/>
      <c r="O15" s="14"/>
      <c r="P15" s="13"/>
      <c r="Q15" s="14"/>
      <c r="R15" s="16"/>
      <c r="S15" s="17"/>
      <c r="T15" s="16"/>
      <c r="U15" s="17"/>
      <c r="V15" s="16"/>
      <c r="W15" s="17"/>
      <c r="X15" s="16"/>
    </row>
    <row r="16" spans="2:24" x14ac:dyDescent="0.3">
      <c r="B16" s="164"/>
      <c r="C16" s="94" t="s">
        <v>40</v>
      </c>
      <c r="D16" s="95"/>
      <c r="E16" s="100" t="s">
        <v>4</v>
      </c>
      <c r="F16" s="142">
        <v>1</v>
      </c>
      <c r="G16" s="157"/>
      <c r="H16" s="111">
        <f>F16*G16</f>
        <v>0</v>
      </c>
      <c r="I16" s="159"/>
      <c r="J16" s="15"/>
      <c r="K16" s="14"/>
      <c r="L16" s="13"/>
      <c r="M16" s="14"/>
      <c r="N16" s="13"/>
      <c r="O16" s="14"/>
      <c r="P16" s="13"/>
      <c r="Q16" s="14"/>
      <c r="R16" s="16"/>
      <c r="S16" s="17"/>
      <c r="T16" s="16"/>
      <c r="U16" s="17"/>
      <c r="V16" s="16"/>
      <c r="W16" s="17"/>
      <c r="X16" s="16"/>
    </row>
    <row r="17" spans="2:24" ht="43.2" customHeight="1" thickBot="1" x14ac:dyDescent="0.35">
      <c r="B17" s="164"/>
      <c r="C17" s="98"/>
      <c r="D17" s="99"/>
      <c r="E17" s="123"/>
      <c r="F17" s="143"/>
      <c r="G17" s="158"/>
      <c r="H17" s="112"/>
      <c r="I17" s="160"/>
      <c r="J17" s="15"/>
      <c r="K17" s="14"/>
      <c r="L17" s="13"/>
      <c r="M17" s="14"/>
      <c r="N17" s="13"/>
      <c r="O17" s="14"/>
      <c r="P17" s="13"/>
      <c r="Q17" s="14"/>
      <c r="R17" s="16"/>
      <c r="S17" s="17"/>
      <c r="T17" s="16"/>
      <c r="U17" s="17"/>
      <c r="V17" s="16"/>
      <c r="W17" s="17"/>
      <c r="X17" s="16"/>
    </row>
    <row r="18" spans="2:24" x14ac:dyDescent="0.3">
      <c r="B18" s="28" t="s">
        <v>16</v>
      </c>
      <c r="C18" s="105"/>
      <c r="D18" s="106"/>
      <c r="E18" s="168"/>
      <c r="F18" s="170"/>
      <c r="G18" s="172"/>
      <c r="H18" s="65">
        <f>ROUND(H7+H8+H9+H10+H11+H12+H14+H16,2)</f>
        <v>0</v>
      </c>
      <c r="I18" s="174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4" x14ac:dyDescent="0.3">
      <c r="B19" s="29" t="s">
        <v>14</v>
      </c>
      <c r="C19" s="107"/>
      <c r="D19" s="108"/>
      <c r="E19" s="169"/>
      <c r="F19" s="171"/>
      <c r="G19" s="173"/>
      <c r="H19" s="85"/>
      <c r="I19" s="108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4" ht="15" thickBot="1" x14ac:dyDescent="0.35">
      <c r="B20" s="30" t="s">
        <v>17</v>
      </c>
      <c r="C20" s="107"/>
      <c r="D20" s="108"/>
      <c r="E20" s="169"/>
      <c r="F20" s="171"/>
      <c r="G20" s="173"/>
      <c r="H20" s="66">
        <f>ROUND(H18+H19,2)</f>
        <v>0</v>
      </c>
      <c r="I20" s="108"/>
    </row>
    <row r="22" spans="2:24" ht="14.4" customHeight="1" x14ac:dyDescent="0.3">
      <c r="B22" s="27" t="s">
        <v>35</v>
      </c>
      <c r="C22" s="26"/>
      <c r="D22" s="26"/>
    </row>
    <row r="23" spans="2:24" ht="14.4" customHeight="1" x14ac:dyDescent="0.3">
      <c r="B23" s="27" t="s">
        <v>92</v>
      </c>
      <c r="C23" s="26"/>
      <c r="D23" s="26"/>
      <c r="E23" s="39"/>
    </row>
    <row r="24" spans="2:24" x14ac:dyDescent="0.3">
      <c r="B24" s="79" t="s">
        <v>93</v>
      </c>
    </row>
    <row r="25" spans="2:24" x14ac:dyDescent="0.3">
      <c r="B25" s="27" t="s">
        <v>94</v>
      </c>
    </row>
  </sheetData>
  <sheetProtection algorithmName="SHA-512" hashValue="BRf1R7HLDm2WOUw7o8GMv51jLA8B6O8nK0nqiMVjaS/endcA22jKfSK16V5RhtH6SQ1beprZ2s7ZThnpFf01cA==" saltValue="7s1/3m42g0GstF9eWop/1A==" spinCount="100000" sheet="1" objects="1" scenarios="1"/>
  <mergeCells count="34">
    <mergeCell ref="H12:H13"/>
    <mergeCell ref="I12:I13"/>
    <mergeCell ref="I14:I15"/>
    <mergeCell ref="I16:I17"/>
    <mergeCell ref="H16:H17"/>
    <mergeCell ref="C16:D17"/>
    <mergeCell ref="E16:E17"/>
    <mergeCell ref="F16:F17"/>
    <mergeCell ref="G14:G15"/>
    <mergeCell ref="H14:H15"/>
    <mergeCell ref="G16:G17"/>
    <mergeCell ref="C12:D13"/>
    <mergeCell ref="E12:E13"/>
    <mergeCell ref="F12:F13"/>
    <mergeCell ref="G12:G13"/>
    <mergeCell ref="C14:D15"/>
    <mergeCell ref="E14:E15"/>
    <mergeCell ref="F14:F15"/>
    <mergeCell ref="C20:D20"/>
    <mergeCell ref="B2:I2"/>
    <mergeCell ref="B3:I3"/>
    <mergeCell ref="C19:D19"/>
    <mergeCell ref="C18:D18"/>
    <mergeCell ref="B4:I4"/>
    <mergeCell ref="C6:D6"/>
    <mergeCell ref="C8:D8"/>
    <mergeCell ref="C10:D10"/>
    <mergeCell ref="C7:D7"/>
    <mergeCell ref="C11:D11"/>
    <mergeCell ref="E18:E20"/>
    <mergeCell ref="F18:F20"/>
    <mergeCell ref="G18:G20"/>
    <mergeCell ref="I18:I20"/>
    <mergeCell ref="B12:B17"/>
  </mergeCells>
  <pageMargins left="0.7" right="0.7" top="0.75" bottom="0.75" header="0.3" footer="0.3"/>
  <pageSetup paperSize="9"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0AE2-50B0-44C5-8C78-6D83CBF286A3}">
  <sheetPr>
    <pageSetUpPr fitToPage="1"/>
  </sheetPr>
  <dimension ref="B1:X19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1.1093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8.8" customHeight="1" x14ac:dyDescent="0.3">
      <c r="B3" s="127" t="s">
        <v>33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35">
      <c r="B7" s="8" t="s">
        <v>3</v>
      </c>
      <c r="C7" s="163" t="s">
        <v>76</v>
      </c>
      <c r="D7" s="136"/>
      <c r="E7" s="36" t="s">
        <v>20</v>
      </c>
      <c r="F7" s="31">
        <v>5</v>
      </c>
      <c r="G7" s="81"/>
      <c r="H7" s="63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8" customHeight="1" x14ac:dyDescent="0.3">
      <c r="B8" s="4" t="s">
        <v>3</v>
      </c>
      <c r="C8" s="161" t="s">
        <v>79</v>
      </c>
      <c r="D8" s="162"/>
      <c r="E8" s="36" t="s">
        <v>20</v>
      </c>
      <c r="F8" s="5">
        <v>1</v>
      </c>
      <c r="G8" s="82"/>
      <c r="H8" s="80">
        <f>F8*G8</f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23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9</v>
      </c>
      <c r="G9" s="83"/>
      <c r="H9" s="64">
        <f>F9*G9</f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44.4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11</v>
      </c>
      <c r="G10" s="84"/>
      <c r="H10" s="62">
        <f>F10*G10</f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9.8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>F11*G11</f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">
      <c r="B12" s="28" t="s">
        <v>16</v>
      </c>
      <c r="C12" s="105"/>
      <c r="D12" s="106"/>
      <c r="E12" s="168"/>
      <c r="F12" s="170"/>
      <c r="G12" s="172"/>
      <c r="H12" s="65">
        <f>ROUND(H7+H8+H9+H10+H11,2)</f>
        <v>0</v>
      </c>
      <c r="I12" s="174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">
      <c r="B13" s="29" t="s">
        <v>14</v>
      </c>
      <c r="C13" s="107"/>
      <c r="D13" s="108"/>
      <c r="E13" s="169"/>
      <c r="F13" s="171"/>
      <c r="G13" s="173"/>
      <c r="H13" s="85"/>
      <c r="I13" s="108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35">
      <c r="B14" s="30" t="s">
        <v>17</v>
      </c>
      <c r="C14" s="107"/>
      <c r="D14" s="108"/>
      <c r="E14" s="169"/>
      <c r="F14" s="171"/>
      <c r="G14" s="173"/>
      <c r="H14" s="66">
        <f>ROUND(H12+H13,2)</f>
        <v>0</v>
      </c>
      <c r="I14" s="108"/>
    </row>
    <row r="15" spans="2:24" x14ac:dyDescent="0.3">
      <c r="G15" s="90"/>
      <c r="H15" s="90"/>
      <c r="I15" s="91"/>
    </row>
    <row r="16" spans="2:24" ht="14.4" customHeight="1" x14ac:dyDescent="0.3">
      <c r="B16" s="27" t="s">
        <v>35</v>
      </c>
      <c r="C16" s="26"/>
      <c r="D16" s="26"/>
    </row>
    <row r="17" spans="2:5" ht="14.4" customHeight="1" x14ac:dyDescent="0.3">
      <c r="B17" s="27" t="s">
        <v>92</v>
      </c>
      <c r="C17" s="26"/>
      <c r="D17" s="26"/>
      <c r="E17" s="39"/>
    </row>
    <row r="18" spans="2:5" x14ac:dyDescent="0.3">
      <c r="B18" s="79" t="s">
        <v>93</v>
      </c>
    </row>
    <row r="19" spans="2:5" x14ac:dyDescent="0.3">
      <c r="B19" s="27" t="s">
        <v>94</v>
      </c>
    </row>
  </sheetData>
  <sheetProtection algorithmName="SHA-512" hashValue="jKv3JfJJqdUUlAHryPiuufg5JM/m2wYkDs5DykYFzY72v9xdh5Kd8IR3d8827YMNtHK1GmUDiBva1FIjoTJD8w==" saltValue="V9eQpLNP5GhmIDsku+1nvQ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3157-DB72-42CC-81BA-F5B63DA0EE25}">
  <sheetPr>
    <pageSetUpPr fitToPage="1"/>
  </sheetPr>
  <dimension ref="B1:X18"/>
  <sheetViews>
    <sheetView showGridLines="0" zoomScale="80" zoomScaleNormal="80" workbookViewId="0">
      <selection activeCell="G7" sqref="G7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7.109375" style="43" customWidth="1"/>
    <col min="9" max="9" width="52.66406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34.799999999999997" customHeight="1" x14ac:dyDescent="0.3">
      <c r="B3" s="127" t="s">
        <v>34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x14ac:dyDescent="0.3">
      <c r="B7" s="8" t="s">
        <v>3</v>
      </c>
      <c r="C7" s="163" t="s">
        <v>76</v>
      </c>
      <c r="D7" s="136"/>
      <c r="E7" s="36" t="s">
        <v>20</v>
      </c>
      <c r="F7" s="31">
        <v>5</v>
      </c>
      <c r="G7" s="81"/>
      <c r="H7" s="63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120" customHeight="1" thickBot="1" x14ac:dyDescent="0.35">
      <c r="B8" s="21" t="s">
        <v>3</v>
      </c>
      <c r="C8" s="6" t="s">
        <v>5</v>
      </c>
      <c r="D8" s="9" t="s">
        <v>6</v>
      </c>
      <c r="E8" s="37" t="s">
        <v>9</v>
      </c>
      <c r="F8" s="7">
        <v>13</v>
      </c>
      <c r="G8" s="83"/>
      <c r="H8" s="64">
        <f t="shared" ref="H8:H10" si="0">F8*G8</f>
        <v>0</v>
      </c>
      <c r="I8" s="88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63" customHeight="1" x14ac:dyDescent="0.3">
      <c r="B9" s="8" t="s">
        <v>7</v>
      </c>
      <c r="C9" s="128" t="s">
        <v>8</v>
      </c>
      <c r="D9" s="129"/>
      <c r="E9" s="33" t="s">
        <v>9</v>
      </c>
      <c r="F9" s="34">
        <v>10</v>
      </c>
      <c r="G9" s="84"/>
      <c r="H9" s="62">
        <f t="shared" si="0"/>
        <v>0</v>
      </c>
      <c r="I9" s="86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6.4" customHeight="1" thickBot="1" x14ac:dyDescent="0.35">
      <c r="B10" s="21" t="s">
        <v>7</v>
      </c>
      <c r="C10" s="115" t="s">
        <v>10</v>
      </c>
      <c r="D10" s="116"/>
      <c r="E10" s="38" t="s">
        <v>9</v>
      </c>
      <c r="F10" s="7">
        <v>2</v>
      </c>
      <c r="G10" s="83"/>
      <c r="H10" s="64">
        <f t="shared" si="0"/>
        <v>0</v>
      </c>
      <c r="I10" s="89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x14ac:dyDescent="0.3">
      <c r="B11" s="28" t="s">
        <v>16</v>
      </c>
      <c r="C11" s="105"/>
      <c r="D11" s="106"/>
      <c r="E11" s="168"/>
      <c r="F11" s="170"/>
      <c r="G11" s="172"/>
      <c r="H11" s="65">
        <f>ROUND(H7+H8+H9+H10,2)</f>
        <v>0</v>
      </c>
      <c r="I11" s="174"/>
      <c r="N11" s="18"/>
      <c r="O11" s="19"/>
      <c r="P11" s="18"/>
      <c r="Q11" s="19"/>
      <c r="R11" s="18"/>
      <c r="S11" s="20"/>
      <c r="T11" s="18"/>
      <c r="U11" s="20"/>
      <c r="V11" s="18"/>
      <c r="W11" s="20"/>
      <c r="X11" s="18"/>
    </row>
    <row r="12" spans="2:24" x14ac:dyDescent="0.3">
      <c r="B12" s="29" t="s">
        <v>14</v>
      </c>
      <c r="C12" s="107"/>
      <c r="D12" s="108"/>
      <c r="E12" s="169"/>
      <c r="F12" s="171"/>
      <c r="G12" s="173"/>
      <c r="H12" s="85"/>
      <c r="I12" s="108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ht="15" thickBot="1" x14ac:dyDescent="0.35">
      <c r="B13" s="30" t="s">
        <v>17</v>
      </c>
      <c r="C13" s="107"/>
      <c r="D13" s="108"/>
      <c r="E13" s="169"/>
      <c r="F13" s="171"/>
      <c r="G13" s="173"/>
      <c r="H13" s="66">
        <f>ROUND(H11+H12,2)</f>
        <v>0</v>
      </c>
      <c r="I13" s="108"/>
    </row>
    <row r="15" spans="2:24" ht="14.4" customHeight="1" x14ac:dyDescent="0.3">
      <c r="B15" s="27" t="s">
        <v>35</v>
      </c>
      <c r="C15" s="26"/>
      <c r="D15" s="26"/>
    </row>
    <row r="16" spans="2:24" ht="14.4" customHeight="1" x14ac:dyDescent="0.3">
      <c r="B16" s="27" t="s">
        <v>92</v>
      </c>
      <c r="C16" s="26"/>
      <c r="D16" s="26"/>
      <c r="E16" s="39"/>
    </row>
    <row r="17" spans="2:2" x14ac:dyDescent="0.3">
      <c r="B17" s="79" t="s">
        <v>93</v>
      </c>
    </row>
    <row r="18" spans="2:2" x14ac:dyDescent="0.3">
      <c r="B18" s="27" t="s">
        <v>94</v>
      </c>
    </row>
  </sheetData>
  <sheetProtection algorithmName="SHA-512" hashValue="EtpYLnj6cCA/St7WmWWTdKZsfPeRttjrxqiyYec68JkQ3FT+V0nEe1sDhgygg6qnQsJxhQKlYnO6D1OAsYfzlw==" saltValue="t0LuHJH5dzSJt3ytdensqw==" spinCount="100000" sheet="1" objects="1" scenarios="1"/>
  <mergeCells count="14">
    <mergeCell ref="B2:I2"/>
    <mergeCell ref="B3:I3"/>
    <mergeCell ref="C13:D13"/>
    <mergeCell ref="C12:D12"/>
    <mergeCell ref="C11:D11"/>
    <mergeCell ref="B4:I4"/>
    <mergeCell ref="C6:D6"/>
    <mergeCell ref="C9:D9"/>
    <mergeCell ref="C7:D7"/>
    <mergeCell ref="C10:D10"/>
    <mergeCell ref="E11:E13"/>
    <mergeCell ref="F11:F13"/>
    <mergeCell ref="G11:G13"/>
    <mergeCell ref="I11:I13"/>
  </mergeCells>
  <pageMargins left="0.7" right="0.7" top="0.75" bottom="0.75" header="0.3" footer="0.3"/>
  <pageSetup paperSize="9"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83DE-3408-47F6-9AB5-2A3F03256A60}">
  <dimension ref="B1:I19"/>
  <sheetViews>
    <sheetView showGridLines="0" workbookViewId="0">
      <selection activeCell="D7" sqref="D7"/>
    </sheetView>
  </sheetViews>
  <sheetFormatPr defaultRowHeight="14.4" x14ac:dyDescent="0.3"/>
  <cols>
    <col min="1" max="1" width="2.6640625" customWidth="1"/>
    <col min="2" max="2" width="30" customWidth="1"/>
    <col min="3" max="3" width="32.21875" customWidth="1"/>
    <col min="4" max="4" width="29.6640625" customWidth="1"/>
    <col min="5" max="5" width="31.109375" customWidth="1"/>
    <col min="6" max="6" width="33.77734375" customWidth="1"/>
  </cols>
  <sheetData>
    <row r="1" spans="2:9" s="1" customFormat="1" ht="22.8" customHeight="1" x14ac:dyDescent="0.3">
      <c r="B1" s="183" t="s">
        <v>95</v>
      </c>
      <c r="E1" s="32"/>
      <c r="G1" s="43"/>
      <c r="H1" s="43"/>
      <c r="I1"/>
    </row>
    <row r="2" spans="2:9" x14ac:dyDescent="0.3">
      <c r="B2" s="182" t="s">
        <v>15</v>
      </c>
      <c r="C2" s="182"/>
    </row>
    <row r="4" spans="2:9" s="1" customFormat="1" ht="28.8" x14ac:dyDescent="0.3">
      <c r="B4" s="44" t="s">
        <v>62</v>
      </c>
      <c r="C4" s="44" t="s">
        <v>57</v>
      </c>
      <c r="D4" s="45" t="s">
        <v>18</v>
      </c>
      <c r="E4" s="45" t="s">
        <v>19</v>
      </c>
      <c r="F4" s="45" t="s">
        <v>43</v>
      </c>
    </row>
    <row r="5" spans="2:9" ht="17.399999999999999" customHeight="1" x14ac:dyDescent="0.3">
      <c r="B5" t="s">
        <v>56</v>
      </c>
      <c r="C5" s="1" t="s">
        <v>63</v>
      </c>
      <c r="D5" s="46">
        <f>'Troškovnik KK.02.1.1.01.0004'!H18</f>
        <v>0</v>
      </c>
      <c r="E5" s="46" cm="1">
        <f t="array" aca="1" ref="E5" ca="1">INDIRECT("'"&amp;B5&amp;"'!H19")</f>
        <v>0</v>
      </c>
      <c r="F5" s="46" cm="1">
        <f t="array" aca="1" ref="F5" ca="1">INDIRECT("'"&amp;B5&amp;"'!H20")</f>
        <v>0</v>
      </c>
    </row>
    <row r="6" spans="2:9" ht="16.8" customHeight="1" x14ac:dyDescent="0.3">
      <c r="B6" t="s">
        <v>55</v>
      </c>
      <c r="C6" t="s">
        <v>58</v>
      </c>
      <c r="D6" s="46">
        <f>+'Troškovnik KK.02.1.1.01.0006'!H18</f>
        <v>0</v>
      </c>
      <c r="E6" s="46" cm="1">
        <f t="array" aca="1" ref="E6" ca="1">INDIRECT("'"&amp;B6&amp;"'!H19")</f>
        <v>0</v>
      </c>
      <c r="F6" s="46" cm="1">
        <f t="array" aca="1" ref="F6" ca="1">INDIRECT("'"&amp;B6&amp;"'!H20")</f>
        <v>0</v>
      </c>
    </row>
    <row r="7" spans="2:9" ht="16.8" customHeight="1" x14ac:dyDescent="0.3">
      <c r="B7" t="s">
        <v>54</v>
      </c>
      <c r="C7" t="s">
        <v>59</v>
      </c>
      <c r="D7" s="46">
        <f>+'Troškovnik KK.02.1.1.01.0007'!H12</f>
        <v>0</v>
      </c>
      <c r="E7" s="46" cm="1">
        <f t="array" aca="1" ref="E7" ca="1">INDIRECT("'"&amp;B7&amp;"'!H13")</f>
        <v>0</v>
      </c>
      <c r="F7" s="46" cm="1">
        <f t="array" aca="1" ref="F7" ca="1">INDIRECT("'"&amp;B7&amp;"'!H14")</f>
        <v>0</v>
      </c>
    </row>
    <row r="8" spans="2:9" ht="16.8" customHeight="1" x14ac:dyDescent="0.3">
      <c r="B8" t="s">
        <v>53</v>
      </c>
      <c r="C8" t="s">
        <v>64</v>
      </c>
      <c r="D8" s="46">
        <f>+'Troškovnik KK.02.1.1.01.0008'!H18</f>
        <v>0</v>
      </c>
      <c r="E8" s="46" cm="1">
        <f t="array" aca="1" ref="E8" ca="1">INDIRECT("'"&amp;B8&amp;"'!H19")</f>
        <v>0</v>
      </c>
      <c r="F8" s="46" cm="1">
        <f t="array" aca="1" ref="F8" ca="1">INDIRECT("'"&amp;B8&amp;"'!H20")</f>
        <v>0</v>
      </c>
    </row>
    <row r="9" spans="2:9" ht="16.8" customHeight="1" x14ac:dyDescent="0.3">
      <c r="B9" t="s">
        <v>52</v>
      </c>
      <c r="C9" t="s">
        <v>65</v>
      </c>
      <c r="D9" s="46">
        <f>+'Troškovnik KK.02.1.1.01.0009'!H11</f>
        <v>0</v>
      </c>
      <c r="E9" s="46" cm="1">
        <f t="array" aca="1" ref="E9" ca="1">INDIRECT("'"&amp;B9&amp;"'!H12")</f>
        <v>0</v>
      </c>
      <c r="F9" s="46" cm="1">
        <f t="array" aca="1" ref="F9" ca="1">INDIRECT("'"&amp;B9&amp;"'!H13")</f>
        <v>0</v>
      </c>
    </row>
    <row r="10" spans="2:9" ht="16.8" customHeight="1" x14ac:dyDescent="0.3">
      <c r="B10" t="s">
        <v>51</v>
      </c>
      <c r="C10" t="s">
        <v>60</v>
      </c>
      <c r="D10" s="46">
        <f>+'Troškovnik KK.02.1.1.01.0010'!H13</f>
        <v>0</v>
      </c>
      <c r="E10" s="46" cm="1">
        <f t="array" aca="1" ref="E10" ca="1">INDIRECT("'"&amp;B10&amp;"'!H14")</f>
        <v>0</v>
      </c>
      <c r="F10" s="46" cm="1">
        <f t="array" aca="1" ref="F10" ca="1">INDIRECT("'"&amp;B10&amp;"'!H15")</f>
        <v>0</v>
      </c>
    </row>
    <row r="11" spans="2:9" ht="16.8" customHeight="1" x14ac:dyDescent="0.3">
      <c r="B11" t="s">
        <v>50</v>
      </c>
      <c r="C11" t="s">
        <v>66</v>
      </c>
      <c r="D11" s="46">
        <f>+'Troškovnik KK.02.1.1.01.0011'!H13</f>
        <v>0</v>
      </c>
      <c r="E11" s="46" cm="1">
        <f t="array" aca="1" ref="E11" ca="1">INDIRECT("'"&amp;B11&amp;"'!H14")</f>
        <v>0</v>
      </c>
      <c r="F11" s="46" cm="1">
        <f t="array" aca="1" ref="F11" ca="1">INDIRECT("'"&amp;B11&amp;"'!H15")</f>
        <v>0</v>
      </c>
    </row>
    <row r="12" spans="2:9" ht="16.8" customHeight="1" x14ac:dyDescent="0.3">
      <c r="B12" t="s">
        <v>49</v>
      </c>
      <c r="C12" t="s">
        <v>67</v>
      </c>
      <c r="D12" s="46">
        <f>+'Troškovnik KK.02.1.1.01.0012'!H12</f>
        <v>0</v>
      </c>
      <c r="E12" s="46" cm="1">
        <f t="array" aca="1" ref="E12" ca="1">INDIRECT("'"&amp;B12&amp;"'!H13")</f>
        <v>0</v>
      </c>
      <c r="F12" s="46" cm="1">
        <f t="array" aca="1" ref="F12" ca="1">INDIRECT("'"&amp;B12&amp;"'!H14")</f>
        <v>0</v>
      </c>
    </row>
    <row r="13" spans="2:9" ht="16.8" customHeight="1" x14ac:dyDescent="0.3">
      <c r="B13" t="s">
        <v>48</v>
      </c>
      <c r="C13" t="s">
        <v>68</v>
      </c>
      <c r="D13" s="46">
        <f>+'Troškovnik KK.02.1.1.01.0013'!H18</f>
        <v>0</v>
      </c>
      <c r="E13" s="46" cm="1">
        <f t="array" aca="1" ref="E13" ca="1">INDIRECT("'"&amp;B13&amp;"'!H19")</f>
        <v>0</v>
      </c>
      <c r="F13" s="46" cm="1">
        <f t="array" aca="1" ref="F13" ca="1">INDIRECT("'"&amp;B13&amp;"'!H20")</f>
        <v>0</v>
      </c>
    </row>
    <row r="14" spans="2:9" ht="16.8" customHeight="1" x14ac:dyDescent="0.3">
      <c r="B14" t="s">
        <v>47</v>
      </c>
      <c r="C14" t="s">
        <v>69</v>
      </c>
      <c r="D14" s="46">
        <f>+'Troškovnik KK.02.1.1.01.0014'!H12</f>
        <v>0</v>
      </c>
      <c r="E14" s="46" cm="1">
        <f t="array" aca="1" ref="E14" ca="1">INDIRECT("'"&amp;B14&amp;"'!H13")</f>
        <v>0</v>
      </c>
      <c r="F14" s="46" cm="1">
        <f t="array" aca="1" ref="F14" ca="1">INDIRECT("'"&amp;B14&amp;"'!H14")</f>
        <v>0</v>
      </c>
    </row>
    <row r="15" spans="2:9" ht="16.8" customHeight="1" x14ac:dyDescent="0.3">
      <c r="B15" t="s">
        <v>46</v>
      </c>
      <c r="C15" t="s">
        <v>70</v>
      </c>
      <c r="D15" s="46">
        <f>+'Troškovnik KK.02.1.1.01.0015'!H18</f>
        <v>0</v>
      </c>
      <c r="E15" s="46" cm="1">
        <f t="array" aca="1" ref="E15" ca="1">INDIRECT("'"&amp;B15&amp;"'!H19")</f>
        <v>0</v>
      </c>
      <c r="F15" s="46" cm="1">
        <f t="array" aca="1" ref="F15" ca="1">INDIRECT("'"&amp;B15&amp;"'!H20")</f>
        <v>0</v>
      </c>
    </row>
    <row r="16" spans="2:9" ht="16.8" customHeight="1" x14ac:dyDescent="0.3">
      <c r="B16" t="s">
        <v>45</v>
      </c>
      <c r="C16" t="s">
        <v>71</v>
      </c>
      <c r="D16" s="46">
        <f>+'Troškovnik KK.02.1.1.01.0016'!H12</f>
        <v>0</v>
      </c>
      <c r="E16" s="46" cm="1">
        <f t="array" aca="1" ref="E16" ca="1">INDIRECT("'"&amp;B16&amp;"'!H13")</f>
        <v>0</v>
      </c>
      <c r="F16" s="46" cm="1">
        <f t="array" aca="1" ref="F16" ca="1">INDIRECT("'"&amp;B16&amp;"'!H14")</f>
        <v>0</v>
      </c>
    </row>
    <row r="17" spans="2:6" ht="16.8" customHeight="1" x14ac:dyDescent="0.3">
      <c r="B17" t="s">
        <v>44</v>
      </c>
      <c r="C17" t="s">
        <v>72</v>
      </c>
      <c r="D17" s="46">
        <f>+'Troškovnik KK.02.1.1.01.0017'!H11</f>
        <v>0</v>
      </c>
      <c r="E17" s="46" cm="1">
        <f t="array" aca="1" ref="E17" ca="1">INDIRECT("'"&amp;B17&amp;"'!H12")</f>
        <v>0</v>
      </c>
      <c r="F17" s="46" cm="1">
        <f t="array" aca="1" ref="F17" ca="1">INDIRECT("'"&amp;B17&amp;"'!H13")</f>
        <v>0</v>
      </c>
    </row>
    <row r="19" spans="2:6" ht="29.4" customHeight="1" x14ac:dyDescent="0.3">
      <c r="B19" s="47" t="s">
        <v>61</v>
      </c>
      <c r="C19" s="47"/>
      <c r="D19" s="48">
        <f>SUM(D5:D17)</f>
        <v>0</v>
      </c>
      <c r="E19" s="48">
        <f ca="1">SUM(E5:E17)</f>
        <v>0</v>
      </c>
      <c r="F19" s="48">
        <f ca="1">SUM(F5:F17)</f>
        <v>0</v>
      </c>
    </row>
  </sheetData>
  <sheetProtection algorithmName="SHA-512" hashValue="6eLj9Ux+jVwmmUORAAaMs5Rcn/hpDnd2S0fNvjEQRPXYqxZFJ4HQKi7mJg0Ls1+AYZ/1zRptfLolCpHt0UTiqA==" saltValue="0jtiUBlvR38iuPb4RkrHRA==" spinCount="100000" sheet="1" objects="1" scenarios="1"/>
  <mergeCells count="1">
    <mergeCell ref="B2:C2"/>
  </mergeCells>
  <pageMargins left="0.7" right="0.7" top="0.75" bottom="0.75" header="0.3" footer="0.3"/>
  <pageSetup paperSize="0" orientation="portrait" horizontalDpi="0" verticalDpi="0" copies="0"/>
  <ignoredErrors>
    <ignoredError sqref="B4:F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9BAB-E338-4094-A99C-CD0C8E9F8049}">
  <sheetPr>
    <pageSetUpPr fitToPage="1"/>
  </sheetPr>
  <dimension ref="B1:AB25"/>
  <sheetViews>
    <sheetView showGridLines="0" tabSelected="1" topLeftCell="A22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3.6640625" style="43" customWidth="1"/>
    <col min="9" max="9" width="34.33203125" customWidth="1"/>
    <col min="10" max="16384" width="9.109375" style="1"/>
  </cols>
  <sheetData>
    <row r="1" spans="2:28" ht="22.8" customHeight="1" x14ac:dyDescent="0.3">
      <c r="B1" s="183" t="s">
        <v>95</v>
      </c>
    </row>
    <row r="2" spans="2:28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8" ht="30" customHeight="1" x14ac:dyDescent="0.3">
      <c r="B3" s="127" t="s">
        <v>23</v>
      </c>
      <c r="C3" s="127"/>
      <c r="D3" s="127"/>
      <c r="E3" s="127"/>
      <c r="F3" s="127"/>
      <c r="G3" s="127"/>
      <c r="H3" s="127"/>
      <c r="I3" s="127"/>
    </row>
    <row r="4" spans="2:28" ht="15" thickBot="1" x14ac:dyDescent="0.35">
      <c r="B4" s="130" t="s">
        <v>73</v>
      </c>
      <c r="C4" s="131"/>
      <c r="D4" s="131"/>
      <c r="E4" s="131"/>
      <c r="F4" s="131"/>
      <c r="G4" s="131"/>
      <c r="H4" s="131"/>
      <c r="I4" s="132"/>
    </row>
    <row r="5" spans="2:28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0"/>
      <c r="O5" s="11"/>
      <c r="P5" s="11"/>
      <c r="Q5" s="11"/>
      <c r="R5" s="12"/>
      <c r="S5" s="11"/>
      <c r="T5" s="12"/>
      <c r="U5" s="11"/>
      <c r="V5" s="12"/>
      <c r="W5" s="11"/>
      <c r="X5" s="12"/>
      <c r="Y5" s="11"/>
      <c r="Z5" s="12"/>
      <c r="AA5" s="11"/>
      <c r="AB5" s="12"/>
    </row>
    <row r="6" spans="2:28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</row>
    <row r="7" spans="2:28" ht="308.39999999999998" customHeight="1" thickBot="1" x14ac:dyDescent="0.35">
      <c r="B7" s="8" t="s">
        <v>3</v>
      </c>
      <c r="C7" s="163" t="s">
        <v>76</v>
      </c>
      <c r="D7" s="136"/>
      <c r="E7" s="36" t="s">
        <v>20</v>
      </c>
      <c r="F7" s="31">
        <v>5</v>
      </c>
      <c r="G7" s="81"/>
      <c r="H7" s="63">
        <f t="shared" ref="H7:H12" si="0">F7*G7</f>
        <v>0</v>
      </c>
      <c r="I7" s="86"/>
      <c r="J7" s="15"/>
      <c r="K7" s="14"/>
      <c r="L7" s="13"/>
      <c r="M7" s="14"/>
      <c r="N7" s="15"/>
      <c r="O7" s="14"/>
      <c r="P7" s="13"/>
      <c r="Q7" s="14"/>
      <c r="R7" s="13"/>
      <c r="S7" s="14"/>
      <c r="T7" s="13"/>
      <c r="U7" s="14"/>
      <c r="V7" s="16"/>
      <c r="W7" s="17"/>
      <c r="X7" s="16"/>
      <c r="Y7" s="17"/>
      <c r="Z7" s="16"/>
      <c r="AA7" s="17"/>
      <c r="AB7" s="16"/>
    </row>
    <row r="8" spans="2:28" ht="274.8" customHeight="1" x14ac:dyDescent="0.3">
      <c r="B8" s="4" t="s">
        <v>3</v>
      </c>
      <c r="C8" s="161" t="s">
        <v>77</v>
      </c>
      <c r="D8" s="162"/>
      <c r="E8" s="36" t="s">
        <v>20</v>
      </c>
      <c r="F8" s="5">
        <v>9</v>
      </c>
      <c r="G8" s="82"/>
      <c r="H8" s="80">
        <f t="shared" si="0"/>
        <v>0</v>
      </c>
      <c r="I8" s="87"/>
      <c r="J8" s="15"/>
      <c r="K8" s="14"/>
      <c r="L8" s="13"/>
      <c r="M8" s="14"/>
      <c r="N8" s="15"/>
      <c r="O8" s="14"/>
      <c r="P8" s="13"/>
      <c r="Q8" s="14"/>
      <c r="R8" s="13"/>
      <c r="S8" s="14"/>
      <c r="T8" s="13"/>
      <c r="U8" s="14"/>
      <c r="V8" s="16"/>
      <c r="W8" s="17"/>
      <c r="X8" s="16"/>
      <c r="Y8" s="17"/>
      <c r="Z8" s="16"/>
      <c r="AA8" s="17"/>
      <c r="AB8" s="16"/>
    </row>
    <row r="9" spans="2:28" ht="123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11</v>
      </c>
      <c r="G9" s="83"/>
      <c r="H9" s="64">
        <f t="shared" si="0"/>
        <v>0</v>
      </c>
      <c r="I9" s="88"/>
      <c r="J9" s="15"/>
      <c r="K9" s="14"/>
      <c r="L9" s="13"/>
      <c r="M9" s="14"/>
      <c r="N9" s="15"/>
      <c r="O9" s="14"/>
      <c r="P9" s="13"/>
      <c r="Q9" s="14"/>
      <c r="R9" s="13"/>
      <c r="S9" s="14"/>
      <c r="T9" s="13"/>
      <c r="U9" s="14"/>
      <c r="V9" s="16"/>
      <c r="W9" s="17"/>
      <c r="X9" s="16"/>
      <c r="Y9" s="17"/>
      <c r="Z9" s="16"/>
      <c r="AA9" s="17"/>
      <c r="AB9" s="16"/>
    </row>
    <row r="10" spans="2:28" ht="61.8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13</v>
      </c>
      <c r="G10" s="84"/>
      <c r="H10" s="62">
        <f t="shared" si="0"/>
        <v>0</v>
      </c>
      <c r="I10" s="86"/>
      <c r="J10" s="15"/>
      <c r="K10" s="14"/>
      <c r="L10" s="13"/>
      <c r="M10" s="14"/>
      <c r="N10" s="15"/>
      <c r="O10" s="14"/>
      <c r="P10" s="13"/>
      <c r="Q10" s="14"/>
      <c r="R10" s="13"/>
      <c r="S10" s="14"/>
      <c r="T10" s="13"/>
      <c r="U10" s="14"/>
      <c r="V10" s="16"/>
      <c r="W10" s="17"/>
      <c r="X10" s="16"/>
      <c r="Y10" s="17"/>
      <c r="Z10" s="16"/>
      <c r="AA10" s="17"/>
      <c r="AB10" s="16"/>
    </row>
    <row r="11" spans="2:28" ht="48.6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 t="shared" si="0"/>
        <v>0</v>
      </c>
      <c r="I11" s="89"/>
      <c r="J11" s="15"/>
      <c r="K11" s="14"/>
      <c r="L11" s="13"/>
      <c r="M11" s="14"/>
      <c r="N11" s="15"/>
      <c r="O11" s="14"/>
      <c r="P11" s="13"/>
      <c r="Q11" s="14"/>
      <c r="R11" s="13"/>
      <c r="S11" s="14"/>
      <c r="T11" s="13"/>
      <c r="U11" s="14"/>
      <c r="V11" s="16"/>
      <c r="W11" s="17"/>
      <c r="X11" s="16"/>
      <c r="Y11" s="17"/>
      <c r="Z11" s="16"/>
      <c r="AA11" s="17"/>
      <c r="AB11" s="16"/>
    </row>
    <row r="12" spans="2:28" ht="14.4" customHeight="1" x14ac:dyDescent="0.3">
      <c r="B12" s="164" t="s">
        <v>11</v>
      </c>
      <c r="C12" s="118" t="s">
        <v>39</v>
      </c>
      <c r="D12" s="119"/>
      <c r="E12" s="120" t="s">
        <v>4</v>
      </c>
      <c r="F12" s="147">
        <v>2</v>
      </c>
      <c r="G12" s="153"/>
      <c r="H12" s="109">
        <f t="shared" si="0"/>
        <v>0</v>
      </c>
      <c r="I12" s="150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">
      <c r="B13" s="164"/>
      <c r="C13" s="96"/>
      <c r="D13" s="97"/>
      <c r="E13" s="101"/>
      <c r="F13" s="148"/>
      <c r="G13" s="154"/>
      <c r="H13" s="156"/>
      <c r="I13" s="151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">
      <c r="B14" s="164"/>
      <c r="C14" s="96"/>
      <c r="D14" s="97"/>
      <c r="E14" s="101"/>
      <c r="F14" s="148"/>
      <c r="G14" s="154"/>
      <c r="H14" s="156"/>
      <c r="I14" s="151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" customHeight="1" x14ac:dyDescent="0.3">
      <c r="B15" s="164"/>
      <c r="C15" s="144"/>
      <c r="D15" s="145"/>
      <c r="E15" s="146"/>
      <c r="F15" s="149"/>
      <c r="G15" s="155"/>
      <c r="H15" s="110"/>
      <c r="I15" s="152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x14ac:dyDescent="0.3">
      <c r="B16" s="164"/>
      <c r="C16" s="94" t="s">
        <v>40</v>
      </c>
      <c r="D16" s="95"/>
      <c r="E16" s="100" t="s">
        <v>4</v>
      </c>
      <c r="F16" s="142">
        <v>2</v>
      </c>
      <c r="G16" s="157"/>
      <c r="H16" s="111">
        <f>F16*G16</f>
        <v>0</v>
      </c>
      <c r="I16" s="159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42" customHeight="1" thickBot="1" x14ac:dyDescent="0.35">
      <c r="B17" s="164"/>
      <c r="C17" s="98"/>
      <c r="D17" s="99"/>
      <c r="E17" s="123"/>
      <c r="F17" s="143"/>
      <c r="G17" s="158"/>
      <c r="H17" s="112"/>
      <c r="I17" s="160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">
      <c r="B18" s="28" t="s">
        <v>16</v>
      </c>
      <c r="C18" s="105"/>
      <c r="D18" s="106"/>
      <c r="E18" s="56"/>
      <c r="F18" s="54"/>
      <c r="G18" s="50"/>
      <c r="H18" s="65">
        <f>ROUND(H7+H8+H9+H10+H11+H12+H16,2)</f>
        <v>0</v>
      </c>
      <c r="I18" s="52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20"/>
      <c r="X18" s="18"/>
      <c r="Y18" s="20"/>
      <c r="Z18" s="18"/>
      <c r="AA18" s="20"/>
      <c r="AB18" s="18"/>
    </row>
    <row r="19" spans="2:28" x14ac:dyDescent="0.3">
      <c r="B19" s="29" t="s">
        <v>14</v>
      </c>
      <c r="C19" s="107"/>
      <c r="D19" s="108"/>
      <c r="E19" s="57"/>
      <c r="F19" s="55"/>
      <c r="G19" s="51"/>
      <c r="H19" s="85"/>
      <c r="I19" s="53"/>
      <c r="N19" s="18"/>
      <c r="O19" s="19"/>
      <c r="P19" s="18"/>
      <c r="Q19" s="19"/>
      <c r="R19" s="18"/>
      <c r="S19" s="19"/>
      <c r="T19" s="18"/>
      <c r="U19" s="19"/>
      <c r="V19" s="18"/>
      <c r="W19" s="20"/>
      <c r="X19" s="18"/>
      <c r="Y19" s="20"/>
      <c r="Z19" s="18"/>
      <c r="AA19" s="20"/>
      <c r="AB19" s="18"/>
    </row>
    <row r="20" spans="2:28" ht="15" thickBot="1" x14ac:dyDescent="0.35">
      <c r="B20" s="30" t="s">
        <v>17</v>
      </c>
      <c r="C20" s="107"/>
      <c r="D20" s="108"/>
      <c r="E20" s="57"/>
      <c r="F20" s="55"/>
      <c r="G20" s="51"/>
      <c r="H20" s="66">
        <f>ROUND(H18+H19,2)</f>
        <v>0</v>
      </c>
      <c r="I20" s="53"/>
    </row>
    <row r="22" spans="2:28" ht="14.4" customHeight="1" x14ac:dyDescent="0.3">
      <c r="B22" s="27" t="s">
        <v>35</v>
      </c>
      <c r="C22" s="26"/>
      <c r="D22" s="26"/>
    </row>
    <row r="23" spans="2:28" ht="14.4" customHeight="1" x14ac:dyDescent="0.3">
      <c r="B23" s="27" t="s">
        <v>92</v>
      </c>
      <c r="C23" s="26"/>
      <c r="D23" s="26"/>
      <c r="E23" s="39"/>
    </row>
    <row r="24" spans="2:28" x14ac:dyDescent="0.3">
      <c r="B24" s="79" t="s">
        <v>93</v>
      </c>
    </row>
    <row r="25" spans="2:28" x14ac:dyDescent="0.3">
      <c r="B25" s="27" t="s">
        <v>94</v>
      </c>
    </row>
  </sheetData>
  <sheetProtection algorithmName="SHA-512" hashValue="nwvaBVAbOfm+JuFyer5px46ooGMh6JFiInpnxyFd+RtdeAT3jAS+fET7qXkIEmyfMMaioRKchzex7PntdlMP3g==" saltValue="xFwEWe1l57aTaqpD0MQChA==" spinCount="100000" sheet="1" objects="1" scenarios="1"/>
  <mergeCells count="24">
    <mergeCell ref="C20:D20"/>
    <mergeCell ref="C19:D19"/>
    <mergeCell ref="C18:D18"/>
    <mergeCell ref="B4:I4"/>
    <mergeCell ref="C6:D6"/>
    <mergeCell ref="C8:D8"/>
    <mergeCell ref="C10:D10"/>
    <mergeCell ref="C7:D7"/>
    <mergeCell ref="C11:D11"/>
    <mergeCell ref="B12:B17"/>
    <mergeCell ref="B3:I3"/>
    <mergeCell ref="B2:I2"/>
    <mergeCell ref="C16:D17"/>
    <mergeCell ref="E16:E17"/>
    <mergeCell ref="F16:F17"/>
    <mergeCell ref="C12:D15"/>
    <mergeCell ref="E12:E15"/>
    <mergeCell ref="F12:F15"/>
    <mergeCell ref="I12:I15"/>
    <mergeCell ref="G12:G15"/>
    <mergeCell ref="H12:H15"/>
    <mergeCell ref="G16:G17"/>
    <mergeCell ref="H16:H17"/>
    <mergeCell ref="I16:I17"/>
  </mergeCells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CB56-8963-4730-8A07-54A30BD4209D}">
  <dimension ref="B1:X19"/>
  <sheetViews>
    <sheetView showGridLines="0" zoomScale="80" zoomScaleNormal="80" workbookViewId="0">
      <selection activeCell="H12" sqref="H12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4.218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8.8" customHeight="1" x14ac:dyDescent="0.3">
      <c r="B3" s="127" t="s">
        <v>24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35">
      <c r="B7" s="8" t="s">
        <v>3</v>
      </c>
      <c r="C7" s="163" t="s">
        <v>78</v>
      </c>
      <c r="D7" s="136"/>
      <c r="E7" s="36" t="s">
        <v>20</v>
      </c>
      <c r="F7" s="31">
        <v>1</v>
      </c>
      <c r="G7" s="81"/>
      <c r="H7" s="63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8" customHeight="1" x14ac:dyDescent="0.3">
      <c r="B8" s="4" t="s">
        <v>3</v>
      </c>
      <c r="C8" s="161" t="s">
        <v>79</v>
      </c>
      <c r="D8" s="162"/>
      <c r="E8" s="36" t="s">
        <v>20</v>
      </c>
      <c r="F8" s="5">
        <v>9</v>
      </c>
      <c r="G8" s="82"/>
      <c r="H8" s="80">
        <f>F8*G8</f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23.6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5</v>
      </c>
      <c r="G9" s="83"/>
      <c r="H9" s="64">
        <f>F9*G9</f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44.4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11</v>
      </c>
      <c r="G10" s="84"/>
      <c r="H10" s="62">
        <f>F10*G10</f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4.4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>F11*G11</f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">
      <c r="B12" s="28" t="s">
        <v>16</v>
      </c>
      <c r="C12" s="105"/>
      <c r="D12" s="106"/>
      <c r="E12" s="168"/>
      <c r="F12" s="170"/>
      <c r="G12" s="172"/>
      <c r="H12" s="65">
        <f>ROUND(H7+H8+H9+H10+H11,2)</f>
        <v>0</v>
      </c>
      <c r="I12" s="174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">
      <c r="B13" s="29" t="s">
        <v>14</v>
      </c>
      <c r="C13" s="107"/>
      <c r="D13" s="108"/>
      <c r="E13" s="169"/>
      <c r="F13" s="171"/>
      <c r="G13" s="173"/>
      <c r="H13" s="85"/>
      <c r="I13" s="108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35">
      <c r="B14" s="30" t="s">
        <v>17</v>
      </c>
      <c r="C14" s="107"/>
      <c r="D14" s="108"/>
      <c r="E14" s="169"/>
      <c r="F14" s="171"/>
      <c r="G14" s="173"/>
      <c r="H14" s="66">
        <f>ROUND(H12+H13,2)</f>
        <v>0</v>
      </c>
      <c r="I14" s="108"/>
    </row>
    <row r="16" spans="2:24" ht="14.4" customHeight="1" x14ac:dyDescent="0.3">
      <c r="B16" s="27" t="s">
        <v>36</v>
      </c>
      <c r="C16" s="26"/>
      <c r="D16" s="26"/>
    </row>
    <row r="17" spans="2:5" ht="14.4" customHeight="1" x14ac:dyDescent="0.3">
      <c r="B17" s="27" t="s">
        <v>92</v>
      </c>
      <c r="C17" s="26"/>
      <c r="D17" s="26"/>
      <c r="E17" s="39"/>
    </row>
    <row r="18" spans="2:5" x14ac:dyDescent="0.3">
      <c r="B18" s="79" t="s">
        <v>93</v>
      </c>
    </row>
    <row r="19" spans="2:5" x14ac:dyDescent="0.3">
      <c r="B19" s="27" t="s">
        <v>94</v>
      </c>
    </row>
  </sheetData>
  <sheetProtection algorithmName="SHA-512" hashValue="XbKCuwIkbd7ny9k45ofefinP+fWQMP0DvHl5+xMwdgKetYwmszFd/T1laDdR7baLDzpmYm9xKrfxG5UIq0Ui+A==" saltValue="iKnPoPx+CTl0OyfHK5fXqA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8B55-A6FB-4163-BFF2-9483BD79A90D}">
  <sheetPr>
    <pageSetUpPr fitToPage="1"/>
  </sheetPr>
  <dimension ref="B1:AB31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4.33203125" style="43" customWidth="1"/>
    <col min="9" max="9" width="34.33203125" customWidth="1"/>
    <col min="10" max="16384" width="9.109375" style="1"/>
  </cols>
  <sheetData>
    <row r="1" spans="2:28" ht="22.8" customHeight="1" x14ac:dyDescent="0.3">
      <c r="B1" s="183" t="s">
        <v>95</v>
      </c>
    </row>
    <row r="2" spans="2:28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8" ht="29.4" customHeight="1" x14ac:dyDescent="0.3">
      <c r="B3" s="127" t="s">
        <v>25</v>
      </c>
      <c r="C3" s="127"/>
      <c r="D3" s="127"/>
      <c r="E3" s="127"/>
      <c r="F3" s="127"/>
      <c r="G3" s="127"/>
      <c r="H3" s="127"/>
      <c r="I3" s="127"/>
    </row>
    <row r="4" spans="2:28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8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8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8" ht="308.39999999999998" customHeight="1" thickBot="1" x14ac:dyDescent="0.35">
      <c r="B7" s="8" t="s">
        <v>3</v>
      </c>
      <c r="C7" s="163" t="s">
        <v>80</v>
      </c>
      <c r="D7" s="136"/>
      <c r="E7" s="36" t="s">
        <v>20</v>
      </c>
      <c r="F7" s="31">
        <v>9</v>
      </c>
      <c r="G7" s="81"/>
      <c r="H7" s="63">
        <f t="shared" ref="H7:H16" si="0"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8" ht="247.2" customHeight="1" x14ac:dyDescent="0.3">
      <c r="B8" s="4" t="s">
        <v>3</v>
      </c>
      <c r="C8" s="161" t="s">
        <v>81</v>
      </c>
      <c r="D8" s="162"/>
      <c r="E8" s="36" t="s">
        <v>20</v>
      </c>
      <c r="F8" s="5">
        <v>3</v>
      </c>
      <c r="G8" s="82"/>
      <c r="H8" s="80">
        <f t="shared" si="0"/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8" ht="108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15</v>
      </c>
      <c r="G9" s="83"/>
      <c r="H9" s="64">
        <f t="shared" si="0"/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8" ht="51.6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18</v>
      </c>
      <c r="G10" s="84"/>
      <c r="H10" s="62">
        <f t="shared" si="0"/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8" ht="68.400000000000006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 t="shared" si="0"/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8" ht="14.4" customHeight="1" x14ac:dyDescent="0.3">
      <c r="B12" s="164" t="s">
        <v>11</v>
      </c>
      <c r="C12" s="118" t="s">
        <v>39</v>
      </c>
      <c r="D12" s="119"/>
      <c r="E12" s="120" t="s">
        <v>4</v>
      </c>
      <c r="F12" s="147">
        <v>1</v>
      </c>
      <c r="G12" s="153"/>
      <c r="H12" s="109">
        <f t="shared" si="0"/>
        <v>0</v>
      </c>
      <c r="I12" s="150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">
      <c r="B13" s="164"/>
      <c r="C13" s="96"/>
      <c r="D13" s="97"/>
      <c r="E13" s="101"/>
      <c r="F13" s="148"/>
      <c r="G13" s="154"/>
      <c r="H13" s="156">
        <f t="shared" si="0"/>
        <v>0</v>
      </c>
      <c r="I13" s="151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">
      <c r="B14" s="164"/>
      <c r="C14" s="96"/>
      <c r="D14" s="97"/>
      <c r="E14" s="101"/>
      <c r="F14" s="148"/>
      <c r="G14" s="154"/>
      <c r="H14" s="156">
        <f t="shared" si="0"/>
        <v>0</v>
      </c>
      <c r="I14" s="151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" customHeight="1" x14ac:dyDescent="0.3">
      <c r="B15" s="164"/>
      <c r="C15" s="144"/>
      <c r="D15" s="145"/>
      <c r="E15" s="146"/>
      <c r="F15" s="149"/>
      <c r="G15" s="155"/>
      <c r="H15" s="110">
        <f t="shared" si="0"/>
        <v>0</v>
      </c>
      <c r="I15" s="152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ht="31.8" customHeight="1" x14ac:dyDescent="0.3">
      <c r="B16" s="164"/>
      <c r="C16" s="94" t="s">
        <v>40</v>
      </c>
      <c r="D16" s="95"/>
      <c r="E16" s="100" t="s">
        <v>4</v>
      </c>
      <c r="F16" s="142">
        <v>1</v>
      </c>
      <c r="G16" s="157"/>
      <c r="H16" s="111">
        <f t="shared" si="0"/>
        <v>0</v>
      </c>
      <c r="I16" s="159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39" customHeight="1" thickBot="1" x14ac:dyDescent="0.35">
      <c r="B17" s="164"/>
      <c r="C17" s="98"/>
      <c r="D17" s="99"/>
      <c r="E17" s="123"/>
      <c r="F17" s="143"/>
      <c r="G17" s="158"/>
      <c r="H17" s="112"/>
      <c r="I17" s="160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">
      <c r="B18" s="28" t="s">
        <v>16</v>
      </c>
      <c r="C18" s="105"/>
      <c r="D18" s="106"/>
      <c r="E18" s="168"/>
      <c r="F18" s="170"/>
      <c r="G18" s="172"/>
      <c r="H18" s="65">
        <f>ROUND(H7+H8+H9+H10+H11+H12+H16,2)</f>
        <v>0</v>
      </c>
      <c r="I18" s="174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8" x14ac:dyDescent="0.3">
      <c r="B19" s="29" t="s">
        <v>14</v>
      </c>
      <c r="C19" s="107"/>
      <c r="D19" s="108"/>
      <c r="E19" s="169"/>
      <c r="F19" s="171"/>
      <c r="G19" s="173"/>
      <c r="H19" s="85"/>
      <c r="I19" s="108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8" ht="15" thickBot="1" x14ac:dyDescent="0.35">
      <c r="B20" s="30" t="s">
        <v>17</v>
      </c>
      <c r="C20" s="107"/>
      <c r="D20" s="108"/>
      <c r="E20" s="169"/>
      <c r="F20" s="171"/>
      <c r="G20" s="173"/>
      <c r="H20" s="66">
        <f>ROUND(H18+H19,2)</f>
        <v>0</v>
      </c>
      <c r="I20" s="108"/>
    </row>
    <row r="21" spans="2:28" x14ac:dyDescent="0.3">
      <c r="G21" s="90"/>
      <c r="H21" s="90"/>
      <c r="I21" s="91"/>
    </row>
    <row r="22" spans="2:28" ht="14.4" customHeight="1" x14ac:dyDescent="0.3">
      <c r="B22" s="27" t="s">
        <v>35</v>
      </c>
      <c r="C22" s="26"/>
      <c r="D22" s="26"/>
      <c r="G22" s="90"/>
      <c r="H22" s="90"/>
      <c r="I22" s="91"/>
    </row>
    <row r="23" spans="2:28" ht="14.4" customHeight="1" x14ac:dyDescent="0.3">
      <c r="B23" s="27" t="s">
        <v>92</v>
      </c>
      <c r="C23" s="26"/>
      <c r="D23" s="26"/>
      <c r="E23" s="39"/>
      <c r="G23" s="90"/>
      <c r="H23" s="90"/>
      <c r="I23" s="91"/>
    </row>
    <row r="24" spans="2:28" x14ac:dyDescent="0.3">
      <c r="B24" s="79" t="s">
        <v>93</v>
      </c>
      <c r="G24" s="90"/>
      <c r="H24" s="90"/>
      <c r="I24" s="91"/>
    </row>
    <row r="25" spans="2:28" x14ac:dyDescent="0.3">
      <c r="B25" s="27" t="s">
        <v>94</v>
      </c>
      <c r="G25" s="90"/>
      <c r="H25" s="90"/>
      <c r="I25" s="91"/>
    </row>
    <row r="26" spans="2:28" x14ac:dyDescent="0.3">
      <c r="G26" s="90"/>
      <c r="H26" s="90"/>
      <c r="I26" s="91"/>
    </row>
    <row r="27" spans="2:28" x14ac:dyDescent="0.3">
      <c r="G27" s="90"/>
      <c r="H27" s="90"/>
      <c r="I27" s="91"/>
    </row>
    <row r="28" spans="2:28" x14ac:dyDescent="0.3">
      <c r="G28" s="90"/>
      <c r="H28" s="90"/>
      <c r="I28" s="91"/>
    </row>
    <row r="29" spans="2:28" x14ac:dyDescent="0.3">
      <c r="G29" s="90"/>
      <c r="H29" s="90"/>
      <c r="I29" s="91"/>
    </row>
    <row r="30" spans="2:28" x14ac:dyDescent="0.3">
      <c r="G30" s="90"/>
      <c r="H30" s="90"/>
      <c r="I30" s="91"/>
    </row>
    <row r="31" spans="2:28" x14ac:dyDescent="0.3">
      <c r="G31" s="90"/>
      <c r="H31" s="90"/>
      <c r="I31" s="91"/>
    </row>
  </sheetData>
  <sheetProtection algorithmName="SHA-512" hashValue="qIGnat+jFMsWBYKGdZnx0avmCCEBWItz6/9OZJKqsTgkttwFxtNX8FeWH8XjG70zzy0buX7nM3CQz3WZyGg3Fw==" saltValue="MqSKZBYc09Kph59wIpx2eA==" spinCount="100000" sheet="1" objects="1" scenarios="1"/>
  <mergeCells count="28">
    <mergeCell ref="E18:E20"/>
    <mergeCell ref="F18:F20"/>
    <mergeCell ref="G18:G20"/>
    <mergeCell ref="I18:I20"/>
    <mergeCell ref="B4:I4"/>
    <mergeCell ref="C6:D6"/>
    <mergeCell ref="C8:D8"/>
    <mergeCell ref="C10:D10"/>
    <mergeCell ref="C7:D7"/>
    <mergeCell ref="F12:F15"/>
    <mergeCell ref="G12:G15"/>
    <mergeCell ref="I12:I15"/>
    <mergeCell ref="C20:D20"/>
    <mergeCell ref="C19:D19"/>
    <mergeCell ref="C18:D18"/>
    <mergeCell ref="B12:B17"/>
    <mergeCell ref="G16:G17"/>
    <mergeCell ref="H16:H17"/>
    <mergeCell ref="I16:I17"/>
    <mergeCell ref="B2:I2"/>
    <mergeCell ref="B3:I3"/>
    <mergeCell ref="C16:D17"/>
    <mergeCell ref="E16:E17"/>
    <mergeCell ref="F16:F17"/>
    <mergeCell ref="C12:D15"/>
    <mergeCell ref="E12:E15"/>
    <mergeCell ref="C11:D11"/>
    <mergeCell ref="H12:H15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D7C2-8A06-42E9-94A1-792F362B2EFB}">
  <sheetPr>
    <pageSetUpPr fitToPage="1"/>
  </sheetPr>
  <dimension ref="B1:X18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7.218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8.8" customHeight="1" x14ac:dyDescent="0.3">
      <c r="B3" s="127" t="s">
        <v>26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x14ac:dyDescent="0.3">
      <c r="B7" s="8" t="s">
        <v>3</v>
      </c>
      <c r="C7" s="163" t="s">
        <v>76</v>
      </c>
      <c r="D7" s="136"/>
      <c r="E7" s="36" t="s">
        <v>20</v>
      </c>
      <c r="F7" s="31">
        <v>5</v>
      </c>
      <c r="G7" s="81"/>
      <c r="H7" s="63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112.2" customHeight="1" thickBot="1" x14ac:dyDescent="0.35">
      <c r="B8" s="21" t="s">
        <v>3</v>
      </c>
      <c r="C8" s="6" t="s">
        <v>5</v>
      </c>
      <c r="D8" s="9" t="s">
        <v>6</v>
      </c>
      <c r="E8" s="37" t="s">
        <v>9</v>
      </c>
      <c r="F8" s="7">
        <v>11</v>
      </c>
      <c r="G8" s="83"/>
      <c r="H8" s="64">
        <f>F8*G8</f>
        <v>0</v>
      </c>
      <c r="I8" s="88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42" customHeight="1" x14ac:dyDescent="0.3">
      <c r="B9" s="8" t="s">
        <v>7</v>
      </c>
      <c r="C9" s="128" t="s">
        <v>8</v>
      </c>
      <c r="D9" s="129"/>
      <c r="E9" s="33" t="s">
        <v>9</v>
      </c>
      <c r="F9" s="34">
        <v>10</v>
      </c>
      <c r="G9" s="84"/>
      <c r="H9" s="62">
        <f>F9*G9</f>
        <v>0</v>
      </c>
      <c r="I9" s="86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7.6" customHeight="1" thickBot="1" x14ac:dyDescent="0.35">
      <c r="B10" s="21" t="s">
        <v>7</v>
      </c>
      <c r="C10" s="115" t="s">
        <v>10</v>
      </c>
      <c r="D10" s="116"/>
      <c r="E10" s="38" t="s">
        <v>9</v>
      </c>
      <c r="F10" s="7">
        <v>2</v>
      </c>
      <c r="G10" s="83"/>
      <c r="H10" s="64">
        <f>F10*G10</f>
        <v>0</v>
      </c>
      <c r="I10" s="89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x14ac:dyDescent="0.3">
      <c r="B11" s="28" t="s">
        <v>16</v>
      </c>
      <c r="C11" s="105"/>
      <c r="D11" s="106"/>
      <c r="E11" s="168"/>
      <c r="F11" s="170"/>
      <c r="G11" s="172"/>
      <c r="H11" s="65">
        <f>ROUND(H7+H8+H9+H10,2)</f>
        <v>0</v>
      </c>
      <c r="I11" s="174"/>
      <c r="N11" s="18"/>
      <c r="O11" s="19"/>
      <c r="P11" s="18"/>
      <c r="Q11" s="19"/>
      <c r="R11" s="18"/>
      <c r="S11" s="20"/>
      <c r="T11" s="18"/>
      <c r="U11" s="20"/>
      <c r="V11" s="18"/>
      <c r="W11" s="20"/>
      <c r="X11" s="18"/>
    </row>
    <row r="12" spans="2:24" x14ac:dyDescent="0.3">
      <c r="B12" s="29" t="s">
        <v>14</v>
      </c>
      <c r="C12" s="107"/>
      <c r="D12" s="108"/>
      <c r="E12" s="169"/>
      <c r="F12" s="171"/>
      <c r="G12" s="173"/>
      <c r="H12" s="85"/>
      <c r="I12" s="108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ht="15" thickBot="1" x14ac:dyDescent="0.35">
      <c r="B13" s="30" t="s">
        <v>17</v>
      </c>
      <c r="C13" s="107"/>
      <c r="D13" s="108"/>
      <c r="E13" s="169"/>
      <c r="F13" s="171"/>
      <c r="G13" s="173"/>
      <c r="H13" s="66">
        <f>ROUND(H11+H12,2)</f>
        <v>0</v>
      </c>
      <c r="I13" s="108"/>
    </row>
    <row r="15" spans="2:24" ht="14.4" customHeight="1" x14ac:dyDescent="0.3">
      <c r="B15" s="27" t="s">
        <v>35</v>
      </c>
      <c r="C15" s="26"/>
      <c r="D15" s="26"/>
    </row>
    <row r="16" spans="2:24" ht="14.4" customHeight="1" x14ac:dyDescent="0.3">
      <c r="B16" s="27" t="s">
        <v>92</v>
      </c>
      <c r="C16" s="26"/>
      <c r="D16" s="26"/>
      <c r="E16" s="39"/>
    </row>
    <row r="17" spans="2:2" x14ac:dyDescent="0.3">
      <c r="B17" s="79" t="s">
        <v>93</v>
      </c>
    </row>
    <row r="18" spans="2:2" x14ac:dyDescent="0.3">
      <c r="B18" s="27" t="s">
        <v>94</v>
      </c>
    </row>
  </sheetData>
  <sheetProtection algorithmName="SHA-512" hashValue="J7+oMdZc24hUBDFYbPB3BhLHVjWUcnU8fzcM7R/4j95xB/rEbrbaatCLk7RK1SvY+wQp3u3LgUhf+4En7WiMjA==" saltValue="2t9zEs0HK6ThDd4ex3niRQ==" spinCount="100000" sheet="1" objects="1" scenarios="1"/>
  <mergeCells count="14">
    <mergeCell ref="B2:I2"/>
    <mergeCell ref="B3:I3"/>
    <mergeCell ref="C13:D13"/>
    <mergeCell ref="C12:D12"/>
    <mergeCell ref="C11:D11"/>
    <mergeCell ref="B4:I4"/>
    <mergeCell ref="C6:D6"/>
    <mergeCell ref="C9:D9"/>
    <mergeCell ref="C7:D7"/>
    <mergeCell ref="C10:D10"/>
    <mergeCell ref="E11:E13"/>
    <mergeCell ref="F11:F13"/>
    <mergeCell ref="G11:G13"/>
    <mergeCell ref="I11:I13"/>
  </mergeCells>
  <pageMargins left="0.7" right="0.7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E19B-C160-4272-A5AF-F6B97217B19B}">
  <sheetPr>
    <pageSetUpPr fitToPage="1"/>
  </sheetPr>
  <dimension ref="B1:X20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0.886718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7" customHeight="1" x14ac:dyDescent="0.3">
      <c r="B3" s="127" t="s">
        <v>27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8" customHeight="1" thickBot="1" x14ac:dyDescent="0.35">
      <c r="B7" s="4" t="s">
        <v>3</v>
      </c>
      <c r="C7" s="175" t="s">
        <v>82</v>
      </c>
      <c r="D7" s="176"/>
      <c r="E7" s="36" t="s">
        <v>20</v>
      </c>
      <c r="F7" s="5">
        <v>1</v>
      </c>
      <c r="G7" s="84"/>
      <c r="H7" s="62">
        <f t="shared" ref="H7:H12" si="0"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thickBot="1" x14ac:dyDescent="0.35">
      <c r="B8" s="8" t="s">
        <v>3</v>
      </c>
      <c r="C8" s="178" t="s">
        <v>83</v>
      </c>
      <c r="D8" s="179"/>
      <c r="E8" s="36" t="s">
        <v>20</v>
      </c>
      <c r="F8" s="31">
        <v>3</v>
      </c>
      <c r="G8" s="81"/>
      <c r="H8" s="63">
        <f t="shared" si="0"/>
        <v>0</v>
      </c>
      <c r="I8" s="86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274.8" customHeight="1" x14ac:dyDescent="0.3">
      <c r="B9" s="4" t="s">
        <v>3</v>
      </c>
      <c r="C9" s="163" t="s">
        <v>84</v>
      </c>
      <c r="D9" s="177"/>
      <c r="E9" s="36" t="s">
        <v>20</v>
      </c>
      <c r="F9" s="5">
        <v>8</v>
      </c>
      <c r="G9" s="82"/>
      <c r="H9" s="80">
        <f t="shared" si="0"/>
        <v>0</v>
      </c>
      <c r="I9" s="87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103.8" customHeight="1" thickBot="1" x14ac:dyDescent="0.35">
      <c r="B10" s="21" t="s">
        <v>3</v>
      </c>
      <c r="C10" s="6" t="s">
        <v>5</v>
      </c>
      <c r="D10" s="9" t="s">
        <v>6</v>
      </c>
      <c r="E10" s="37" t="s">
        <v>9</v>
      </c>
      <c r="F10" s="7">
        <v>13</v>
      </c>
      <c r="G10" s="83"/>
      <c r="H10" s="64">
        <f t="shared" si="0"/>
        <v>0</v>
      </c>
      <c r="I10" s="88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4.6" customHeight="1" x14ac:dyDescent="0.3">
      <c r="B11" s="8" t="s">
        <v>7</v>
      </c>
      <c r="C11" s="128" t="s">
        <v>8</v>
      </c>
      <c r="D11" s="129"/>
      <c r="E11" s="33" t="s">
        <v>9</v>
      </c>
      <c r="F11" s="34">
        <v>16</v>
      </c>
      <c r="G11" s="84"/>
      <c r="H11" s="62">
        <f t="shared" si="0"/>
        <v>0</v>
      </c>
      <c r="I11" s="86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55.8" customHeight="1" thickBot="1" x14ac:dyDescent="0.35">
      <c r="B12" s="21" t="s">
        <v>7</v>
      </c>
      <c r="C12" s="115" t="s">
        <v>10</v>
      </c>
      <c r="D12" s="116"/>
      <c r="E12" s="38" t="s">
        <v>9</v>
      </c>
      <c r="F12" s="7">
        <v>2</v>
      </c>
      <c r="G12" s="83"/>
      <c r="H12" s="64">
        <f t="shared" si="0"/>
        <v>0</v>
      </c>
      <c r="I12" s="89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x14ac:dyDescent="0.3">
      <c r="B13" s="28" t="s">
        <v>16</v>
      </c>
      <c r="C13" s="105"/>
      <c r="D13" s="106"/>
      <c r="E13" s="168"/>
      <c r="F13" s="170"/>
      <c r="G13" s="172"/>
      <c r="H13" s="65">
        <f>ROUND(H7+H8+H9+H10+H11+H12,2)</f>
        <v>0</v>
      </c>
      <c r="I13" s="174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x14ac:dyDescent="0.3">
      <c r="B14" s="29" t="s">
        <v>14</v>
      </c>
      <c r="C14" s="107"/>
      <c r="D14" s="108"/>
      <c r="E14" s="169"/>
      <c r="F14" s="171"/>
      <c r="G14" s="173"/>
      <c r="H14" s="85"/>
      <c r="I14" s="108"/>
      <c r="N14" s="18"/>
      <c r="O14" s="19"/>
      <c r="P14" s="18"/>
      <c r="Q14" s="19"/>
      <c r="R14" s="18"/>
      <c r="S14" s="20"/>
      <c r="T14" s="18"/>
      <c r="U14" s="20"/>
      <c r="V14" s="18"/>
      <c r="W14" s="20"/>
      <c r="X14" s="18"/>
    </row>
    <row r="15" spans="2:24" ht="15" thickBot="1" x14ac:dyDescent="0.35">
      <c r="B15" s="30" t="s">
        <v>17</v>
      </c>
      <c r="C15" s="107"/>
      <c r="D15" s="108"/>
      <c r="E15" s="169"/>
      <c r="F15" s="171"/>
      <c r="G15" s="173"/>
      <c r="H15" s="66">
        <f>ROUND(H13+H14,2)</f>
        <v>0</v>
      </c>
      <c r="I15" s="108"/>
    </row>
    <row r="16" spans="2:24" x14ac:dyDescent="0.3">
      <c r="G16" s="90"/>
      <c r="H16" s="90"/>
      <c r="I16" s="91"/>
    </row>
    <row r="17" spans="2:5" ht="14.4" customHeight="1" x14ac:dyDescent="0.3">
      <c r="B17" s="27" t="s">
        <v>35</v>
      </c>
      <c r="C17" s="26"/>
      <c r="D17" s="26"/>
    </row>
    <row r="18" spans="2:5" ht="14.4" customHeight="1" x14ac:dyDescent="0.3">
      <c r="B18" s="27" t="s">
        <v>92</v>
      </c>
      <c r="C18" s="26"/>
      <c r="D18" s="26"/>
      <c r="E18" s="39"/>
    </row>
    <row r="19" spans="2:5" x14ac:dyDescent="0.3">
      <c r="B19" s="79" t="s">
        <v>93</v>
      </c>
    </row>
    <row r="20" spans="2:5" x14ac:dyDescent="0.3">
      <c r="B20" s="27" t="s">
        <v>94</v>
      </c>
    </row>
  </sheetData>
  <sheetProtection algorithmName="SHA-512" hashValue="ocKlYyKU525p0H3dFOF8aFFsZPEkKcMmnSSRdAEDVEO3c1dMoDGTtbmm1GdAv+kzciM5kKIYTMCF//iw4keAfg==" saltValue="PQ7iUHsAeFmVLmI9FfMUqA==" spinCount="100000" sheet="1" objects="1" scenarios="1"/>
  <mergeCells count="16">
    <mergeCell ref="B2:I2"/>
    <mergeCell ref="B3:I3"/>
    <mergeCell ref="C15:D15"/>
    <mergeCell ref="C14:D14"/>
    <mergeCell ref="C13:D13"/>
    <mergeCell ref="B4:I4"/>
    <mergeCell ref="C6:D6"/>
    <mergeCell ref="C7:D7"/>
    <mergeCell ref="C9:D9"/>
    <mergeCell ref="C11:D11"/>
    <mergeCell ref="C8:D8"/>
    <mergeCell ref="C12:D12"/>
    <mergeCell ref="E13:E15"/>
    <mergeCell ref="F13:F15"/>
    <mergeCell ref="G13:G15"/>
    <mergeCell ref="I13:I15"/>
  </mergeCells>
  <pageMargins left="0.7" right="0.7" top="0.75" bottom="0.75" header="0.3" footer="0.3"/>
  <pageSetup paperSize="9"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0C99-E0CD-4CC3-848C-87EDB365C82F}">
  <sheetPr>
    <pageSetUpPr fitToPage="1"/>
  </sheetPr>
  <dimension ref="B1:X40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40.10937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9.4" customHeight="1" x14ac:dyDescent="0.3">
      <c r="B3" s="127" t="s">
        <v>28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8" customHeight="1" thickBot="1" x14ac:dyDescent="0.35">
      <c r="B7" s="4" t="s">
        <v>3</v>
      </c>
      <c r="C7" s="135" t="s">
        <v>85</v>
      </c>
      <c r="D7" s="136"/>
      <c r="E7" s="36" t="s">
        <v>20</v>
      </c>
      <c r="F7" s="5">
        <v>1</v>
      </c>
      <c r="G7" s="84"/>
      <c r="H7" s="62">
        <f t="shared" ref="H7:H12" si="0"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thickBot="1" x14ac:dyDescent="0.35">
      <c r="B8" s="8" t="s">
        <v>3</v>
      </c>
      <c r="C8" s="163" t="s">
        <v>76</v>
      </c>
      <c r="D8" s="136"/>
      <c r="E8" s="36" t="s">
        <v>20</v>
      </c>
      <c r="F8" s="31">
        <v>1</v>
      </c>
      <c r="G8" s="81"/>
      <c r="H8" s="63">
        <f t="shared" si="0"/>
        <v>0</v>
      </c>
      <c r="I8" s="86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274.8" customHeight="1" x14ac:dyDescent="0.3">
      <c r="B9" s="4" t="s">
        <v>3</v>
      </c>
      <c r="C9" s="161" t="s">
        <v>86</v>
      </c>
      <c r="D9" s="162"/>
      <c r="E9" s="36" t="s">
        <v>20</v>
      </c>
      <c r="F9" s="5">
        <v>2</v>
      </c>
      <c r="G9" s="82"/>
      <c r="H9" s="80">
        <f t="shared" si="0"/>
        <v>0</v>
      </c>
      <c r="I9" s="87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87" customHeight="1" thickBot="1" x14ac:dyDescent="0.35">
      <c r="B10" s="21" t="s">
        <v>3</v>
      </c>
      <c r="C10" s="6" t="s">
        <v>5</v>
      </c>
      <c r="D10" s="9" t="s">
        <v>6</v>
      </c>
      <c r="E10" s="37" t="s">
        <v>9</v>
      </c>
      <c r="F10" s="7">
        <v>8</v>
      </c>
      <c r="G10" s="83"/>
      <c r="H10" s="64">
        <f t="shared" si="0"/>
        <v>0</v>
      </c>
      <c r="I10" s="88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1" customHeight="1" x14ac:dyDescent="0.3">
      <c r="B11" s="8" t="s">
        <v>7</v>
      </c>
      <c r="C11" s="128" t="s">
        <v>8</v>
      </c>
      <c r="D11" s="129"/>
      <c r="E11" s="40" t="s">
        <v>9</v>
      </c>
      <c r="F11" s="41">
        <v>6</v>
      </c>
      <c r="G11" s="84"/>
      <c r="H11" s="62">
        <f t="shared" si="0"/>
        <v>0</v>
      </c>
      <c r="I11" s="86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68.400000000000006" customHeight="1" thickBot="1" x14ac:dyDescent="0.35">
      <c r="B12" s="21" t="s">
        <v>7</v>
      </c>
      <c r="C12" s="115" t="s">
        <v>10</v>
      </c>
      <c r="D12" s="116"/>
      <c r="E12" s="38" t="s">
        <v>9</v>
      </c>
      <c r="F12" s="7">
        <v>2</v>
      </c>
      <c r="G12" s="83"/>
      <c r="H12" s="64">
        <f t="shared" si="0"/>
        <v>0</v>
      </c>
      <c r="I12" s="89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x14ac:dyDescent="0.3">
      <c r="B13" s="28" t="s">
        <v>16</v>
      </c>
      <c r="C13" s="105"/>
      <c r="D13" s="106"/>
      <c r="E13" s="168"/>
      <c r="F13" s="170"/>
      <c r="G13" s="172"/>
      <c r="H13" s="65">
        <f>ROUND(H7+H8+H9+H10+H11+H12,2)</f>
        <v>0</v>
      </c>
      <c r="I13" s="174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x14ac:dyDescent="0.3">
      <c r="B14" s="29" t="s">
        <v>14</v>
      </c>
      <c r="C14" s="107"/>
      <c r="D14" s="108"/>
      <c r="E14" s="169"/>
      <c r="F14" s="171"/>
      <c r="G14" s="173"/>
      <c r="H14" s="85"/>
      <c r="I14" s="108"/>
      <c r="N14" s="18"/>
      <c r="O14" s="19"/>
      <c r="P14" s="18"/>
      <c r="Q14" s="19"/>
      <c r="R14" s="18"/>
      <c r="S14" s="20"/>
      <c r="T14" s="18"/>
      <c r="U14" s="20"/>
      <c r="V14" s="18"/>
      <c r="W14" s="20"/>
      <c r="X14" s="18"/>
    </row>
    <row r="15" spans="2:24" ht="15" thickBot="1" x14ac:dyDescent="0.35">
      <c r="B15" s="30" t="s">
        <v>17</v>
      </c>
      <c r="C15" s="107"/>
      <c r="D15" s="108"/>
      <c r="E15" s="169"/>
      <c r="F15" s="171"/>
      <c r="G15" s="173"/>
      <c r="H15" s="66">
        <f>ROUND(H13+H14,2)</f>
        <v>0</v>
      </c>
      <c r="I15" s="108"/>
    </row>
    <row r="16" spans="2:24" x14ac:dyDescent="0.3">
      <c r="G16" s="90"/>
      <c r="H16" s="90"/>
      <c r="I16" s="91"/>
    </row>
    <row r="17" spans="2:9" ht="14.4" customHeight="1" x14ac:dyDescent="0.3">
      <c r="B17" s="27" t="s">
        <v>35</v>
      </c>
      <c r="C17" s="26"/>
      <c r="D17" s="26"/>
      <c r="G17" s="90"/>
      <c r="H17" s="90"/>
      <c r="I17" s="91"/>
    </row>
    <row r="18" spans="2:9" ht="14.4" customHeight="1" x14ac:dyDescent="0.3">
      <c r="B18" s="27" t="s">
        <v>92</v>
      </c>
      <c r="C18" s="26"/>
      <c r="D18" s="26"/>
      <c r="E18" s="39"/>
      <c r="G18" s="90"/>
      <c r="H18" s="90"/>
      <c r="I18" s="91"/>
    </row>
    <row r="19" spans="2:9" x14ac:dyDescent="0.3">
      <c r="B19" s="79" t="s">
        <v>93</v>
      </c>
      <c r="G19" s="90"/>
      <c r="H19" s="90"/>
      <c r="I19" s="91"/>
    </row>
    <row r="20" spans="2:9" x14ac:dyDescent="0.3">
      <c r="B20" s="27" t="s">
        <v>94</v>
      </c>
      <c r="G20" s="90"/>
      <c r="H20" s="90"/>
      <c r="I20" s="91"/>
    </row>
    <row r="21" spans="2:9" x14ac:dyDescent="0.3">
      <c r="G21" s="90"/>
      <c r="H21" s="90"/>
      <c r="I21" s="91"/>
    </row>
    <row r="22" spans="2:9" x14ac:dyDescent="0.3">
      <c r="G22" s="90"/>
      <c r="H22" s="90"/>
      <c r="I22" s="91"/>
    </row>
    <row r="23" spans="2:9" x14ac:dyDescent="0.3">
      <c r="G23" s="90"/>
      <c r="H23" s="90"/>
      <c r="I23" s="91"/>
    </row>
    <row r="24" spans="2:9" x14ac:dyDescent="0.3">
      <c r="G24" s="90"/>
      <c r="H24" s="90"/>
      <c r="I24" s="91"/>
    </row>
    <row r="25" spans="2:9" x14ac:dyDescent="0.3">
      <c r="G25" s="90"/>
      <c r="H25" s="90"/>
      <c r="I25" s="91"/>
    </row>
    <row r="26" spans="2:9" x14ac:dyDescent="0.3">
      <c r="G26" s="90"/>
      <c r="H26" s="90"/>
      <c r="I26" s="91"/>
    </row>
    <row r="27" spans="2:9" x14ac:dyDescent="0.3">
      <c r="G27" s="90"/>
      <c r="H27" s="90"/>
      <c r="I27" s="91"/>
    </row>
    <row r="28" spans="2:9" x14ac:dyDescent="0.3">
      <c r="G28" s="90"/>
      <c r="H28" s="90"/>
      <c r="I28" s="91"/>
    </row>
    <row r="29" spans="2:9" x14ac:dyDescent="0.3">
      <c r="G29" s="90"/>
      <c r="H29" s="90"/>
      <c r="I29" s="91"/>
    </row>
    <row r="30" spans="2:9" x14ac:dyDescent="0.3">
      <c r="G30" s="90"/>
      <c r="H30" s="90"/>
      <c r="I30" s="91"/>
    </row>
    <row r="31" spans="2:9" x14ac:dyDescent="0.3">
      <c r="G31" s="90"/>
      <c r="H31" s="90"/>
      <c r="I31" s="91"/>
    </row>
    <row r="32" spans="2:9" x14ac:dyDescent="0.3">
      <c r="G32" s="90"/>
      <c r="H32" s="90"/>
      <c r="I32" s="91"/>
    </row>
    <row r="33" spans="7:9" x14ac:dyDescent="0.3">
      <c r="G33" s="90"/>
      <c r="H33" s="90"/>
      <c r="I33" s="91"/>
    </row>
    <row r="34" spans="7:9" x14ac:dyDescent="0.3">
      <c r="G34" s="90"/>
      <c r="H34" s="90"/>
      <c r="I34" s="91"/>
    </row>
    <row r="35" spans="7:9" x14ac:dyDescent="0.3">
      <c r="G35" s="90"/>
      <c r="H35" s="90"/>
      <c r="I35" s="91"/>
    </row>
    <row r="36" spans="7:9" x14ac:dyDescent="0.3">
      <c r="G36" s="90"/>
      <c r="H36" s="90"/>
      <c r="I36" s="91"/>
    </row>
    <row r="37" spans="7:9" x14ac:dyDescent="0.3">
      <c r="G37" s="90"/>
      <c r="H37" s="90"/>
      <c r="I37" s="91"/>
    </row>
    <row r="38" spans="7:9" x14ac:dyDescent="0.3">
      <c r="G38" s="90"/>
      <c r="H38" s="90"/>
      <c r="I38" s="91"/>
    </row>
    <row r="39" spans="7:9" x14ac:dyDescent="0.3">
      <c r="G39" s="90"/>
      <c r="H39" s="90"/>
      <c r="I39" s="91"/>
    </row>
    <row r="40" spans="7:9" x14ac:dyDescent="0.3">
      <c r="G40" s="90"/>
      <c r="H40" s="90"/>
      <c r="I40" s="91"/>
    </row>
  </sheetData>
  <sheetProtection algorithmName="SHA-512" hashValue="DujUvCR1BYqYF/SHw4wFQCi+AsOIgoSoYKd2YTM8N2XEDWWz/sLMn+PEM7nJDSfll3IY29TCXEqFNzUGs4X6Hw==" saltValue="f+q/LvbWhA5FT72y1Zm6YA==" spinCount="100000" sheet="1" objects="1" scenarios="1"/>
  <mergeCells count="16">
    <mergeCell ref="F13:F15"/>
    <mergeCell ref="G13:G15"/>
    <mergeCell ref="I13:I15"/>
    <mergeCell ref="C15:D15"/>
    <mergeCell ref="C14:D14"/>
    <mergeCell ref="C11:D11"/>
    <mergeCell ref="C12:D12"/>
    <mergeCell ref="C13:D13"/>
    <mergeCell ref="E13:E15"/>
    <mergeCell ref="C9:D9"/>
    <mergeCell ref="C8:D8"/>
    <mergeCell ref="B2:I2"/>
    <mergeCell ref="B3:I3"/>
    <mergeCell ref="B4:I4"/>
    <mergeCell ref="C6:D6"/>
    <mergeCell ref="C7:D7"/>
  </mergeCell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6C52-3BD6-4170-9941-E948EFA47F2A}">
  <sheetPr>
    <pageSetUpPr fitToPage="1"/>
  </sheetPr>
  <dimension ref="B1:X32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9.33203125" style="43" customWidth="1"/>
    <col min="9" max="9" width="34.33203125" customWidth="1"/>
    <col min="10" max="16384" width="9.109375" style="1"/>
  </cols>
  <sheetData>
    <row r="1" spans="2:24" ht="22.8" customHeight="1" x14ac:dyDescent="0.3">
      <c r="B1" s="183" t="s">
        <v>95</v>
      </c>
    </row>
    <row r="2" spans="2:24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4" ht="27" customHeight="1" x14ac:dyDescent="0.3">
      <c r="B3" s="127" t="s">
        <v>29</v>
      </c>
      <c r="C3" s="127"/>
      <c r="D3" s="127"/>
      <c r="E3" s="127"/>
      <c r="F3" s="127"/>
      <c r="G3" s="127"/>
      <c r="H3" s="127"/>
      <c r="I3" s="127"/>
    </row>
    <row r="4" spans="2:24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4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35">
      <c r="B7" s="8" t="s">
        <v>3</v>
      </c>
      <c r="C7" s="178" t="s">
        <v>76</v>
      </c>
      <c r="D7" s="179"/>
      <c r="E7" s="36" t="s">
        <v>20</v>
      </c>
      <c r="F7" s="31">
        <v>3</v>
      </c>
      <c r="G7" s="81"/>
      <c r="H7" s="63">
        <f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8" customHeight="1" x14ac:dyDescent="0.3">
      <c r="B8" s="4" t="s">
        <v>3</v>
      </c>
      <c r="C8" s="163" t="s">
        <v>87</v>
      </c>
      <c r="D8" s="177"/>
      <c r="E8" s="36" t="s">
        <v>20</v>
      </c>
      <c r="F8" s="5">
        <v>8</v>
      </c>
      <c r="G8" s="82"/>
      <c r="H8" s="80">
        <f>F8*G8</f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89.4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7</v>
      </c>
      <c r="G9" s="83"/>
      <c r="H9" s="64">
        <f>F9*G9</f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2.8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14</v>
      </c>
      <c r="G10" s="84"/>
      <c r="H10" s="62">
        <f>F10*G10</f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60.6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>F11*G11</f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">
      <c r="B12" s="28" t="s">
        <v>16</v>
      </c>
      <c r="C12" s="105"/>
      <c r="D12" s="106"/>
      <c r="E12" s="168"/>
      <c r="F12" s="170"/>
      <c r="G12" s="172"/>
      <c r="H12" s="65">
        <f>ROUND(H7+H8+H9+H10+H11,2)</f>
        <v>0</v>
      </c>
      <c r="I12" s="174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">
      <c r="B13" s="29" t="s">
        <v>14</v>
      </c>
      <c r="C13" s="107"/>
      <c r="D13" s="108"/>
      <c r="E13" s="169"/>
      <c r="F13" s="171"/>
      <c r="G13" s="173"/>
      <c r="H13" s="85"/>
      <c r="I13" s="108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35">
      <c r="B14" s="30" t="s">
        <v>17</v>
      </c>
      <c r="C14" s="107"/>
      <c r="D14" s="108"/>
      <c r="E14" s="169"/>
      <c r="F14" s="171"/>
      <c r="G14" s="173"/>
      <c r="H14" s="66">
        <f>ROUND(H12+H13,2)</f>
        <v>0</v>
      </c>
      <c r="I14" s="108"/>
    </row>
    <row r="15" spans="2:24" x14ac:dyDescent="0.3">
      <c r="G15" s="90"/>
      <c r="H15" s="90"/>
      <c r="I15" s="91"/>
    </row>
    <row r="16" spans="2:24" ht="14.4" customHeight="1" x14ac:dyDescent="0.3">
      <c r="B16" s="27" t="s">
        <v>36</v>
      </c>
      <c r="C16" s="26"/>
      <c r="D16" s="26"/>
      <c r="G16" s="90"/>
      <c r="H16" s="90"/>
      <c r="I16" s="91"/>
    </row>
    <row r="17" spans="2:9" ht="14.4" customHeight="1" x14ac:dyDescent="0.3">
      <c r="B17" s="27" t="s">
        <v>92</v>
      </c>
      <c r="C17" s="26"/>
      <c r="D17" s="26"/>
      <c r="E17" s="39"/>
      <c r="G17" s="90"/>
      <c r="H17" s="90"/>
      <c r="I17" s="91"/>
    </row>
    <row r="18" spans="2:9" x14ac:dyDescent="0.3">
      <c r="B18" s="79" t="s">
        <v>93</v>
      </c>
      <c r="G18" s="90"/>
      <c r="H18" s="90"/>
      <c r="I18" s="91"/>
    </row>
    <row r="19" spans="2:9" x14ac:dyDescent="0.3">
      <c r="B19" s="27" t="s">
        <v>94</v>
      </c>
      <c r="G19" s="90"/>
      <c r="H19" s="90"/>
      <c r="I19" s="91"/>
    </row>
    <row r="20" spans="2:9" x14ac:dyDescent="0.3">
      <c r="G20" s="90"/>
      <c r="H20" s="90"/>
      <c r="I20" s="91"/>
    </row>
    <row r="21" spans="2:9" x14ac:dyDescent="0.3">
      <c r="G21" s="90"/>
      <c r="H21" s="90"/>
      <c r="I21" s="91"/>
    </row>
    <row r="22" spans="2:9" x14ac:dyDescent="0.3">
      <c r="G22" s="90"/>
      <c r="H22" s="90"/>
      <c r="I22" s="91"/>
    </row>
    <row r="23" spans="2:9" x14ac:dyDescent="0.3">
      <c r="G23" s="90"/>
      <c r="H23" s="90"/>
      <c r="I23" s="91"/>
    </row>
    <row r="24" spans="2:9" x14ac:dyDescent="0.3">
      <c r="G24" s="90"/>
      <c r="H24" s="90"/>
      <c r="I24" s="91"/>
    </row>
    <row r="25" spans="2:9" x14ac:dyDescent="0.3">
      <c r="G25" s="90"/>
      <c r="H25" s="90"/>
      <c r="I25" s="91"/>
    </row>
    <row r="26" spans="2:9" x14ac:dyDescent="0.3">
      <c r="G26" s="90"/>
      <c r="H26" s="90"/>
      <c r="I26" s="91"/>
    </row>
    <row r="27" spans="2:9" x14ac:dyDescent="0.3">
      <c r="G27" s="90"/>
      <c r="H27" s="90"/>
      <c r="I27" s="91"/>
    </row>
    <row r="28" spans="2:9" x14ac:dyDescent="0.3">
      <c r="G28" s="90"/>
      <c r="H28" s="90"/>
      <c r="I28" s="91"/>
    </row>
    <row r="29" spans="2:9" x14ac:dyDescent="0.3">
      <c r="G29" s="90"/>
      <c r="H29" s="90"/>
      <c r="I29" s="91"/>
    </row>
    <row r="30" spans="2:9" x14ac:dyDescent="0.3">
      <c r="G30" s="90"/>
      <c r="H30" s="90"/>
      <c r="I30" s="91"/>
    </row>
    <row r="31" spans="2:9" x14ac:dyDescent="0.3">
      <c r="G31" s="90"/>
      <c r="H31" s="90"/>
      <c r="I31" s="91"/>
    </row>
    <row r="32" spans="2:9" x14ac:dyDescent="0.3">
      <c r="G32" s="90"/>
      <c r="H32" s="90"/>
      <c r="I32" s="91"/>
    </row>
  </sheetData>
  <sheetProtection algorithmName="SHA-512" hashValue="H59MYOGf46WYot7t7UrhjCFgwObRpzRwZkdOFm0MZ1FR82aM+m+oymTMQ7khBgJKUKFD8d47RD15uIc6m3ZeZg==" saltValue="E6jjqMrJurOrN3t83auCHw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0F1C-1F35-4236-A027-7D5A58E8CA39}">
  <sheetPr>
    <pageSetUpPr fitToPage="1"/>
  </sheetPr>
  <dimension ref="B1:AB30"/>
  <sheetViews>
    <sheetView showGridLines="0" zoomScale="80" zoomScaleNormal="80" workbookViewId="0">
      <selection sqref="A1:XFD1"/>
    </sheetView>
  </sheetViews>
  <sheetFormatPr defaultColWidth="9.109375" defaultRowHeight="14.4" x14ac:dyDescent="0.3"/>
  <cols>
    <col min="1" max="1" width="1.21875" style="1" customWidth="1"/>
    <col min="2" max="2" width="42.6640625" style="1" customWidth="1"/>
    <col min="3" max="3" width="16.33203125" style="1" customWidth="1"/>
    <col min="4" max="4" width="14.6640625" style="1" customWidth="1"/>
    <col min="5" max="5" width="18.33203125" style="32" customWidth="1"/>
    <col min="6" max="6" width="11.6640625" style="1" customWidth="1"/>
    <col min="7" max="7" width="20" style="43" customWidth="1"/>
    <col min="8" max="8" width="37.109375" style="43" customWidth="1"/>
    <col min="9" max="9" width="34.33203125" customWidth="1"/>
    <col min="10" max="16384" width="9.109375" style="1"/>
  </cols>
  <sheetData>
    <row r="1" spans="2:28" ht="22.8" customHeight="1" x14ac:dyDescent="0.3">
      <c r="B1" s="183" t="s">
        <v>95</v>
      </c>
    </row>
    <row r="2" spans="2:28" x14ac:dyDescent="0.3">
      <c r="B2" s="127" t="s">
        <v>37</v>
      </c>
      <c r="C2" s="127"/>
      <c r="D2" s="127"/>
      <c r="E2" s="127"/>
      <c r="F2" s="127"/>
      <c r="G2" s="127"/>
      <c r="H2" s="127"/>
      <c r="I2" s="127"/>
    </row>
    <row r="3" spans="2:28" ht="32.4" customHeight="1" x14ac:dyDescent="0.3">
      <c r="B3" s="127" t="s">
        <v>30</v>
      </c>
      <c r="C3" s="127"/>
      <c r="D3" s="127"/>
      <c r="E3" s="127"/>
      <c r="F3" s="127"/>
      <c r="G3" s="127"/>
      <c r="H3" s="127"/>
      <c r="I3" s="127"/>
    </row>
    <row r="4" spans="2:28" ht="15" thickBot="1" x14ac:dyDescent="0.35">
      <c r="B4" s="165" t="s">
        <v>73</v>
      </c>
      <c r="C4" s="166"/>
      <c r="D4" s="166"/>
      <c r="E4" s="166"/>
      <c r="F4" s="166"/>
      <c r="G4" s="166"/>
      <c r="H4" s="166"/>
      <c r="I4" s="167"/>
    </row>
    <row r="5" spans="2:28" ht="40.200000000000003" thickBot="1" x14ac:dyDescent="0.35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8" ht="15" thickBot="1" x14ac:dyDescent="0.35">
      <c r="B6" s="2" t="s">
        <v>0</v>
      </c>
      <c r="C6" s="133" t="s">
        <v>1</v>
      </c>
      <c r="D6" s="134"/>
      <c r="E6" s="35" t="s">
        <v>2</v>
      </c>
      <c r="F6" s="3" t="s">
        <v>13</v>
      </c>
      <c r="G6" s="75"/>
      <c r="H6" s="75"/>
      <c r="I6" s="76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8" ht="308.39999999999998" customHeight="1" thickBot="1" x14ac:dyDescent="0.35">
      <c r="B7" s="8" t="s">
        <v>3</v>
      </c>
      <c r="C7" s="163" t="s">
        <v>80</v>
      </c>
      <c r="D7" s="136"/>
      <c r="E7" s="36" t="s">
        <v>20</v>
      </c>
      <c r="F7" s="31">
        <v>7</v>
      </c>
      <c r="G7" s="81"/>
      <c r="H7" s="63">
        <f t="shared" ref="H7:H17" si="0">F7*G7</f>
        <v>0</v>
      </c>
      <c r="I7" s="86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8" ht="274.8" customHeight="1" x14ac:dyDescent="0.3">
      <c r="B8" s="4" t="s">
        <v>3</v>
      </c>
      <c r="C8" s="161" t="s">
        <v>88</v>
      </c>
      <c r="D8" s="162"/>
      <c r="E8" s="36" t="s">
        <v>20</v>
      </c>
      <c r="F8" s="5">
        <v>4</v>
      </c>
      <c r="G8" s="82"/>
      <c r="H8" s="80">
        <f t="shared" si="0"/>
        <v>0</v>
      </c>
      <c r="I8" s="87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8" ht="99.6" customHeight="1" thickBot="1" x14ac:dyDescent="0.35">
      <c r="B9" s="21" t="s">
        <v>3</v>
      </c>
      <c r="C9" s="6" t="s">
        <v>5</v>
      </c>
      <c r="D9" s="9" t="s">
        <v>6</v>
      </c>
      <c r="E9" s="37" t="s">
        <v>9</v>
      </c>
      <c r="F9" s="7">
        <v>19</v>
      </c>
      <c r="G9" s="83"/>
      <c r="H9" s="64">
        <f t="shared" si="0"/>
        <v>0</v>
      </c>
      <c r="I9" s="88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8" ht="64.2" customHeight="1" x14ac:dyDescent="0.3">
      <c r="B10" s="8" t="s">
        <v>7</v>
      </c>
      <c r="C10" s="128" t="s">
        <v>8</v>
      </c>
      <c r="D10" s="129"/>
      <c r="E10" s="33" t="s">
        <v>9</v>
      </c>
      <c r="F10" s="34">
        <v>15</v>
      </c>
      <c r="G10" s="84"/>
      <c r="H10" s="62">
        <f t="shared" si="0"/>
        <v>0</v>
      </c>
      <c r="I10" s="86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8" ht="63" customHeight="1" thickBot="1" x14ac:dyDescent="0.35">
      <c r="B11" s="21" t="s">
        <v>7</v>
      </c>
      <c r="C11" s="115" t="s">
        <v>10</v>
      </c>
      <c r="D11" s="116"/>
      <c r="E11" s="38" t="s">
        <v>9</v>
      </c>
      <c r="F11" s="7">
        <v>2</v>
      </c>
      <c r="G11" s="83"/>
      <c r="H11" s="64">
        <f t="shared" si="0"/>
        <v>0</v>
      </c>
      <c r="I11" s="89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8" ht="14.4" customHeight="1" x14ac:dyDescent="0.3">
      <c r="B12" s="164" t="s">
        <v>11</v>
      </c>
      <c r="C12" s="118" t="s">
        <v>39</v>
      </c>
      <c r="D12" s="119"/>
      <c r="E12" s="120" t="s">
        <v>4</v>
      </c>
      <c r="F12" s="147">
        <v>1</v>
      </c>
      <c r="G12" s="153"/>
      <c r="H12" s="109">
        <f t="shared" si="0"/>
        <v>0</v>
      </c>
      <c r="I12" s="150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">
      <c r="B13" s="164"/>
      <c r="C13" s="96"/>
      <c r="D13" s="97"/>
      <c r="E13" s="101"/>
      <c r="F13" s="148"/>
      <c r="G13" s="154"/>
      <c r="H13" s="156">
        <f t="shared" si="0"/>
        <v>0</v>
      </c>
      <c r="I13" s="151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">
      <c r="B14" s="164"/>
      <c r="C14" s="96"/>
      <c r="D14" s="97"/>
      <c r="E14" s="101"/>
      <c r="F14" s="148"/>
      <c r="G14" s="154"/>
      <c r="H14" s="156">
        <f t="shared" si="0"/>
        <v>0</v>
      </c>
      <c r="I14" s="151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" customHeight="1" x14ac:dyDescent="0.3">
      <c r="B15" s="164"/>
      <c r="C15" s="96"/>
      <c r="D15" s="97"/>
      <c r="E15" s="101"/>
      <c r="F15" s="148"/>
      <c r="G15" s="154"/>
      <c r="H15" s="156">
        <f t="shared" si="0"/>
        <v>0</v>
      </c>
      <c r="I15" s="151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x14ac:dyDescent="0.3">
      <c r="B16" s="164"/>
      <c r="C16" s="96"/>
      <c r="D16" s="97"/>
      <c r="E16" s="101"/>
      <c r="F16" s="148"/>
      <c r="G16" s="154"/>
      <c r="H16" s="156">
        <f t="shared" si="0"/>
        <v>0</v>
      </c>
      <c r="I16" s="151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13.2" customHeight="1" thickBot="1" x14ac:dyDescent="0.35">
      <c r="B17" s="164"/>
      <c r="C17" s="98"/>
      <c r="D17" s="99"/>
      <c r="E17" s="123"/>
      <c r="F17" s="143"/>
      <c r="G17" s="158"/>
      <c r="H17" s="112">
        <f t="shared" si="0"/>
        <v>0</v>
      </c>
      <c r="I17" s="160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">
      <c r="B18" s="28" t="s">
        <v>16</v>
      </c>
      <c r="C18" s="105"/>
      <c r="D18" s="106"/>
      <c r="E18" s="168"/>
      <c r="F18" s="170"/>
      <c r="G18" s="172"/>
      <c r="H18" s="65">
        <f>ROUND(H7+H8+H9+H10+H11+H12,2)</f>
        <v>0</v>
      </c>
      <c r="I18" s="174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8" x14ac:dyDescent="0.3">
      <c r="B19" s="29" t="s">
        <v>14</v>
      </c>
      <c r="C19" s="107"/>
      <c r="D19" s="108"/>
      <c r="E19" s="169"/>
      <c r="F19" s="171"/>
      <c r="G19" s="173"/>
      <c r="H19" s="85"/>
      <c r="I19" s="108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8" ht="15" thickBot="1" x14ac:dyDescent="0.35">
      <c r="B20" s="30" t="s">
        <v>17</v>
      </c>
      <c r="C20" s="107"/>
      <c r="D20" s="108"/>
      <c r="E20" s="169"/>
      <c r="F20" s="171"/>
      <c r="G20" s="173"/>
      <c r="H20" s="66">
        <f>ROUND(H18+H19,2)</f>
        <v>0</v>
      </c>
      <c r="I20" s="108"/>
    </row>
    <row r="21" spans="2:28" x14ac:dyDescent="0.3">
      <c r="G21" s="90"/>
      <c r="H21" s="90"/>
      <c r="I21" s="91"/>
    </row>
    <row r="22" spans="2:28" ht="14.4" customHeight="1" x14ac:dyDescent="0.3">
      <c r="B22" s="27" t="s">
        <v>35</v>
      </c>
      <c r="C22" s="26"/>
      <c r="D22" s="26"/>
      <c r="G22" s="90"/>
      <c r="H22" s="90"/>
      <c r="I22" s="91"/>
    </row>
    <row r="23" spans="2:28" ht="14.4" customHeight="1" x14ac:dyDescent="0.3">
      <c r="B23" s="27" t="s">
        <v>92</v>
      </c>
      <c r="C23" s="26"/>
      <c r="D23" s="26"/>
      <c r="E23" s="39"/>
      <c r="G23" s="90"/>
      <c r="H23" s="90"/>
      <c r="I23" s="91"/>
    </row>
    <row r="24" spans="2:28" x14ac:dyDescent="0.3">
      <c r="B24" s="79" t="s">
        <v>93</v>
      </c>
      <c r="G24" s="90"/>
      <c r="H24" s="90"/>
      <c r="I24" s="91"/>
    </row>
    <row r="25" spans="2:28" x14ac:dyDescent="0.3">
      <c r="B25" s="27" t="s">
        <v>94</v>
      </c>
      <c r="G25" s="90"/>
      <c r="H25" s="90"/>
      <c r="I25" s="91"/>
    </row>
    <row r="26" spans="2:28" x14ac:dyDescent="0.3">
      <c r="G26" s="90"/>
      <c r="H26" s="90"/>
      <c r="I26" s="91"/>
    </row>
    <row r="27" spans="2:28" x14ac:dyDescent="0.3">
      <c r="G27" s="90"/>
      <c r="H27" s="90"/>
      <c r="I27" s="91"/>
    </row>
    <row r="28" spans="2:28" x14ac:dyDescent="0.3">
      <c r="G28" s="90"/>
      <c r="H28" s="90"/>
      <c r="I28" s="91"/>
    </row>
    <row r="29" spans="2:28" x14ac:dyDescent="0.3">
      <c r="G29" s="90"/>
      <c r="H29" s="90"/>
      <c r="I29" s="91"/>
    </row>
    <row r="30" spans="2:28" x14ac:dyDescent="0.3">
      <c r="G30" s="90"/>
      <c r="H30" s="90"/>
      <c r="I30" s="91"/>
    </row>
  </sheetData>
  <sheetProtection algorithmName="SHA-512" hashValue="TZLQz7OJuyesmqqNcoFPd4RxasxavDLploxrbblR7oxnhf32n1IR6n3RN80l37x5wB+6AMISUVvyIMfIQSAJrw==" saltValue="THGj+enHy7vUZv2C3gQ0ow==" spinCount="100000" sheet="1" objects="1" scenarios="1"/>
  <mergeCells count="22">
    <mergeCell ref="B2:I2"/>
    <mergeCell ref="B3:I3"/>
    <mergeCell ref="C19:D19"/>
    <mergeCell ref="C20:D20"/>
    <mergeCell ref="C18:D18"/>
    <mergeCell ref="B4:I4"/>
    <mergeCell ref="C6:D6"/>
    <mergeCell ref="C8:D8"/>
    <mergeCell ref="C10:D10"/>
    <mergeCell ref="C7:D7"/>
    <mergeCell ref="C11:D11"/>
    <mergeCell ref="E18:E20"/>
    <mergeCell ref="F18:F20"/>
    <mergeCell ref="G18:G20"/>
    <mergeCell ref="I18:I20"/>
    <mergeCell ref="B12:B17"/>
    <mergeCell ref="C12:D17"/>
    <mergeCell ref="E12:E17"/>
    <mergeCell ref="F12:F17"/>
    <mergeCell ref="G12:G17"/>
    <mergeCell ref="I12:I17"/>
    <mergeCell ref="H12:H17"/>
  </mergeCells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39B16ABC88CB44AC76702F570EA851" ma:contentTypeVersion="1" ma:contentTypeDescription="Stvaranje novog dokumenta." ma:contentTypeScope="" ma:versionID="2a4ab19e87add734b8f772f0607db1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c750c723d4df869d75c7f2e12a3d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00CAA-D791-43F2-97B2-01C9E9728D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43047-0D19-4CBA-B2CA-5A550719C2AF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A43AF7-6316-4037-9225-4658ED462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Troškovnik KK.02.1.1.01.0004</vt:lpstr>
      <vt:lpstr>Troškovnik KK.02.1.1.01.0006</vt:lpstr>
      <vt:lpstr>Troškovnik KK.02.1.1.01.0007</vt:lpstr>
      <vt:lpstr>Troškovnik KK.02.1.1.01.0008</vt:lpstr>
      <vt:lpstr>Troškovnik KK.02.1.1.01.0009</vt:lpstr>
      <vt:lpstr>Troškovnik KK.02.1.1.01.0010</vt:lpstr>
      <vt:lpstr>Troškovnik KK.02.1.1.01.0011</vt:lpstr>
      <vt:lpstr>Troškovnik KK.02.1.1.01.0012</vt:lpstr>
      <vt:lpstr>Troškovnik KK.02.1.1.01.0013</vt:lpstr>
      <vt:lpstr>Troškovnik KK.02.1.1.01.0014</vt:lpstr>
      <vt:lpstr>Troškovnik KK.02.1.1.01.0015</vt:lpstr>
      <vt:lpstr>Troškovnik KK.02.1.1.01.0016</vt:lpstr>
      <vt:lpstr>Troškovnik KK.02.1.1.01.0017</vt:lpstr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Aleksandar Skočić</cp:lastModifiedBy>
  <cp:lastPrinted>2022-05-04T12:59:21Z</cp:lastPrinted>
  <dcterms:created xsi:type="dcterms:W3CDTF">2022-03-01T11:11:55Z</dcterms:created>
  <dcterms:modified xsi:type="dcterms:W3CDTF">2022-05-20T07:59:58Z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0x010100BB39B16ABC88CB44AC76702F570EA851</vt:lpwstr>
  </property>
</Properties>
</file>