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filterPrivacy="1" defaultThemeVersion="124226"/>
  <xr:revisionPtr revIDLastSave="0" documentId="13_ncr:1_{896C2D35-A27D-504A-A3B2-C5307A84AF87}" xr6:coauthVersionLast="47" xr6:coauthVersionMax="47" xr10:uidLastSave="{00000000-0000-0000-0000-000000000000}"/>
  <bookViews>
    <workbookView xWindow="0" yWindow="500" windowWidth="28800" windowHeight="16100" tabRatio="685" activeTab="1" xr2:uid="{00000000-000D-0000-FFFF-FFFF00000000}"/>
  </bookViews>
  <sheets>
    <sheet name="REKAPITULACIJA" sheetId="11" r:id="rId1"/>
    <sheet name="Postavljanje sustava za proizvo" sheetId="14" r:id="rId2"/>
    <sheet name="Ugradnja pametnog brojila" sheetId="16" r:id="rId3"/>
  </sheets>
  <definedNames>
    <definedName name="_xlnm.Print_Area" localSheetId="1">'Postavljanje sustava za proizvo'!$A$1:$G$188</definedName>
    <definedName name="_xlnm.Print_Area" localSheetId="0">REKAPITULACIJA!$A$1:$F$80</definedName>
    <definedName name="_xlnm.Print_Area" localSheetId="2">'Ugradnja pametnog brojila'!$A$1:$F$68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2" i="14" l="1"/>
  <c r="F42" i="11"/>
  <c r="F43" i="11"/>
  <c r="A38" i="11"/>
  <c r="B38" i="11"/>
  <c r="A39" i="11"/>
  <c r="B39" i="11"/>
  <c r="A40" i="11"/>
  <c r="B40" i="11"/>
  <c r="B37" i="11"/>
  <c r="A37" i="11"/>
  <c r="F36" i="16"/>
  <c r="F146" i="14"/>
  <c r="F147" i="14"/>
  <c r="F145" i="14"/>
  <c r="F149" i="14"/>
  <c r="F148" i="14"/>
  <c r="F104" i="14"/>
  <c r="F105" i="14"/>
  <c r="F106" i="14"/>
  <c r="F107" i="14"/>
  <c r="F108" i="14"/>
  <c r="F109" i="14"/>
  <c r="F110" i="14"/>
  <c r="F111" i="14"/>
  <c r="F112" i="14"/>
  <c r="F113" i="14"/>
  <c r="F114" i="14"/>
  <c r="F115" i="14"/>
  <c r="F116" i="14"/>
  <c r="F117" i="14"/>
  <c r="F118" i="14"/>
  <c r="F119" i="14"/>
  <c r="F120" i="14"/>
  <c r="F121" i="14"/>
  <c r="F122" i="14"/>
  <c r="F123" i="14"/>
  <c r="F124" i="14"/>
  <c r="F103" i="14"/>
  <c r="F102" i="14"/>
  <c r="F88" i="14"/>
  <c r="F89" i="14"/>
  <c r="F90" i="14"/>
  <c r="F91" i="14"/>
  <c r="F92" i="14"/>
  <c r="F93" i="14"/>
  <c r="F94" i="14"/>
  <c r="F95" i="14"/>
  <c r="F96" i="14"/>
  <c r="F97" i="14"/>
  <c r="F98" i="14"/>
  <c r="F99" i="14"/>
  <c r="F87" i="14"/>
  <c r="F86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61" i="14"/>
  <c r="F58" i="14"/>
  <c r="F53" i="14"/>
  <c r="F54" i="14"/>
  <c r="F55" i="14"/>
  <c r="F56" i="14"/>
  <c r="F57" i="14"/>
  <c r="F52" i="14"/>
  <c r="F51" i="14"/>
  <c r="F125" i="14" l="1"/>
  <c r="F100" i="14"/>
  <c r="F84" i="14"/>
  <c r="F40" i="14" l="1"/>
  <c r="F39" i="14"/>
  <c r="F38" i="14"/>
  <c r="F33" i="14" l="1"/>
  <c r="F142" i="14"/>
  <c r="F141" i="14"/>
  <c r="F140" i="14"/>
  <c r="F138" i="14"/>
  <c r="F137" i="14"/>
  <c r="F38" i="16"/>
  <c r="F37" i="16"/>
  <c r="F35" i="16"/>
  <c r="F160" i="14" l="1"/>
  <c r="F159" i="14"/>
  <c r="F158" i="14"/>
  <c r="F157" i="14"/>
  <c r="F152" i="14"/>
  <c r="F151" i="14"/>
  <c r="F144" i="14"/>
  <c r="F143" i="14"/>
  <c r="F127" i="14"/>
  <c r="F129" i="14"/>
  <c r="F128" i="14"/>
  <c r="F134" i="14"/>
  <c r="F50" i="14"/>
  <c r="F59" i="14" s="1"/>
  <c r="F47" i="14"/>
  <c r="F43" i="14"/>
  <c r="F42" i="14" l="1"/>
  <c r="F41" i="14"/>
  <c r="F46" i="14" l="1"/>
  <c r="F45" i="14"/>
  <c r="F44" i="14"/>
  <c r="F37" i="14"/>
  <c r="F131" i="14" l="1"/>
  <c r="F170" i="14" s="1"/>
  <c r="F38" i="11" s="1"/>
  <c r="F45" i="16"/>
  <c r="F44" i="16"/>
  <c r="F43" i="16"/>
  <c r="F47" i="16" s="1"/>
  <c r="F51" i="16" s="1"/>
  <c r="F52" i="16" l="1"/>
  <c r="C53" i="16"/>
  <c r="F162" i="14"/>
  <c r="F161" i="14"/>
  <c r="F139" i="14"/>
  <c r="F150" i="14"/>
  <c r="F136" i="14"/>
  <c r="F135" i="14"/>
  <c r="F34" i="14"/>
  <c r="F169" i="14" s="1"/>
  <c r="F37" i="11" s="1"/>
  <c r="F164" i="14" l="1"/>
  <c r="F172" i="14" s="1"/>
  <c r="F40" i="11" s="1"/>
  <c r="F154" i="14"/>
  <c r="F171" i="14" s="1"/>
  <c r="F39" i="11" s="1"/>
  <c r="F36" i="11" s="1"/>
  <c r="F48" i="11" s="1"/>
  <c r="F49" i="11" l="1"/>
  <c r="F50" i="11" s="1"/>
  <c r="F174" i="14"/>
</calcChain>
</file>

<file path=xl/sharedStrings.xml><?xml version="1.0" encoding="utf-8"?>
<sst xmlns="http://schemas.openxmlformats.org/spreadsheetml/2006/main" count="414" uniqueCount="243">
  <si>
    <t>GRAĐEVINA:</t>
  </si>
  <si>
    <t>LOKACIJA:</t>
  </si>
  <si>
    <t>1.</t>
  </si>
  <si>
    <t>2.</t>
  </si>
  <si>
    <t>kom</t>
  </si>
  <si>
    <t>UKUPNO:</t>
  </si>
  <si>
    <t>ZOP:</t>
  </si>
  <si>
    <t>TD:</t>
  </si>
  <si>
    <t>INVESTITOR:</t>
  </si>
  <si>
    <t>kpl</t>
  </si>
  <si>
    <t xml:space="preserve">TROŠKOVNIK </t>
  </si>
  <si>
    <t>PROJEKT:</t>
  </si>
  <si>
    <t>SVEUKUPNA   REKAPITULACIJA   PROJEKTIRANIH   MJERA:</t>
  </si>
  <si>
    <t>m</t>
  </si>
  <si>
    <t>MAPA  1</t>
  </si>
  <si>
    <t>ZA POVEĆANJE EnU I KORIŠTENJE OiE PROIZVODNOG POGONA</t>
  </si>
  <si>
    <t>R.br.</t>
  </si>
  <si>
    <t>STAVKE TROŠKOVIKA</t>
  </si>
  <si>
    <t>Jed. mj.</t>
  </si>
  <si>
    <t>Količina</t>
  </si>
  <si>
    <t>Jed. cijena</t>
  </si>
  <si>
    <t>Ukupno</t>
  </si>
  <si>
    <t xml:space="preserve"> - WEB bazirani softver,
 - nadzor grupe elektrana kroz jedno zajedničko sučelje,
 - mogućnost udaljenog pristupa inverterima te udaljene konfiguracije,
 - analiza prikupljenih podataka te automatski sustav za upozoravanje na moguće probleme rada elektrane,
 - automatski prikaz i dojava eventualnih devijacija u radu elektrane,</t>
  </si>
  <si>
    <t xml:space="preserve">
 - dinamički prikaz sa svim relevantnim podacima za vrijeme rada elektrane, kao što su trenutna snaga, ukupna dnevna proizvodnja, doprinos u smanjenju CO2 emisija te trenutna i dvodnevna vremenska prognoza za lokaciju na kojoj se nalazi elektrana,</t>
  </si>
  <si>
    <t>MAPA  2</t>
  </si>
  <si>
    <t>UGRADNJA PAMETNOG BROJILA</t>
  </si>
  <si>
    <t>k.č.br.: 5625/16, k.o. Vinkovci II</t>
  </si>
  <si>
    <t>REKAPITULACIJA</t>
  </si>
  <si>
    <t>Bravarski i građevinski radovi</t>
  </si>
  <si>
    <t>Bravarski i građevinski radovi - ukupno</t>
  </si>
  <si>
    <t>1.1.</t>
  </si>
  <si>
    <t>Elektro materijal i oprema</t>
  </si>
  <si>
    <t>2.1.</t>
  </si>
  <si>
    <t>2.2.</t>
  </si>
  <si>
    <t>2.3.</t>
  </si>
  <si>
    <t>par</t>
  </si>
  <si>
    <t>2.4.</t>
  </si>
  <si>
    <t>2.5.</t>
  </si>
  <si>
    <t>2.6.</t>
  </si>
  <si>
    <t>2.7.</t>
  </si>
  <si>
    <t>Sitni potrošni materijal</t>
  </si>
  <si>
    <t>kompl</t>
  </si>
  <si>
    <t>Elektro materijal i oprema - ukupno</t>
  </si>
  <si>
    <t>Elektromontažni radovi</t>
  </si>
  <si>
    <t>Utovar, prijevoz i istovar opreme, materijala, alata i potrebnog pribora na gradilište</t>
  </si>
  <si>
    <t>Izrada kabelskog spoja istosmjerne struje između modula i pretvarača</t>
  </si>
  <si>
    <t>Izrada izjednačenja potencijala</t>
  </si>
  <si>
    <t>Čišćenje i uređenje gradilišta</t>
  </si>
  <si>
    <t>Elektromontažni radovi - ukupno</t>
  </si>
  <si>
    <t>Mjerenje, ispitivanje, podešavanje i puštanje u pogon</t>
  </si>
  <si>
    <t>Kontrola montaže, spajanja i napona DC krugova do pretvarača</t>
  </si>
  <si>
    <t>Postavljanje parametara pretvarača</t>
  </si>
  <si>
    <t>EUEM – Elaborat utjecaja elektrane na mrežu</t>
  </si>
  <si>
    <t>EPZ - Elaborat podešenja zaštite</t>
  </si>
  <si>
    <t>Ispitivanje kvalitete el. energije po normi EN50160 ili jednakovrijedno</t>
  </si>
  <si>
    <t>Provedba kontrola, mjerenja i ispitivanje prema planu kontrole iz projekta prije priključenja na SN razvod. Za sva ispitivanja priložiti ispitne izvještaje, zapisnik i izjave.</t>
  </si>
  <si>
    <t>Mjerenje, ispitivanje, podešavanje i puštanje u pogon - ukupno</t>
  </si>
  <si>
    <t>Ugradnja 2-polnih odvodnika prenapona klase C (DC strana)</t>
  </si>
  <si>
    <t>1.2.</t>
  </si>
  <si>
    <t>Montaža aluminijske potkonstrukcije sa svim pripadajućim priborom na limeni krov</t>
  </si>
  <si>
    <t xml:space="preserve">Ugradnja dvopolnog podnožja rastalnih osigurača </t>
  </si>
  <si>
    <t>Montaža kabelskih kanalica PK100 s nosačima i poklopcima</t>
  </si>
  <si>
    <t>MOZAIK  d.o.o.</t>
  </si>
  <si>
    <t>Hrvatskog proljeća 3, 43000 Bjelovar</t>
  </si>
  <si>
    <t>OIB: 56784106357</t>
  </si>
  <si>
    <t>MOZAIK d.o.o.</t>
  </si>
  <si>
    <t xml:space="preserve">Pakračka ulica BB, 43000 Bjelovar
</t>
  </si>
  <si>
    <t>k.č.br.: 5590/1, k.o. Bjelovar</t>
  </si>
  <si>
    <t>NTK-20-20-1</t>
  </si>
  <si>
    <t>NTK-020-20</t>
  </si>
  <si>
    <t>GLAVNI PROJEKT ZA POVEĆANJE EnU 
I KORIŠTENJE OIE PROIZVODNOG POGONA MOZAIK d.o.o.</t>
  </si>
  <si>
    <t>SUNČANA ELEKTRANA"SE MOZAIK" I PROIZVODNI POGON MOZAIK d.o.o.</t>
  </si>
  <si>
    <t>NTK-020-20-2</t>
  </si>
  <si>
    <t>komplet</t>
  </si>
  <si>
    <t>Mozaik d.o.o.</t>
  </si>
  <si>
    <t>Pakračka ulica BB, 43000 Bjelovar</t>
  </si>
  <si>
    <t xml:space="preserve">                                     k.č.br.: 5590/1, k.o. Bjelovar</t>
  </si>
  <si>
    <t xml:space="preserve">Pakračka ulica BB, 43000 Bjelovar
</t>
  </si>
  <si>
    <t>5590/1</t>
  </si>
  <si>
    <t>k.o. Bjelovar</t>
  </si>
  <si>
    <t>NTK-020-20-1, NTK-020-2, 02-01/21</t>
  </si>
  <si>
    <t>Montaža i priključenje fotonaponskih izmjenjivača, do potpune funkcionalnost</t>
  </si>
  <si>
    <t xml:space="preserve">Dobava dvopolnog podnožja rastalnih osigurača </t>
  </si>
  <si>
    <t>Dobava daljinskog isklopnika za MC2/3, 208-250V AC/DC</t>
  </si>
  <si>
    <t>Dobava kabelskih kanalica PK100 s nosačima i poklopcima</t>
  </si>
  <si>
    <t>Montaža fotonaponskih modula na krovnu konstrukciju, te njihovo međusobno spajanje u nizove i sa spojnim kutijama sukladno tehničkoj dokumentaciji</t>
  </si>
  <si>
    <t>Dobava i montaža GPRS modul:
- GPRS antena za GSM signal,
- slot za SIM karticu za podatkovni promet,
- integrirani GPRS modul za uspostavu podatkovne veze</t>
  </si>
  <si>
    <t>Dobava i montaža;Licenca za softver za nadzor, vizualizaciju podatka i udaljeno upravljanje radom fotonaponske elektrane:</t>
  </si>
  <si>
    <t>Dobava odvodnik prenapona klase C, TNS, 255V/20kA (SET)</t>
  </si>
  <si>
    <t>Dobava kabelskih kanalica PK200 s nosačima i poklopcima</t>
  </si>
  <si>
    <t>Dobava gljivastog tipkala crveno, svjetleće, deblokada zakretom</t>
  </si>
  <si>
    <t>Dobava NV rastavne sklopke vel.1|250A|3P, M10, na sustav 60mm</t>
  </si>
  <si>
    <t>Dobava nosača PE/N sabirnica, 2-polni, za sustav 60mm</t>
  </si>
  <si>
    <t>Dobava NV osigurača vel. 1, 200A/400V AC</t>
  </si>
  <si>
    <t>Dobava gljivasto tipkalo crveno, Svjetleće, deblokada zakretom</t>
  </si>
  <si>
    <t>Dobava kompaktni prekidač snage tip A, 4P/63A/25kA, MC1</t>
  </si>
  <si>
    <t>Dobava NV osigurač vel. 00, 50A/400V AC</t>
  </si>
  <si>
    <t>Dobava zaštitni prekidač, B karakteristika, 50A, 3-polni, 10kA</t>
  </si>
  <si>
    <t>Dobava redna stezaljka (vijčani priključak) 35mm², žuto/zelena</t>
  </si>
  <si>
    <t>Dobava završni pokrov za nosače sabirnica SI012310-- i SI012320--</t>
  </si>
  <si>
    <t>Dobava NV rastavna sklopka vel.1|250A|3P, M10, na sustav 60mm</t>
  </si>
  <si>
    <t>Dobava nosač PE/N sabirnica, 2-polni, za sustav 60mm</t>
  </si>
  <si>
    <t>Dobava NV osigurač vel. 1, 250A/400V AC</t>
  </si>
  <si>
    <t>Dobava tunel stezaljke 2 x 50-240mm2, za 4-polne MC3</t>
  </si>
  <si>
    <t>Polaganje i spajanje kablova AC-strane</t>
  </si>
  <si>
    <t>Montaža kabelskih kanalica PK200 s nosačima i poklopcima</t>
  </si>
  <si>
    <t>Dobava NV rastavna sklopka vel.000|125A|3P, box stez.50mm²,
na ploču</t>
  </si>
  <si>
    <t>Dobava nadzorni relej- sigurnosno odvajanje male elektrane od 
mreže</t>
  </si>
  <si>
    <t>Dobava aluminijske potkonstrukcije za montažu FN modula - komplet za montažu 1346 modula sa svim pripadajućim priborom na limeni krov</t>
  </si>
  <si>
    <t>RO-SE1</t>
  </si>
  <si>
    <t>Montaža i ugradnja ormara RO-SE1</t>
  </si>
  <si>
    <t>Montaža i ugradnja ormara RO-SE2</t>
  </si>
  <si>
    <t>Montaža i ugradnja ormara RO-SE3</t>
  </si>
  <si>
    <t>Sustav daljinskog očitanja potrošnje električne energije - ukupno</t>
  </si>
  <si>
    <t xml:space="preserve">Sustav daljinskog očitanja potrošnje električne energije </t>
  </si>
  <si>
    <t>REKAPITULACIJA - UGRADNJA PAMETNOG BROJILA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</si>
  <si>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</si>
  <si>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</si>
  <si>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</si>
  <si>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</si>
  <si>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</si>
  <si>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</si>
  <si>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</si>
  <si>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</si>
  <si>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</si>
  <si>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</si>
  <si>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</si>
  <si>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1.2.12.</t>
  </si>
  <si>
    <t>1.1.1.</t>
  </si>
  <si>
    <t>1.1.2.</t>
  </si>
  <si>
    <t>1.2.13.</t>
  </si>
  <si>
    <t>1.2.14.</t>
  </si>
  <si>
    <t>1.2.15.</t>
  </si>
  <si>
    <t>1.2.16.</t>
  </si>
  <si>
    <t>1.2.17.</t>
  </si>
  <si>
    <t>1.2.18.</t>
  </si>
  <si>
    <t>1.3.</t>
  </si>
  <si>
    <t>1.3.1.</t>
  </si>
  <si>
    <t>1.3.2.</t>
  </si>
  <si>
    <t>1.3.3.</t>
  </si>
  <si>
    <t>1.3.4.</t>
  </si>
  <si>
    <t>1.3.5.</t>
  </si>
  <si>
    <t>1.3.6.</t>
  </si>
  <si>
    <t>1.3.7.</t>
  </si>
  <si>
    <t>1.3.8.</t>
  </si>
  <si>
    <t>1.3.9.</t>
  </si>
  <si>
    <t>1.3.10.</t>
  </si>
  <si>
    <t>1.3.11.</t>
  </si>
  <si>
    <t>1.3.12.</t>
  </si>
  <si>
    <t>1.3.13.</t>
  </si>
  <si>
    <t>1.3.14.</t>
  </si>
  <si>
    <t>1.3.15.</t>
  </si>
  <si>
    <t>1.3.16.</t>
  </si>
  <si>
    <t>1.3.17.</t>
  </si>
  <si>
    <t>1.3.18.</t>
  </si>
  <si>
    <t>1.3.19.</t>
  </si>
  <si>
    <t>1.4.</t>
  </si>
  <si>
    <t>1.4.1.</t>
  </si>
  <si>
    <t>1.4.2.</t>
  </si>
  <si>
    <t>1.4.3.</t>
  </si>
  <si>
    <t>1.4.4.</t>
  </si>
  <si>
    <t>1.4.5.</t>
  </si>
  <si>
    <t>1.4.6.</t>
  </si>
  <si>
    <t>Sustav daljinskog očitavanja potrošnje električne energije</t>
  </si>
  <si>
    <t xml:space="preserve">2. </t>
  </si>
  <si>
    <t>Sustav daljinskog očitanja potrošnje električne energije</t>
  </si>
  <si>
    <t>PDV (25%)</t>
  </si>
  <si>
    <t>INVESTICIJA UKUPNO + PDV:</t>
  </si>
  <si>
    <t>INVESTICIJA UKUPNO:</t>
  </si>
  <si>
    <t>Dobava daljinski isklopnik za MC2/3, 208-250V AC/DC ili jednakovrijedno</t>
  </si>
  <si>
    <t>Dobava zaštitni prekidač min 6kA, B 10A, 1-polni</t>
  </si>
  <si>
    <t>Dobava zaštitnog prekidača min 6kA, B 63A, 3-polni</t>
  </si>
  <si>
    <t xml:space="preserve">
- slanje upozorenja ili alarma putem e-maila,
- detaljan grafički prikaz vlastite potrošnje lokacije,
- uključena FTP licenca za backup slanje podataka na cloud server ili jednakovrijedno
- vijek trajanja: 5 godina
</t>
  </si>
  <si>
    <t>Dobava i montaža;ICT Cloud Server u svrhu sigurnosne pohrane podataka rada fotonaponskog sustava zbog izvještavanja o rezultatima ostvarenih mjera suklano Uputi za prijavitelje, minimalne konfiguracije :
 - Operativni sustav 
 - minimalno 1 vCPU
 - minimalno 2 GB RAM
 - minimalno 50 GB HDD basic
 - minimalno 10 Mbps Cloud Interface (Internet interface) ili jednakovrijedno
 - Backup na dnevnoj razini
 - vijek trajanja: minimalno 5 godina</t>
  </si>
  <si>
    <t>Dobava trofaznog DC/AC pretvarača minimalno 60 kW s minimalno 6 MPPT Trackera i minimalno 12 DC ulaza, minimalne europske efikasnosti 98,4%, komunikacija: LED indikatori ili jednakovrijedno</t>
  </si>
  <si>
    <t>Dobava trofaznog DC/AC pretvarača minimalno 33 kW s minimalno 2 MPPT Trackera i minimalno 4 DC ulaza, minimalne europske efikasnosti 98,4%, komunikacija: LED indikatori ili jednakovrijedno</t>
  </si>
  <si>
    <t>Dobava trofaznog DC/AC pretvarača minimalno 36 kW s minimalno 2 MPPT Trackera i minimalno 4 DC ulaza, minimalne europske efikasnosti 98,4%, komunikacija: LED indikatori ili jednakovrijedno</t>
  </si>
  <si>
    <t>Dobava konektora MC4 (par F + M) ili jednakovrijedno</t>
  </si>
  <si>
    <t>Dobava kabelskih vezica (UV stabilne) minimalno 4x150mm</t>
  </si>
  <si>
    <t>Dobava spojnih DC ormarića (string box R-INV1 do R-INV11) izolacije IP65 ili jednakovrijedno:</t>
  </si>
  <si>
    <t>Dobava rastalnih osigurača gPV karakteristike, minimalno 16A 1000VDC</t>
  </si>
  <si>
    <t>Dobava DC solarnog kabela minimalno 1x6mm2 EN 50618:2014 ili jednakovrijedno</t>
  </si>
  <si>
    <t>Dobava kabela NAYY minimalno 1x185mm2 ili jednakovrijedno</t>
  </si>
  <si>
    <t>Dobava kabela NAYY minimalno 1x120mm2 ili jednakovrijedno</t>
  </si>
  <si>
    <t>Dobava kabela NAYY-O minimalno 1x70mm2 ili jednakovrijedno</t>
  </si>
  <si>
    <t>Dobava kabela NYY-J minimalno 1x120mm2 ili jednakovrijedno</t>
  </si>
  <si>
    <t xml:space="preserve">Dobava kabela NYY-J minimalno 1x95mm2 ili jednakovrijedno </t>
  </si>
  <si>
    <t>Dobava kabela NYY-O minimalno 1x25mm2 ili jednakovrijedno</t>
  </si>
  <si>
    <t>Dobava kabela NYY-J minimalno 5x16mm2 ili jednakovrijedno</t>
  </si>
  <si>
    <t>Dobava kabela H07V-K 1G minimalno 16 mm2 ili jednakovrijedno</t>
  </si>
  <si>
    <t>Dobava kabela Cat.6  U/UTP ili jednakovrijedno</t>
  </si>
  <si>
    <t>Dobava kabelskih kanala minimalno 60X60 (VxŠ), minimalno 2m, perforirani, sivi, RAL7030 ili jednakovrijedno</t>
  </si>
  <si>
    <t>Dobava bakrene sabirnice, TT profil, minimalno 1250A, duljina minimalno 2.4m</t>
  </si>
  <si>
    <t>Dobava zaštitnog prekidača minimalno 6kA, B 10A, 1-polni</t>
  </si>
  <si>
    <t>Dobava šuko utičnice, na DIN nosač, s LED indikacijom ili jednakovrijedno</t>
  </si>
  <si>
    <t>Dobava nosača sabirnica TT profila, 3-polni, za sustav minimalno 60mm</t>
  </si>
  <si>
    <t>Dobava pokrova sabirnice TT i TTT profila, duljina minimalno 1m</t>
  </si>
  <si>
    <t>Dobava bakrene sabirnice minimalno 379A (450A), minimalno 30x5mm, duljina minimalno 2m</t>
  </si>
  <si>
    <t>Dobava priključne ploče, 3P, sustav minimalno 60mm compact, minimalno 35-150mm²</t>
  </si>
  <si>
    <t>Dobava FID sklopke 125-4-03/AC ili jednakovrijedno</t>
  </si>
  <si>
    <t>Dobava FID sklopke min 63-4-03/AC, 10kA ili jednakovrijedno</t>
  </si>
  <si>
    <t>Dobava zaštitnog prekidača sa svojstvima rastavljača, C125A, 3P, 
10kA ili jednakovrijedno</t>
  </si>
  <si>
    <t>Dobava kompaktnog prekidača snage tip A, 4P,minimalno 50kA, minimalno 500A</t>
  </si>
  <si>
    <t>Dobava samostojećeg ormara, 2-vrata, IP55, minimalno 1800x1200x400mm 
(VxŠxD)</t>
  </si>
  <si>
    <t>Dobava kabelskih stopica minimalno 95mm2, za MC2</t>
  </si>
  <si>
    <t>Dobava kabelskih stopica minimalno 120mm2, za MC2</t>
  </si>
  <si>
    <t>Dobava odvodnik prenapona klase C, TNS, minimalno 255V/20kA (SET)</t>
  </si>
  <si>
    <t>Dobava šuko utičnica, na DIN nosač, s LED indikacijom ili jednakovrijedno</t>
  </si>
  <si>
    <t>Dobava kabelski kanal minimalno 60X60 (VxŠ), minimalno 2m, perforirani, sivi, RAL7030 ili jednakovrijedno</t>
  </si>
  <si>
    <t>Dobava daljinski isklopnik za MC1, 208-250V AC/DC, sa minimalno 3m kabela</t>
  </si>
  <si>
    <t>Dobava bakrena sabirnica, TT profil, 1250A, duljina minimalno 2.4m</t>
  </si>
  <si>
    <t>Dobava nosač sabirnica TT profila, 3-polni, za sustav minimalno 60mm</t>
  </si>
  <si>
    <t>Dobava pokrov sabirnice TT i TTT profila, duljina minimalno 1m</t>
  </si>
  <si>
    <t>Dobava bakrena sabirnica minimalno 379A (450A),minimalno 30x5mm, duljina minimalno 2m</t>
  </si>
  <si>
    <t>Dobava priključna ploča, 3P, sustav 60mm compact, minimalno 35-150mm²</t>
  </si>
  <si>
    <t>Dobava FID sklopka 125-4-03/AC ili jednakovrijedno</t>
  </si>
  <si>
    <t>Dobava kompaktni prekidač snage tip A, 4P, 50kA, minimalno 500A</t>
  </si>
  <si>
    <t>Dobava zaštitni prekidač minimalno 6kA, B 50A, 3-polni</t>
  </si>
  <si>
    <t>Dobava kabelska stopica minimalno 185mm2, za MC3</t>
  </si>
  <si>
    <t>Postavljanje konektora MC4 (par F + M) ili jednakovrijedno</t>
  </si>
  <si>
    <t>Postavljanje kabelskih vezica (UV stabilne) minimalno 4x150 mm</t>
  </si>
  <si>
    <t>Doprema i montaža DC ormarića R-INV1 do R-INV11 ili jednakovrijedno</t>
  </si>
  <si>
    <t>Ugradnja rastalnih osigurača gPV karakteristike, minimalno 16A 1000VDC</t>
  </si>
  <si>
    <t>Polaganje i spajanje DC solarnog kabela minimalno 1x6mm2 EN 50618:2014 ili jednakovrijedno</t>
  </si>
  <si>
    <t>Dobava FID sklopka  63-4-03/AC, min 10kA</t>
  </si>
  <si>
    <t>Dobava zaštitni prekidač sa svojstvima rastavljača, C125A, 3P, min 10kA</t>
  </si>
  <si>
    <t xml:space="preserve">Dobava 2-polnih odvodnika prenapona </t>
  </si>
  <si>
    <t>Dobava odvodnika prenapona, TNS, minimalno 255V/20kA (SET)  ili jednakovrijedno</t>
  </si>
  <si>
    <t>Dobava završnog pokrova za nosače sabirnica SI012310-- i SI012320- ili jednakovrijedno</t>
  </si>
  <si>
    <t>Dobava i montaža memorijske kartice za pohranu podataka minimalno 60 GB</t>
  </si>
  <si>
    <t>Dobava i montaža;Dobava  podatkovne SIM kartice sa minimalnim prometom od 1 GB mjesečno
- vijek trajanja: minimalno 24 mjeseca</t>
  </si>
  <si>
    <t>Dobava i montaža centralnog uređaja za prikupljanje i obradu podataka:
- 1 x Ethernet, Bluetooth, 1 x RS485/RS422, 1 x USB sučelje,
- maksimalna snaga elektrane 2000 kW,
- maksimalna duljina kabela 1000 m,
- praćenje rada stringa/MPPT-a invertera ili jednakovrijedno,
- detekcija kvara, greške, praćenje stanja i proizvodnje invertera,
- smanjenje snage invertera do određenog postotka ovisno o stanju trenutne proizvodnje i potrošnje kako bi se zadovoljila ograničenja snage definirane EES-om,
- mogućnost FTP prijenosa podataka na druge portale,
- minimalno 2GB memorijska kartica za neograničenu pohranu podataka</t>
  </si>
  <si>
    <t>Postavljanje sustava za proizvodnju el. energije iz sunca</t>
  </si>
  <si>
    <t>Kabeli AC strana ili jednakovrijedno</t>
  </si>
  <si>
    <t>RO-SE2 ili jednakovrijedno</t>
  </si>
  <si>
    <t>Dobava FID sklopka 63-4-03/AC, 10kA ili jednakovrijedno</t>
  </si>
  <si>
    <t>Dobava zidni ormar, metalni, 1 vrata, IP65, minimalno 800x800x210 (VxŠxD) ili jednakovrijedno</t>
  </si>
  <si>
    <t>RO-SE3 ili jednakovrijedno</t>
  </si>
  <si>
    <t>Dobava samostojeći ormar, 2-vrata, IP55, minimalno 2000x1200x400mm (VxŠxD) ili jednakovrijedno</t>
  </si>
  <si>
    <t>REKAPITULACIJA - Postavljanje sustava za proizvodnju el. energije iz sunca</t>
  </si>
  <si>
    <t>Ugradnja pametnog brojila</t>
  </si>
  <si>
    <r>
      <t>Dobava i montaža; Pametno brojilo</t>
    </r>
    <r>
      <rPr>
        <i/>
        <sz val="11"/>
        <color indexed="8"/>
        <rFont val="Calibri"/>
        <family val="2"/>
        <charset val="238"/>
      </rPr>
      <t xml:space="preserve">:
</t>
    </r>
    <r>
      <rPr>
        <sz val="11"/>
        <color indexed="8"/>
        <rFont val="Calibri"/>
        <family val="2"/>
        <charset val="238"/>
      </rPr>
      <t>- trofazno pametno brojilo,
- sučelje za vanjsku promjenu tarife, RS485, 4-pin za S0 izlaz za A+, A-, Modbus ili jednakovrijedno,
- maksimalna struja 6A,
- napon minimalno 230/400VAC,
- raspon mjerenja od 6mA do 5 A,
- vlastita potrošnja &lt;10VA,
- frekvencija minimalno 50Hz,
- IP51 zaštita ili jednakovrijedno,
- prikaz aktivne i reaktivne snage,
- prikaz energije u dva smjera,
- prikaz: I, U, P, S, F, cos fi,
- u kompletu sa strujnim mjernim transformatorima 1000/5A</t>
    </r>
  </si>
  <si>
    <r>
      <t xml:space="preserve">Dobava fotonaponskih modula: monokristalni opremljen s priključcima u priključnoj kutiji, minimalno 108 ćelija, dimenzije  minimalno (VxŠxD) 1700 x 1130 x 35/28 mm </t>
    </r>
    <r>
      <rPr>
        <sz val="11"/>
        <rFont val="Calibri"/>
        <family val="2"/>
      </rPr>
      <t>± 3%</t>
    </r>
    <r>
      <rPr>
        <sz val="11"/>
        <rFont val="Calibri"/>
        <family val="2"/>
        <scheme val="minor"/>
      </rPr>
      <t xml:space="preserve">,  snaga modula min. 410Wp, minimalna efikasnost 20,90 %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</si>
</sst>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\ &quot;kn&quot;;[Red]\-#,##0.00\ &quot;kn&quot;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#,##0.00\ &quot;kn&quot;"/>
    <numFmt numFmtId="168" formatCode="_-* #,##0.00\ [$€]_-;\-* #,##0.00\ [$€]_-;_-* &quot;-&quot;??\ [$€]_-;_-@_-"/>
    <numFmt numFmtId="169" formatCode="_-* #,##0.00\ [$kn-41A]_-;\-* #,##0.00\ [$kn-41A]_-;_-* &quot;-&quot;??\ [$kn-41A]_-;_-@_-"/>
    <numFmt numFmtId="170" formatCode="#,##0.00_ ;\-#,##0.00\ "/>
  </numFmts>
  <fonts count="57">
    <font>
      <sz val="11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2"/>
      <name val="Arial"/>
      <family val="2"/>
      <charset val="238"/>
    </font>
    <font>
      <sz val="11"/>
      <name val="Arial"/>
      <family val="1"/>
    </font>
    <font>
      <sz val="10"/>
      <name val="Arial CE"/>
      <charset val="238"/>
    </font>
    <font>
      <sz val="12"/>
      <name val="CRO_Swiss_Light-Normal"/>
      <charset val="238"/>
    </font>
    <font>
      <b/>
      <sz val="10"/>
      <color indexed="8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2"/>
      <name val="Helvetica-Narrow"/>
      <family val="2"/>
    </font>
    <font>
      <sz val="12"/>
      <name val="HRHelvetica"/>
    </font>
    <font>
      <b/>
      <sz val="24"/>
      <color indexed="8"/>
      <name val="Verdana"/>
      <family val="2"/>
      <charset val="238"/>
    </font>
    <font>
      <sz val="9"/>
      <name val="Arial CE"/>
      <charset val="238"/>
    </font>
    <font>
      <sz val="11"/>
      <color indexed="8"/>
      <name val="Verdana"/>
      <family val="2"/>
      <charset val="238"/>
    </font>
    <font>
      <b/>
      <sz val="11"/>
      <color indexed="8"/>
      <name val="Verdana"/>
      <family val="2"/>
      <charset val="238"/>
    </font>
    <font>
      <b/>
      <sz val="18"/>
      <color indexed="8"/>
      <name val="Verdana"/>
      <family val="2"/>
      <charset val="238"/>
    </font>
    <font>
      <sz val="10"/>
      <color rgb="FF0070C0"/>
      <name val="Verdana"/>
      <family val="2"/>
      <charset val="238"/>
    </font>
    <font>
      <b/>
      <sz val="11"/>
      <name val="Verdana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</font>
    <font>
      <b/>
      <sz val="11"/>
      <color rgb="FF000000"/>
      <name val="Verdana"/>
      <family val="2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Verdana"/>
      <family val="2"/>
    </font>
    <font>
      <b/>
      <sz val="10"/>
      <color theme="1"/>
      <name val="Arial"/>
      <family val="2"/>
      <charset val="238"/>
    </font>
    <font>
      <sz val="10"/>
      <name val="Verdana"/>
      <family val="2"/>
    </font>
    <font>
      <sz val="11"/>
      <name val="Calibri"/>
      <family val="2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Verdana"/>
      <family val="2"/>
      <charset val="238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indexed="8"/>
      <name val="Verdana"/>
      <family val="2"/>
    </font>
    <font>
      <sz val="9"/>
      <color rgb="FF000000"/>
      <name val="Tahoma"/>
      <family val="2"/>
    </font>
    <font>
      <sz val="10"/>
      <color indexed="8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0">
    <xf numFmtId="0" fontId="0" fillId="0" borderId="0"/>
    <xf numFmtId="0" fontId="8" fillId="0" borderId="0"/>
    <xf numFmtId="0" fontId="7" fillId="0" borderId="0"/>
    <xf numFmtId="0" fontId="2" fillId="0" borderId="0"/>
    <xf numFmtId="0" fontId="11" fillId="0" borderId="0"/>
    <xf numFmtId="0" fontId="9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0" fontId="10" fillId="0" borderId="0"/>
    <xf numFmtId="0" fontId="13" fillId="0" borderId="0"/>
    <xf numFmtId="0" fontId="15" fillId="0" borderId="0"/>
    <xf numFmtId="0" fontId="16" fillId="0" borderId="0"/>
    <xf numFmtId="165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7" fillId="0" borderId="0"/>
    <xf numFmtId="0" fontId="12" fillId="0" borderId="0"/>
    <xf numFmtId="166" fontId="18" fillId="0" borderId="0" applyFont="0" applyFill="0" applyBorder="0" applyAlignment="0" applyProtection="0"/>
    <xf numFmtId="0" fontId="20" fillId="0" borderId="0"/>
    <xf numFmtId="168" fontId="7" fillId="0" borderId="0"/>
    <xf numFmtId="168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7" fillId="0" borderId="0"/>
    <xf numFmtId="0" fontId="15" fillId="0" borderId="0"/>
    <xf numFmtId="0" fontId="2" fillId="0" borderId="0"/>
    <xf numFmtId="0" fontId="7" fillId="0" borderId="0"/>
  </cellStyleXfs>
  <cellXfs count="2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justify" vertical="top"/>
    </xf>
    <xf numFmtId="0" fontId="5" fillId="0" borderId="0" xfId="0" applyFont="1" applyAlignment="1">
      <alignment horizontal="justify" vertical="top"/>
    </xf>
    <xf numFmtId="0" fontId="5" fillId="0" borderId="0" xfId="0" applyFont="1"/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/>
    </xf>
    <xf numFmtId="4" fontId="3" fillId="0" borderId="0" xfId="0" applyNumberFormat="1" applyFont="1"/>
    <xf numFmtId="0" fontId="5" fillId="0" borderId="0" xfId="0" applyFont="1" applyAlignment="1">
      <alignment horizontal="center"/>
    </xf>
    <xf numFmtId="4" fontId="5" fillId="0" borderId="0" xfId="0" applyNumberFormat="1" applyFont="1"/>
    <xf numFmtId="4" fontId="5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21" fillId="0" borderId="0" xfId="0" applyFont="1" applyAlignment="1">
      <alignment horizontal="justify" vertical="top"/>
    </xf>
    <xf numFmtId="4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center"/>
    </xf>
    <xf numFmtId="4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0" fontId="3" fillId="0" borderId="0" xfId="0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4" fontId="22" fillId="0" borderId="0" xfId="0" applyNumberFormat="1" applyFont="1" applyAlignment="1">
      <alignment horizontal="left"/>
    </xf>
    <xf numFmtId="0" fontId="22" fillId="0" borderId="0" xfId="0" applyFont="1"/>
    <xf numFmtId="4" fontId="1" fillId="0" borderId="0" xfId="0" applyNumberFormat="1" applyFont="1" applyAlignment="1">
      <alignment horizontal="center" vertical="top" wrapText="1"/>
    </xf>
    <xf numFmtId="4" fontId="6" fillId="0" borderId="0" xfId="0" applyNumberFormat="1" applyFont="1"/>
    <xf numFmtId="0" fontId="6" fillId="0" borderId="0" xfId="0" applyFont="1"/>
    <xf numFmtId="0" fontId="1" fillId="0" borderId="0" xfId="0" applyFont="1" applyAlignment="1">
      <alignment horizontal="justify" vertical="top" wrapText="1"/>
    </xf>
    <xf numFmtId="0" fontId="0" fillId="0" borderId="0" xfId="0" applyAlignment="1">
      <alignment horizontal="center" vertical="top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 vertical="top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164" fontId="0" fillId="0" borderId="0" xfId="0" applyNumberFormat="1"/>
    <xf numFmtId="169" fontId="0" fillId="0" borderId="0" xfId="0" applyNumberFormat="1"/>
    <xf numFmtId="0" fontId="1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/>
    </xf>
    <xf numFmtId="0" fontId="29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top"/>
    </xf>
    <xf numFmtId="0" fontId="31" fillId="0" borderId="0" xfId="39" applyFont="1" applyAlignment="1">
      <alignment vertical="top" wrapText="1"/>
    </xf>
    <xf numFmtId="0" fontId="2" fillId="0" borderId="0" xfId="0" applyFont="1" applyAlignment="1">
      <alignment horizontal="center"/>
    </xf>
    <xf numFmtId="169" fontId="2" fillId="0" borderId="0" xfId="0" applyNumberFormat="1" applyFont="1" applyAlignment="1">
      <alignment horizontal="center"/>
    </xf>
    <xf numFmtId="4" fontId="32" fillId="0" borderId="0" xfId="39" applyNumberFormat="1" applyFont="1" applyAlignment="1">
      <alignment vertical="top" wrapText="1"/>
    </xf>
    <xf numFmtId="0" fontId="26" fillId="0" borderId="0" xfId="0" applyFont="1" applyAlignment="1">
      <alignment horizontal="center"/>
    </xf>
    <xf numFmtId="169" fontId="32" fillId="0" borderId="0" xfId="0" applyNumberFormat="1" applyFont="1" applyAlignment="1">
      <alignment horizontal="center"/>
    </xf>
    <xf numFmtId="169" fontId="26" fillId="0" borderId="0" xfId="0" applyNumberFormat="1" applyFont="1" applyAlignment="1">
      <alignment horizontal="center"/>
    </xf>
    <xf numFmtId="4" fontId="26" fillId="0" borderId="0" xfId="39" applyNumberFormat="1" applyFont="1" applyAlignment="1">
      <alignment vertical="top" wrapText="1"/>
    </xf>
    <xf numFmtId="0" fontId="30" fillId="0" borderId="0" xfId="0" applyFont="1" applyAlignment="1">
      <alignment vertical="top"/>
    </xf>
    <xf numFmtId="169" fontId="30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/>
    <xf numFmtId="0" fontId="32" fillId="0" borderId="0" xfId="39" applyFont="1" applyAlignment="1">
      <alignment vertical="top" wrapText="1"/>
    </xf>
    <xf numFmtId="0" fontId="32" fillId="0" borderId="0" xfId="0" applyFont="1" applyAlignment="1">
      <alignment horizontal="center"/>
    </xf>
    <xf numFmtId="169" fontId="32" fillId="0" borderId="0" xfId="0" applyNumberFormat="1" applyFont="1"/>
    <xf numFmtId="0" fontId="32" fillId="0" borderId="0" xfId="39" applyFont="1" applyAlignment="1">
      <alignment vertical="center" wrapText="1"/>
    </xf>
    <xf numFmtId="0" fontId="33" fillId="0" borderId="0" xfId="39" applyFont="1" applyAlignment="1">
      <alignment vertical="top" wrapText="1"/>
    </xf>
    <xf numFmtId="164" fontId="32" fillId="0" borderId="0" xfId="0" applyNumberFormat="1" applyFont="1" applyAlignment="1">
      <alignment horizontal="right"/>
    </xf>
    <xf numFmtId="164" fontId="32" fillId="0" borderId="0" xfId="0" applyNumberFormat="1" applyFont="1"/>
    <xf numFmtId="0" fontId="32" fillId="0" borderId="0" xfId="0" applyFont="1" applyAlignment="1">
      <alignment wrapText="1"/>
    </xf>
    <xf numFmtId="0" fontId="32" fillId="0" borderId="0" xfId="0" applyFont="1" applyAlignment="1">
      <alignment horizontal="right"/>
    </xf>
    <xf numFmtId="0" fontId="45" fillId="0" borderId="0" xfId="0" applyFont="1" applyAlignment="1">
      <alignment horizontal="center"/>
    </xf>
    <xf numFmtId="164" fontId="45" fillId="0" borderId="0" xfId="0" applyNumberFormat="1" applyFont="1"/>
    <xf numFmtId="170" fontId="26" fillId="0" borderId="0" xfId="0" applyNumberFormat="1" applyFont="1" applyAlignment="1">
      <alignment horizontal="center"/>
    </xf>
    <xf numFmtId="169" fontId="31" fillId="0" borderId="0" xfId="0" applyNumberFormat="1" applyFont="1" applyAlignment="1">
      <alignment horizontal="center"/>
    </xf>
    <xf numFmtId="170" fontId="2" fillId="0" borderId="0" xfId="0" applyNumberFormat="1" applyFont="1" applyAlignment="1">
      <alignment horizontal="center"/>
    </xf>
    <xf numFmtId="169" fontId="32" fillId="0" borderId="0" xfId="0" applyNumberFormat="1" applyFont="1" applyAlignment="1">
      <alignment horizontal="right"/>
    </xf>
    <xf numFmtId="0" fontId="34" fillId="0" borderId="0" xfId="0" applyFont="1" applyAlignment="1">
      <alignment horizontal="center"/>
    </xf>
    <xf numFmtId="170" fontId="34" fillId="0" borderId="0" xfId="0" applyNumberFormat="1" applyFont="1" applyAlignment="1">
      <alignment horizontal="center"/>
    </xf>
    <xf numFmtId="169" fontId="34" fillId="0" borderId="0" xfId="0" applyNumberFormat="1" applyFont="1" applyAlignment="1">
      <alignment horizontal="center"/>
    </xf>
    <xf numFmtId="169" fontId="2" fillId="0" borderId="0" xfId="0" applyNumberFormat="1" applyFont="1"/>
    <xf numFmtId="0" fontId="14" fillId="0" borderId="0" xfId="0" applyFont="1" applyAlignment="1">
      <alignment horizontal="center"/>
    </xf>
    <xf numFmtId="0" fontId="2" fillId="0" borderId="1" xfId="0" applyFont="1" applyBorder="1" applyAlignment="1">
      <alignment vertical="top"/>
    </xf>
    <xf numFmtId="0" fontId="31" fillId="0" borderId="1" xfId="39" applyFont="1" applyBorder="1" applyAlignment="1">
      <alignment vertical="top"/>
    </xf>
    <xf numFmtId="0" fontId="2" fillId="0" borderId="1" xfId="0" applyFont="1" applyBorder="1"/>
    <xf numFmtId="169" fontId="40" fillId="0" borderId="0" xfId="0" applyNumberFormat="1" applyFont="1"/>
    <xf numFmtId="0" fontId="31" fillId="0" borderId="0" xfId="39" applyFont="1" applyAlignment="1">
      <alignment horizontal="right" vertical="top" wrapText="1"/>
    </xf>
    <xf numFmtId="169" fontId="31" fillId="0" borderId="0" xfId="39" applyNumberFormat="1" applyFont="1" applyAlignment="1">
      <alignment wrapText="1"/>
    </xf>
    <xf numFmtId="0" fontId="14" fillId="0" borderId="0" xfId="0" applyFont="1" applyAlignment="1">
      <alignment horizontal="justify" vertical="top"/>
    </xf>
    <xf numFmtId="4" fontId="1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37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  <xf numFmtId="4" fontId="4" fillId="0" borderId="0" xfId="0" applyNumberFormat="1" applyFont="1" applyAlignment="1">
      <alignment horizontal="right" vertical="top" wrapText="1"/>
    </xf>
    <xf numFmtId="0" fontId="2" fillId="0" borderId="6" xfId="0" applyFont="1" applyBorder="1" applyAlignment="1">
      <alignment horizontal="center"/>
    </xf>
    <xf numFmtId="169" fontId="2" fillId="0" borderId="6" xfId="0" applyNumberFormat="1" applyFont="1" applyBorder="1" applyAlignment="1">
      <alignment horizontal="center"/>
    </xf>
    <xf numFmtId="169" fontId="30" fillId="0" borderId="6" xfId="0" applyNumberFormat="1" applyFont="1" applyBorder="1" applyAlignment="1">
      <alignment horizontal="center"/>
    </xf>
    <xf numFmtId="0" fontId="30" fillId="0" borderId="1" xfId="0" applyFont="1" applyBorder="1" applyAlignment="1">
      <alignment horizontal="center" vertical="top"/>
    </xf>
    <xf numFmtId="0" fontId="31" fillId="0" borderId="1" xfId="39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5" fillId="0" borderId="1" xfId="0" applyFont="1" applyBorder="1" applyAlignment="1">
      <alignment horizontal="center"/>
    </xf>
    <xf numFmtId="164" fontId="45" fillId="0" borderId="1" xfId="0" applyNumberFormat="1" applyFont="1" applyBorder="1"/>
    <xf numFmtId="169" fontId="46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0" fontId="2" fillId="0" borderId="1" xfId="0" applyNumberFormat="1" applyFont="1" applyBorder="1" applyAlignment="1">
      <alignment horizontal="center"/>
    </xf>
    <xf numFmtId="169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170" fontId="32" fillId="0" borderId="1" xfId="0" applyNumberFormat="1" applyFont="1" applyBorder="1" applyAlignment="1">
      <alignment horizontal="right"/>
    </xf>
    <xf numFmtId="0" fontId="32" fillId="0" borderId="1" xfId="39" applyFont="1" applyBorder="1" applyAlignment="1">
      <alignment vertical="top" wrapText="1"/>
    </xf>
    <xf numFmtId="0" fontId="32" fillId="0" borderId="1" xfId="0" applyFont="1" applyBorder="1" applyAlignment="1">
      <alignment horizontal="center"/>
    </xf>
    <xf numFmtId="169" fontId="32" fillId="0" borderId="1" xfId="0" applyNumberFormat="1" applyFont="1" applyBorder="1" applyAlignment="1">
      <alignment horizontal="center"/>
    </xf>
    <xf numFmtId="169" fontId="2" fillId="0" borderId="1" xfId="0" applyNumberFormat="1" applyFont="1" applyBorder="1"/>
    <xf numFmtId="169" fontId="40" fillId="0" borderId="1" xfId="0" applyNumberFormat="1" applyFont="1" applyBorder="1"/>
    <xf numFmtId="0" fontId="29" fillId="0" borderId="0" xfId="0" applyFont="1" applyAlignment="1">
      <alignment horizontal="center" vertical="center" wrapText="1"/>
    </xf>
    <xf numFmtId="0" fontId="37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34" fillId="0" borderId="1" xfId="0" applyFont="1" applyBorder="1" applyAlignment="1">
      <alignment horizontal="center"/>
    </xf>
    <xf numFmtId="169" fontId="34" fillId="0" borderId="1" xfId="0" applyNumberFormat="1" applyFont="1" applyBorder="1" applyAlignment="1">
      <alignment horizontal="center"/>
    </xf>
    <xf numFmtId="0" fontId="14" fillId="0" borderId="0" xfId="0" applyFont="1"/>
    <xf numFmtId="0" fontId="2" fillId="0" borderId="6" xfId="0" applyFont="1" applyBorder="1" applyAlignment="1">
      <alignment vertical="top"/>
    </xf>
    <xf numFmtId="169" fontId="2" fillId="0" borderId="6" xfId="0" applyNumberFormat="1" applyFont="1" applyBorder="1"/>
    <xf numFmtId="0" fontId="2" fillId="0" borderId="6" xfId="0" applyFont="1" applyBorder="1"/>
    <xf numFmtId="0" fontId="40" fillId="0" borderId="6" xfId="0" applyFont="1" applyBorder="1" applyAlignment="1">
      <alignment vertical="top"/>
    </xf>
    <xf numFmtId="0" fontId="6" fillId="0" borderId="0" xfId="0" applyFont="1" applyAlignment="1">
      <alignment horizontal="right"/>
    </xf>
    <xf numFmtId="167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167" fontId="6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right"/>
    </xf>
    <xf numFmtId="0" fontId="42" fillId="0" borderId="2" xfId="0" applyFont="1" applyBorder="1" applyAlignment="1">
      <alignment horizontal="center" vertical="center" wrapText="1"/>
    </xf>
    <xf numFmtId="16" fontId="39" fillId="0" borderId="0" xfId="0" applyNumberFormat="1" applyFont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horizontal="center"/>
    </xf>
    <xf numFmtId="0" fontId="50" fillId="0" borderId="0" xfId="0" applyFont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3" fillId="0" borderId="3" xfId="0" applyNumberFormat="1" applyFont="1" applyBorder="1" applyAlignment="1">
      <alignment horizontal="right"/>
    </xf>
    <xf numFmtId="0" fontId="14" fillId="0" borderId="8" xfId="0" applyFont="1" applyBorder="1" applyAlignment="1">
      <alignment horizontal="center" vertical="top"/>
    </xf>
    <xf numFmtId="0" fontId="52" fillId="0" borderId="5" xfId="0" applyFont="1" applyBorder="1" applyAlignment="1">
      <alignment horizontal="justify" vertical="top"/>
    </xf>
    <xf numFmtId="0" fontId="51" fillId="0" borderId="5" xfId="0" applyFont="1" applyBorder="1" applyAlignment="1">
      <alignment horizontal="center"/>
    </xf>
    <xf numFmtId="0" fontId="51" fillId="0" borderId="5" xfId="0" applyFont="1" applyBorder="1" applyAlignment="1">
      <alignment horizontal="right"/>
    </xf>
    <xf numFmtId="4" fontId="51" fillId="0" borderId="5" xfId="0" applyNumberFormat="1" applyFont="1" applyBorder="1" applyAlignment="1">
      <alignment horizontal="right"/>
    </xf>
    <xf numFmtId="4" fontId="52" fillId="0" borderId="4" xfId="0" applyNumberFormat="1" applyFont="1" applyBorder="1" applyAlignment="1">
      <alignment horizontal="right"/>
    </xf>
    <xf numFmtId="0" fontId="53" fillId="0" borderId="8" xfId="0" applyFont="1" applyBorder="1"/>
    <xf numFmtId="4" fontId="51" fillId="0" borderId="4" xfId="0" applyNumberFormat="1" applyFont="1" applyBorder="1" applyAlignment="1">
      <alignment horizontal="right"/>
    </xf>
    <xf numFmtId="0" fontId="5" fillId="0" borderId="0" xfId="0" applyFont="1" applyAlignment="1">
      <alignment horizontal="justify" vertical="top" wrapText="1"/>
    </xf>
    <xf numFmtId="0" fontId="21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30" fillId="0" borderId="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2" fillId="0" borderId="0" xfId="0" applyFont="1" applyAlignment="1">
      <alignment vertical="top" wrapText="1"/>
    </xf>
    <xf numFmtId="0" fontId="33" fillId="0" borderId="0" xfId="0" applyFont="1" applyAlignment="1">
      <alignment wrapText="1"/>
    </xf>
    <xf numFmtId="164" fontId="32" fillId="0" borderId="0" xfId="0" applyNumberFormat="1" applyFont="1" applyAlignment="1">
      <alignment wrapText="1"/>
    </xf>
    <xf numFmtId="0" fontId="45" fillId="0" borderId="0" xfId="0" applyFont="1" applyAlignment="1">
      <alignment wrapText="1"/>
    </xf>
    <xf numFmtId="0" fontId="45" fillId="0" borderId="1" xfId="0" applyFont="1" applyBorder="1" applyAlignment="1">
      <alignment wrapText="1"/>
    </xf>
    <xf numFmtId="0" fontId="31" fillId="0" borderId="0" xfId="0" applyFont="1" applyAlignment="1">
      <alignment vertical="top" wrapText="1"/>
    </xf>
    <xf numFmtId="0" fontId="0" fillId="0" borderId="1" xfId="0" applyBorder="1" applyAlignment="1">
      <alignment wrapText="1"/>
    </xf>
    <xf numFmtId="0" fontId="30" fillId="0" borderId="0" xfId="0" applyFont="1" applyAlignment="1">
      <alignment vertical="top" wrapText="1"/>
    </xf>
    <xf numFmtId="0" fontId="34" fillId="0" borderId="0" xfId="0" applyFont="1" applyAlignment="1">
      <alignment vertical="top" wrapText="1"/>
    </xf>
    <xf numFmtId="0" fontId="14" fillId="0" borderId="0" xfId="0" applyFont="1" applyAlignment="1">
      <alignment horizontal="left" wrapText="1"/>
    </xf>
    <xf numFmtId="0" fontId="40" fillId="0" borderId="0" xfId="0" applyFont="1" applyAlignment="1">
      <alignment wrapText="1"/>
    </xf>
    <xf numFmtId="0" fontId="54" fillId="0" borderId="0" xfId="0" applyFont="1"/>
    <xf numFmtId="0" fontId="55" fillId="0" borderId="0" xfId="0" applyFont="1" applyAlignment="1">
      <alignment horizontal="center" vertical="top"/>
    </xf>
    <xf numFmtId="0" fontId="56" fillId="0" borderId="0" xfId="0" applyFont="1" applyAlignment="1">
      <alignment horizontal="left" vertical="top"/>
    </xf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right"/>
    </xf>
    <xf numFmtId="0" fontId="56" fillId="0" borderId="0" xfId="0" applyFont="1" applyAlignment="1">
      <alignment horizontal="justify" vertical="top"/>
    </xf>
    <xf numFmtId="0" fontId="5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41" fillId="0" borderId="0" xfId="0" applyFont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left"/>
    </xf>
    <xf numFmtId="0" fontId="22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justify" vertical="top" wrapText="1"/>
    </xf>
    <xf numFmtId="0" fontId="22" fillId="0" borderId="0" xfId="0" applyFont="1" applyAlignment="1">
      <alignment horizontal="justify" vertical="top"/>
    </xf>
    <xf numFmtId="0" fontId="22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 applyAlignment="1">
      <alignment horizontal="left" wrapText="1"/>
    </xf>
    <xf numFmtId="0" fontId="22" fillId="0" borderId="0" xfId="0" applyFont="1" applyAlignment="1">
      <alignment vertical="top" wrapText="1"/>
    </xf>
    <xf numFmtId="169" fontId="2" fillId="0" borderId="0" xfId="0" applyNumberFormat="1" applyFont="1"/>
    <xf numFmtId="0" fontId="0" fillId="0" borderId="0" xfId="0"/>
    <xf numFmtId="169" fontId="2" fillId="0" borderId="1" xfId="0" applyNumberFormat="1" applyFont="1" applyBorder="1"/>
    <xf numFmtId="0" fontId="0" fillId="0" borderId="1" xfId="0" applyBorder="1"/>
    <xf numFmtId="169" fontId="31" fillId="0" borderId="0" xfId="39" applyNumberFormat="1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31" fillId="0" borderId="6" xfId="39" applyFont="1" applyBorder="1" applyAlignment="1">
      <alignment horizontal="left" vertical="top" wrapText="1"/>
    </xf>
    <xf numFmtId="0" fontId="31" fillId="0" borderId="0" xfId="39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</cellXfs>
  <cellStyles count="40">
    <cellStyle name="Comma 2" xfId="8" xr:uid="{00000000-0005-0000-0000-000000000000}"/>
    <cellStyle name="Comma 2 2" xfId="17" xr:uid="{00000000-0005-0000-0000-000001000000}"/>
    <cellStyle name="Comma 2 2 2" xfId="33" xr:uid="{00000000-0005-0000-0000-000002000000}"/>
    <cellStyle name="Comma 2 3" xfId="30" xr:uid="{00000000-0005-0000-0000-000003000000}"/>
    <cellStyle name="Comma 3" xfId="21" xr:uid="{00000000-0005-0000-0000-000004000000}"/>
    <cellStyle name="Comma 3 2" xfId="35" xr:uid="{00000000-0005-0000-0000-000005000000}"/>
    <cellStyle name="Currency 2" xfId="16" xr:uid="{00000000-0005-0000-0000-000006000000}"/>
    <cellStyle name="Currency 2 2" xfId="32" xr:uid="{00000000-0005-0000-0000-000007000000}"/>
    <cellStyle name="Excel Built-in Normal" xfId="12" xr:uid="{00000000-0005-0000-0000-000008000000}"/>
    <cellStyle name="Normal" xfId="0" builtinId="0"/>
    <cellStyle name="Normal 10" xfId="13" xr:uid="{00000000-0005-0000-0000-000009000000}"/>
    <cellStyle name="Normal 10 10" xfId="25" xr:uid="{00000000-0005-0000-0000-00000A000000}"/>
    <cellStyle name="Normal 10 2" xfId="9" xr:uid="{00000000-0005-0000-0000-00000B000000}"/>
    <cellStyle name="Normal 17" xfId="22" xr:uid="{00000000-0005-0000-0000-00000C000000}"/>
    <cellStyle name="Normal 2" xfId="1" xr:uid="{00000000-0005-0000-0000-00000D000000}"/>
    <cellStyle name="Normal 2 2" xfId="36" xr:uid="{00000000-0005-0000-0000-00000E000000}"/>
    <cellStyle name="Normal 2 2 2 2 2" xfId="26" xr:uid="{00000000-0005-0000-0000-00000F000000}"/>
    <cellStyle name="Normal 2 2 3" xfId="7" xr:uid="{00000000-0005-0000-0000-000010000000}"/>
    <cellStyle name="Normal 22 2" xfId="28" xr:uid="{00000000-0005-0000-0000-000011000000}"/>
    <cellStyle name="Normal 24" xfId="27" xr:uid="{00000000-0005-0000-0000-000012000000}"/>
    <cellStyle name="Normal 3" xfId="2" xr:uid="{00000000-0005-0000-0000-000013000000}"/>
    <cellStyle name="Normal 3 2" xfId="15" xr:uid="{00000000-0005-0000-0000-000014000000}"/>
    <cellStyle name="Normal 4" xfId="14" xr:uid="{00000000-0005-0000-0000-000015000000}"/>
    <cellStyle name="Normal 5" xfId="19" xr:uid="{00000000-0005-0000-0000-000016000000}"/>
    <cellStyle name="Normal 6" xfId="29" xr:uid="{00000000-0005-0000-0000-000017000000}"/>
    <cellStyle name="Normal 6 2" xfId="37" xr:uid="{00000000-0005-0000-0000-000018000000}"/>
    <cellStyle name="Normal 8" xfId="23" xr:uid="{00000000-0005-0000-0000-000019000000}"/>
    <cellStyle name="Normal 9" xfId="24" xr:uid="{00000000-0005-0000-0000-00001A000000}"/>
    <cellStyle name="Normal_troš 06-300" xfId="39" xr:uid="{00000000-0005-0000-0000-00001B000000}"/>
    <cellStyle name="Normalno 12" xfId="38" xr:uid="{00000000-0005-0000-0000-00001D000000}"/>
    <cellStyle name="Normalno 2" xfId="6" xr:uid="{00000000-0005-0000-0000-00001E000000}"/>
    <cellStyle name="Normalno 2 2" xfId="4" xr:uid="{00000000-0005-0000-0000-00001F000000}"/>
    <cellStyle name="Normalno 3" xfId="3" xr:uid="{00000000-0005-0000-0000-000020000000}"/>
    <cellStyle name="Obično 3" xfId="11" xr:uid="{00000000-0005-0000-0000-000021000000}"/>
    <cellStyle name="Obično_A.13.2.Tabelarni iskaz_AS" xfId="20" xr:uid="{00000000-0005-0000-0000-000022000000}"/>
    <cellStyle name="Style 1" xfId="5" xr:uid="{00000000-0005-0000-0000-000023000000}"/>
    <cellStyle name="Zarez 2" xfId="10" xr:uid="{00000000-0005-0000-0000-000024000000}"/>
    <cellStyle name="Zarez 2 2" xfId="18" xr:uid="{00000000-0005-0000-0000-000025000000}"/>
    <cellStyle name="Zarez 2 2 2" xfId="34" xr:uid="{00000000-0005-0000-0000-000026000000}"/>
    <cellStyle name="Zarez 2 3" xfId="31" xr:uid="{00000000-0005-0000-0000-000027000000}"/>
  </cellStyles>
  <dxfs count="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2:H87"/>
  <sheetViews>
    <sheetView view="pageBreakPreview" zoomScale="131" zoomScaleNormal="100" zoomScaleSheetLayoutView="100" workbookViewId="0">
      <selection activeCell="D37" sqref="D37"/>
    </sheetView>
  </sheetViews>
  <sheetFormatPr baseColWidth="10" defaultColWidth="8.83203125" defaultRowHeight="15"/>
  <cols>
    <col min="2" max="2" width="37.33203125" customWidth="1"/>
    <col min="4" max="4" width="24" customWidth="1"/>
    <col min="5" max="5" width="14.83203125" customWidth="1"/>
    <col min="6" max="6" width="18" customWidth="1"/>
  </cols>
  <sheetData>
    <row r="2" spans="1:7" s="4" customFormat="1" ht="13">
      <c r="A2" s="14"/>
      <c r="B2" s="3"/>
      <c r="C2" s="10"/>
      <c r="D2" s="12"/>
      <c r="E2" s="12"/>
      <c r="F2" s="12"/>
    </row>
    <row r="3" spans="1:7" s="4" customFormat="1">
      <c r="A3" s="14"/>
      <c r="B3" s="17" t="s">
        <v>8</v>
      </c>
      <c r="C3" s="196" t="s">
        <v>74</v>
      </c>
      <c r="D3" s="197"/>
      <c r="E3" s="197"/>
      <c r="F3" s="197"/>
    </row>
    <row r="4" spans="1:7" s="4" customFormat="1" ht="16.5" customHeight="1">
      <c r="A4" s="14"/>
      <c r="B4" s="17"/>
      <c r="C4" s="197" t="s">
        <v>75</v>
      </c>
      <c r="D4" s="197"/>
      <c r="E4" s="197"/>
      <c r="F4" s="197"/>
    </row>
    <row r="5" spans="1:7" s="4" customFormat="1" ht="14">
      <c r="A5" s="14"/>
      <c r="B5" s="17"/>
      <c r="C5" s="197" t="s">
        <v>64</v>
      </c>
      <c r="D5" s="197"/>
      <c r="E5" s="197"/>
      <c r="F5" s="26"/>
    </row>
    <row r="6" spans="1:7" s="4" customFormat="1" ht="14">
      <c r="A6" s="14"/>
      <c r="B6" s="17"/>
      <c r="C6" s="25"/>
      <c r="D6" s="26"/>
      <c r="E6" s="26"/>
      <c r="F6" s="26"/>
    </row>
    <row r="7" spans="1:7" s="4" customFormat="1" ht="55.5" customHeight="1">
      <c r="A7" s="14"/>
      <c r="B7" s="17" t="s">
        <v>0</v>
      </c>
      <c r="C7" s="198" t="s">
        <v>71</v>
      </c>
      <c r="D7" s="199"/>
      <c r="E7" s="199"/>
      <c r="F7" s="199"/>
    </row>
    <row r="8" spans="1:7" s="4" customFormat="1" ht="14">
      <c r="A8" s="14"/>
      <c r="B8" s="17"/>
      <c r="C8" s="200"/>
      <c r="D8" s="197"/>
      <c r="E8" s="197"/>
      <c r="F8" s="197"/>
    </row>
    <row r="9" spans="1:7" s="4" customFormat="1" ht="14">
      <c r="A9" s="14"/>
      <c r="B9" s="17"/>
      <c r="C9" s="25"/>
      <c r="D9" s="26"/>
      <c r="E9" s="26"/>
      <c r="F9" s="26"/>
    </row>
    <row r="10" spans="1:7" s="4" customFormat="1" ht="14">
      <c r="A10" s="14"/>
      <c r="B10" s="17"/>
      <c r="C10" s="25"/>
      <c r="D10" s="26"/>
      <c r="E10" s="26"/>
      <c r="F10" s="26"/>
    </row>
    <row r="11" spans="1:7" s="4" customFormat="1">
      <c r="A11" s="14"/>
      <c r="B11" s="17" t="s">
        <v>1</v>
      </c>
      <c r="C11" s="191" t="s">
        <v>77</v>
      </c>
      <c r="D11" s="191"/>
      <c r="E11" s="191"/>
      <c r="F11" s="191"/>
    </row>
    <row r="12" spans="1:7" s="4" customFormat="1" ht="14">
      <c r="A12" s="14"/>
      <c r="B12" s="17"/>
      <c r="C12" s="27" t="s">
        <v>26</v>
      </c>
      <c r="D12" s="27" t="s">
        <v>78</v>
      </c>
      <c r="E12" s="27" t="s">
        <v>79</v>
      </c>
      <c r="F12" s="18"/>
      <c r="G12" s="11"/>
    </row>
    <row r="13" spans="1:7" s="4" customFormat="1" ht="14">
      <c r="A13" s="14"/>
      <c r="B13" s="17"/>
      <c r="C13" s="25"/>
      <c r="D13" s="26"/>
      <c r="E13" s="26"/>
      <c r="F13" s="26"/>
    </row>
    <row r="14" spans="1:7" s="4" customFormat="1">
      <c r="A14" s="14"/>
      <c r="B14" s="17" t="s">
        <v>7</v>
      </c>
      <c r="C14" s="192" t="s">
        <v>80</v>
      </c>
      <c r="D14" s="192"/>
      <c r="E14" s="26"/>
      <c r="F14" s="26"/>
    </row>
    <row r="15" spans="1:7" s="4" customFormat="1" ht="14">
      <c r="A15" s="14"/>
      <c r="B15" s="17"/>
      <c r="C15" s="25"/>
      <c r="D15" s="26"/>
      <c r="E15" s="26"/>
      <c r="F15" s="26"/>
    </row>
    <row r="16" spans="1:7" s="4" customFormat="1">
      <c r="A16" s="14"/>
      <c r="B16" s="17" t="s">
        <v>6</v>
      </c>
      <c r="C16" s="193" t="s">
        <v>69</v>
      </c>
      <c r="D16" s="193"/>
      <c r="E16" s="193"/>
      <c r="F16" s="26"/>
    </row>
    <row r="17" spans="1:8" s="4" customFormat="1" ht="14">
      <c r="A17" s="14"/>
      <c r="B17" s="17"/>
      <c r="C17" s="25"/>
      <c r="D17" s="26"/>
      <c r="E17" s="26"/>
      <c r="F17" s="26"/>
    </row>
    <row r="18" spans="1:8" s="4" customFormat="1" ht="51" customHeight="1">
      <c r="A18" s="14"/>
      <c r="B18" s="17" t="s">
        <v>11</v>
      </c>
      <c r="C18" s="191" t="s">
        <v>70</v>
      </c>
      <c r="D18" s="194"/>
      <c r="E18" s="194"/>
      <c r="F18" s="194"/>
    </row>
    <row r="19" spans="1:8" s="4" customFormat="1" ht="51" customHeight="1">
      <c r="A19" s="14"/>
      <c r="B19" s="17"/>
      <c r="C19" s="36"/>
      <c r="D19" s="37"/>
      <c r="E19" s="37"/>
      <c r="F19" s="37"/>
    </row>
    <row r="20" spans="1:8" s="4" customFormat="1" ht="13">
      <c r="A20" s="14"/>
      <c r="B20" s="3"/>
      <c r="C20" s="10"/>
      <c r="D20" s="12"/>
      <c r="E20" s="12"/>
      <c r="F20" s="12"/>
    </row>
    <row r="21" spans="1:8" s="4" customFormat="1" ht="30">
      <c r="A21" s="195" t="s">
        <v>27</v>
      </c>
      <c r="B21" s="195"/>
      <c r="C21" s="195"/>
      <c r="D21" s="195"/>
      <c r="E21" s="195"/>
      <c r="F21" s="195"/>
      <c r="G21" s="21"/>
      <c r="H21" s="11"/>
    </row>
    <row r="22" spans="1:8" s="4" customFormat="1" ht="13">
      <c r="A22" s="14"/>
      <c r="B22" s="3"/>
      <c r="C22" s="10"/>
      <c r="D22" s="12"/>
      <c r="E22" s="12"/>
      <c r="F22" s="12"/>
    </row>
    <row r="23" spans="1:8" s="4" customFormat="1" ht="23">
      <c r="A23" s="187" t="s">
        <v>10</v>
      </c>
      <c r="B23" s="187"/>
      <c r="C23" s="187"/>
      <c r="D23" s="187"/>
      <c r="E23" s="187"/>
      <c r="F23" s="187"/>
    </row>
    <row r="24" spans="1:8" s="4" customFormat="1" ht="23">
      <c r="A24" s="35"/>
      <c r="B24" s="35"/>
      <c r="C24" s="35"/>
      <c r="D24" s="35"/>
      <c r="E24" s="35"/>
      <c r="F24" s="35"/>
    </row>
    <row r="25" spans="1:8" s="4" customFormat="1" ht="13">
      <c r="A25" s="14"/>
      <c r="B25" s="188"/>
      <c r="C25" s="188"/>
      <c r="D25" s="188"/>
      <c r="E25" s="188"/>
      <c r="F25" s="188"/>
    </row>
    <row r="26" spans="1:8" s="4" customFormat="1" ht="13">
      <c r="A26" s="14"/>
      <c r="B26" s="3"/>
      <c r="C26" s="10"/>
      <c r="D26" s="12"/>
      <c r="E26" s="12"/>
      <c r="F26" s="12"/>
    </row>
    <row r="27" spans="1:8" s="4" customFormat="1" ht="23">
      <c r="A27" s="189" t="s">
        <v>15</v>
      </c>
      <c r="B27" s="187"/>
      <c r="C27" s="187"/>
      <c r="D27" s="187"/>
      <c r="E27" s="187"/>
      <c r="F27" s="187"/>
    </row>
    <row r="28" spans="1:8" s="4" customFormat="1" ht="13">
      <c r="A28" s="14"/>
      <c r="B28" s="3"/>
      <c r="C28" s="10"/>
      <c r="D28" s="12"/>
      <c r="E28" s="12"/>
      <c r="F28" s="12"/>
    </row>
    <row r="29" spans="1:8" s="4" customFormat="1" ht="13">
      <c r="A29" s="14"/>
      <c r="B29" s="3"/>
      <c r="C29" s="10"/>
      <c r="D29" s="12"/>
      <c r="E29" s="12"/>
      <c r="F29" s="12"/>
    </row>
    <row r="30" spans="1:8" s="4" customFormat="1" ht="13">
      <c r="A30" s="14"/>
      <c r="B30" s="3"/>
      <c r="C30" s="10"/>
      <c r="D30" s="12"/>
      <c r="E30" s="12"/>
      <c r="F30" s="12"/>
    </row>
    <row r="31" spans="1:8" s="4" customFormat="1" ht="13">
      <c r="A31" s="14"/>
      <c r="B31" s="3"/>
      <c r="C31" s="10"/>
      <c r="D31" s="12"/>
      <c r="E31" s="12"/>
      <c r="F31" s="12"/>
    </row>
    <row r="32" spans="1:8" s="4" customFormat="1" ht="13">
      <c r="A32" s="14"/>
      <c r="B32" s="3"/>
      <c r="C32" s="10"/>
      <c r="D32" s="12"/>
      <c r="E32" s="12"/>
      <c r="F32" s="12"/>
    </row>
    <row r="33" spans="1:6" s="4" customFormat="1" ht="13">
      <c r="A33" s="14"/>
      <c r="B33" s="2"/>
      <c r="C33" s="24"/>
      <c r="D33" s="88"/>
      <c r="E33" s="13"/>
      <c r="F33" s="13"/>
    </row>
    <row r="34" spans="1:6" s="4" customFormat="1" ht="13">
      <c r="A34" s="14"/>
      <c r="B34" s="184" t="s">
        <v>12</v>
      </c>
      <c r="C34" s="184"/>
      <c r="D34" s="184"/>
      <c r="E34" s="184"/>
      <c r="F34" s="184"/>
    </row>
    <row r="35" spans="1:6" s="4" customFormat="1" ht="13">
      <c r="A35" s="40"/>
    </row>
    <row r="36" spans="1:6" s="4" customFormat="1">
      <c r="A36" s="144" t="s">
        <v>2</v>
      </c>
      <c r="B36" s="190" t="s">
        <v>232</v>
      </c>
      <c r="C36" s="190"/>
      <c r="D36" s="145"/>
      <c r="E36" s="146"/>
      <c r="F36" s="115">
        <f>SUM(F37:F40)</f>
        <v>0</v>
      </c>
    </row>
    <row r="37" spans="1:6" s="4" customFormat="1">
      <c r="A37" s="178" t="str">
        <f>'Postavljanje sustava za proizvo'!A169</f>
        <v>1.1.</v>
      </c>
      <c r="B37" s="183" t="str">
        <f>'Postavljanje sustava za proizvo'!B169</f>
        <v>Bravarski i građevinski radovi</v>
      </c>
      <c r="C37" s="180"/>
      <c r="D37" s="181"/>
      <c r="E37" s="44"/>
      <c r="F37" s="52">
        <f>'Postavljanje sustava za proizvo'!F169</f>
        <v>0</v>
      </c>
    </row>
    <row r="38" spans="1:6" s="4" customFormat="1">
      <c r="A38" s="178" t="str">
        <f>'Postavljanje sustava za proizvo'!A170</f>
        <v>1.2.</v>
      </c>
      <c r="B38" s="183" t="str">
        <f>'Postavljanje sustava za proizvo'!B170</f>
        <v>Elektro materijal i oprema</v>
      </c>
      <c r="C38" s="180"/>
      <c r="D38" s="181"/>
      <c r="E38" s="44"/>
      <c r="F38" s="52">
        <f>'Postavljanje sustava za proizvo'!F170</f>
        <v>0</v>
      </c>
    </row>
    <row r="39" spans="1:6" s="4" customFormat="1">
      <c r="A39" s="178" t="str">
        <f>'Postavljanje sustava za proizvo'!A171</f>
        <v>1.3.</v>
      </c>
      <c r="B39" s="183" t="str">
        <f>'Postavljanje sustava za proizvo'!B171</f>
        <v>Elektromontažni radovi</v>
      </c>
      <c r="C39" s="180"/>
      <c r="D39" s="181"/>
      <c r="E39" s="44"/>
      <c r="F39" s="52">
        <f>'Postavljanje sustava za proizvo'!F171</f>
        <v>0</v>
      </c>
    </row>
    <row r="40" spans="1:6" s="4" customFormat="1">
      <c r="A40" s="178" t="str">
        <f>'Postavljanje sustava za proizvo'!A172</f>
        <v>1.4.</v>
      </c>
      <c r="B40" s="183" t="str">
        <f>'Postavljanje sustava za proizvo'!B172</f>
        <v>Mjerenje, ispitivanje, podešavanje i puštanje u pogon</v>
      </c>
      <c r="C40" s="180"/>
      <c r="D40" s="181"/>
      <c r="E40" s="44"/>
      <c r="F40" s="52">
        <f>'Postavljanje sustava za proizvo'!F172</f>
        <v>0</v>
      </c>
    </row>
    <row r="41" spans="1:6" s="4" customFormat="1" ht="13">
      <c r="A41" s="40"/>
      <c r="B41" s="41"/>
      <c r="C41" s="130"/>
      <c r="D41" s="128"/>
      <c r="E41" s="44"/>
      <c r="F41" s="41"/>
    </row>
    <row r="42" spans="1:6" s="4" customFormat="1">
      <c r="A42" s="144" t="s">
        <v>164</v>
      </c>
      <c r="B42" s="147" t="s">
        <v>240</v>
      </c>
      <c r="C42" s="148"/>
      <c r="D42" s="145"/>
      <c r="E42" s="146"/>
      <c r="F42" s="115">
        <f>F43</f>
        <v>0</v>
      </c>
    </row>
    <row r="43" spans="1:6" s="4" customFormat="1">
      <c r="A43" s="178" t="s">
        <v>32</v>
      </c>
      <c r="B43" s="179" t="s">
        <v>165</v>
      </c>
      <c r="C43" s="180"/>
      <c r="D43" s="181"/>
      <c r="E43" s="44"/>
      <c r="F43" s="52">
        <f>'Ugradnja pametnog brojila'!F51</f>
        <v>0</v>
      </c>
    </row>
    <row r="44" spans="1:6" s="4" customFormat="1" ht="13">
      <c r="A44" s="178"/>
      <c r="B44" s="182"/>
      <c r="C44" s="180"/>
      <c r="D44" s="181"/>
      <c r="E44" s="44"/>
      <c r="F44" s="41"/>
    </row>
    <row r="45" spans="1:6" s="4" customFormat="1" ht="13.5" customHeight="1">
      <c r="A45" s="40"/>
      <c r="B45" s="41"/>
      <c r="C45" s="130"/>
      <c r="D45" s="128"/>
      <c r="E45" s="44"/>
      <c r="F45" s="149"/>
    </row>
    <row r="46" spans="1:6" s="4" customFormat="1" ht="15.75" customHeight="1">
      <c r="A46" s="40"/>
      <c r="B46" s="41"/>
      <c r="C46" s="130"/>
      <c r="D46" s="128"/>
      <c r="E46" s="44"/>
      <c r="F46" s="41"/>
    </row>
    <row r="47" spans="1:6" s="4" customFormat="1" ht="14" thickBot="1">
      <c r="A47" s="40"/>
      <c r="B47" s="41"/>
      <c r="C47" s="130"/>
      <c r="D47" s="128"/>
      <c r="E47" s="44"/>
      <c r="F47" s="41"/>
    </row>
    <row r="48" spans="1:6" s="4" customFormat="1" ht="15.75" customHeight="1" thickBot="1">
      <c r="A48" s="152"/>
      <c r="B48" s="153" t="s">
        <v>168</v>
      </c>
      <c r="C48" s="154"/>
      <c r="D48" s="155"/>
      <c r="E48" s="156"/>
      <c r="F48" s="157">
        <f>F36+F42</f>
        <v>0</v>
      </c>
    </row>
    <row r="49" spans="1:6" s="4" customFormat="1" thickBot="1">
      <c r="A49" s="150"/>
      <c r="B49" s="2" t="s">
        <v>166</v>
      </c>
      <c r="C49" s="24"/>
      <c r="D49" s="88"/>
      <c r="E49" s="13"/>
      <c r="F49" s="151">
        <f>F48*0.25</f>
        <v>0</v>
      </c>
    </row>
    <row r="50" spans="1:6" s="4" customFormat="1" ht="16" thickBot="1">
      <c r="A50" s="158"/>
      <c r="B50" s="153" t="s">
        <v>167</v>
      </c>
      <c r="C50" s="154"/>
      <c r="D50" s="155"/>
      <c r="E50" s="156"/>
      <c r="F50" s="159">
        <f>F48+F49</f>
        <v>0</v>
      </c>
    </row>
    <row r="51" spans="1:6" s="4" customFormat="1" ht="13">
      <c r="A51" s="14"/>
      <c r="B51" s="2"/>
      <c r="C51" s="24"/>
      <c r="D51" s="88"/>
      <c r="E51" s="13"/>
      <c r="F51" s="13"/>
    </row>
    <row r="52" spans="1:6" s="4" customFormat="1" ht="13">
      <c r="A52" s="14"/>
      <c r="B52" s="2"/>
      <c r="C52" s="24"/>
      <c r="D52" s="88"/>
      <c r="E52" s="13"/>
      <c r="F52" s="13"/>
    </row>
    <row r="53" spans="1:6" s="4" customFormat="1" ht="17.25" customHeight="1">
      <c r="A53" s="40"/>
      <c r="B53" s="2"/>
      <c r="C53" s="24"/>
      <c r="D53" s="88"/>
      <c r="E53" s="13"/>
      <c r="F53" s="13"/>
    </row>
    <row r="54" spans="1:6" s="4" customFormat="1" ht="13">
      <c r="A54" s="14"/>
      <c r="B54" s="2"/>
      <c r="C54" s="24"/>
      <c r="D54" s="88"/>
      <c r="E54" s="13"/>
      <c r="F54" s="13"/>
    </row>
    <row r="55" spans="1:6" s="4" customFormat="1" ht="13">
      <c r="A55" s="40"/>
      <c r="B55" s="185"/>
      <c r="C55" s="186"/>
      <c r="D55" s="87"/>
      <c r="E55" s="128"/>
      <c r="F55" s="129"/>
    </row>
    <row r="56" spans="1:6" s="4" customFormat="1" ht="13">
      <c r="A56" s="14"/>
      <c r="B56" s="2"/>
      <c r="C56" s="24"/>
      <c r="D56" s="88"/>
      <c r="E56" s="13"/>
      <c r="F56" s="13"/>
    </row>
    <row r="57" spans="1:6" s="4" customFormat="1" ht="13">
      <c r="A57" s="40"/>
      <c r="B57" s="184"/>
      <c r="C57" s="184"/>
      <c r="D57" s="184"/>
      <c r="E57" s="44"/>
      <c r="F57" s="129"/>
    </row>
    <row r="58" spans="1:6" s="4" customFormat="1" ht="13">
      <c r="A58" s="14"/>
      <c r="B58" s="2"/>
      <c r="C58" s="24"/>
      <c r="D58" s="88"/>
      <c r="E58" s="13"/>
      <c r="F58" s="13"/>
    </row>
    <row r="59" spans="1:6" s="4" customFormat="1" ht="13">
      <c r="A59" s="40"/>
      <c r="B59" s="184"/>
      <c r="C59" s="184"/>
      <c r="D59" s="184"/>
      <c r="E59" s="44"/>
      <c r="F59" s="129"/>
    </row>
    <row r="60" spans="1:6" s="4" customFormat="1" ht="13">
      <c r="A60" s="14"/>
      <c r="B60" s="2"/>
      <c r="C60" s="24"/>
      <c r="D60" s="88"/>
      <c r="E60" s="13"/>
      <c r="F60" s="129"/>
    </row>
    <row r="61" spans="1:6" s="4" customFormat="1" ht="13">
      <c r="A61" s="14"/>
      <c r="B61" s="2"/>
      <c r="C61" s="24"/>
      <c r="D61" s="88"/>
      <c r="E61" s="13"/>
      <c r="F61" s="13"/>
    </row>
    <row r="62" spans="1:6" s="4" customFormat="1" ht="13">
      <c r="A62" s="14"/>
      <c r="B62" s="41"/>
      <c r="C62" s="24"/>
      <c r="D62" s="88"/>
      <c r="E62" s="13"/>
      <c r="F62" s="129"/>
    </row>
    <row r="63" spans="1:6" s="4" customFormat="1" ht="13">
      <c r="A63" s="14"/>
      <c r="B63" s="15"/>
      <c r="C63" s="8"/>
      <c r="D63" s="22"/>
      <c r="E63" s="132"/>
      <c r="F63" s="133"/>
    </row>
    <row r="64" spans="1:6" s="4" customFormat="1" ht="13">
      <c r="A64" s="14"/>
      <c r="B64" s="184"/>
      <c r="C64" s="184"/>
      <c r="D64" s="184"/>
      <c r="E64" s="184"/>
      <c r="F64" s="131"/>
    </row>
    <row r="65" spans="1:8" s="4" customFormat="1" ht="13">
      <c r="A65" s="14"/>
      <c r="B65" s="184"/>
      <c r="C65" s="184"/>
      <c r="D65" s="184"/>
      <c r="E65" s="184"/>
      <c r="F65" s="131"/>
    </row>
    <row r="66" spans="1:8" s="4" customFormat="1" ht="13">
      <c r="A66" s="14"/>
      <c r="B66" s="15"/>
      <c r="C66" s="8"/>
      <c r="D66" s="22"/>
      <c r="E66" s="13"/>
      <c r="F66" s="23"/>
    </row>
    <row r="67" spans="1:8" s="4" customFormat="1" ht="13">
      <c r="A67" s="14"/>
      <c r="B67" s="15"/>
      <c r="C67" s="8"/>
      <c r="D67" s="22"/>
      <c r="E67" s="13"/>
      <c r="F67" s="23"/>
    </row>
    <row r="68" spans="1:8" s="4" customFormat="1" ht="13">
      <c r="A68" s="14"/>
      <c r="B68" s="15"/>
      <c r="C68" s="8"/>
      <c r="D68" s="22"/>
      <c r="E68" s="13"/>
      <c r="F68" s="23"/>
    </row>
    <row r="69" spans="1:8" s="4" customFormat="1" ht="13">
      <c r="A69" s="14"/>
      <c r="B69" s="15"/>
      <c r="C69" s="8"/>
      <c r="D69" s="22"/>
      <c r="E69" s="13"/>
      <c r="F69" s="23"/>
    </row>
    <row r="70" spans="1:8" s="4" customFormat="1" ht="13">
      <c r="A70" s="8"/>
      <c r="B70" s="15"/>
      <c r="C70" s="8"/>
      <c r="D70" s="22"/>
      <c r="E70" s="13"/>
      <c r="F70" s="23"/>
    </row>
    <row r="71" spans="1:8" s="4" customFormat="1" ht="13">
      <c r="A71" s="8"/>
      <c r="B71" s="15"/>
      <c r="C71" s="8"/>
      <c r="D71" s="22"/>
      <c r="E71" s="13"/>
      <c r="F71" s="23"/>
    </row>
    <row r="72" spans="1:8" s="4" customFormat="1" ht="13">
      <c r="A72" s="14"/>
      <c r="B72" s="15"/>
      <c r="C72" s="8"/>
      <c r="D72" s="22"/>
      <c r="E72" s="13"/>
      <c r="F72" s="23"/>
    </row>
    <row r="73" spans="1:8" s="4" customFormat="1" ht="13">
      <c r="A73" s="14"/>
      <c r="B73" s="15"/>
      <c r="C73" s="8"/>
      <c r="D73" s="22"/>
      <c r="E73" s="13"/>
      <c r="F73" s="23"/>
    </row>
    <row r="74" spans="1:8" s="4" customFormat="1" ht="13">
      <c r="A74" s="14"/>
      <c r="B74" s="15"/>
      <c r="C74" s="8"/>
      <c r="D74" s="22"/>
      <c r="E74" s="13"/>
      <c r="F74" s="23"/>
    </row>
    <row r="75" spans="1:8" s="4" customFormat="1" ht="13">
      <c r="A75" s="14"/>
      <c r="B75" s="15"/>
      <c r="C75" s="8"/>
      <c r="D75" s="22"/>
      <c r="E75" s="13"/>
      <c r="F75" s="23"/>
    </row>
    <row r="76" spans="1:8" s="4" customFormat="1" ht="13">
      <c r="A76" s="14"/>
      <c r="B76" s="15"/>
      <c r="C76" s="8"/>
      <c r="D76" s="22"/>
      <c r="E76" s="13"/>
      <c r="F76" s="23"/>
    </row>
    <row r="77" spans="1:8" s="4" customFormat="1" ht="13">
      <c r="A77" s="14"/>
      <c r="B77" s="15"/>
      <c r="C77" s="8"/>
      <c r="D77" s="22"/>
      <c r="E77" s="13"/>
      <c r="F77" s="23"/>
    </row>
    <row r="78" spans="1:8" s="4" customFormat="1">
      <c r="A78"/>
      <c r="B78"/>
      <c r="C78"/>
      <c r="D78"/>
      <c r="E78"/>
      <c r="F78"/>
    </row>
    <row r="79" spans="1:8" s="4" customFormat="1">
      <c r="A79"/>
      <c r="B79"/>
      <c r="C79"/>
      <c r="D79"/>
      <c r="E79"/>
      <c r="F79"/>
    </row>
    <row r="80" spans="1:8" s="1" customFormat="1">
      <c r="A80"/>
      <c r="B80"/>
      <c r="C80"/>
      <c r="D80"/>
      <c r="E80"/>
      <c r="F80"/>
      <c r="G80" s="20"/>
      <c r="H80" s="9"/>
    </row>
    <row r="81" spans="1:8" s="1" customFormat="1">
      <c r="A81"/>
      <c r="B81"/>
      <c r="C81"/>
      <c r="D81"/>
      <c r="E81"/>
      <c r="F81"/>
      <c r="G81" s="20"/>
      <c r="H81" s="9"/>
    </row>
    <row r="82" spans="1:8" s="4" customFormat="1">
      <c r="A82"/>
      <c r="B82"/>
      <c r="C82"/>
      <c r="D82"/>
      <c r="E82"/>
      <c r="F82"/>
    </row>
    <row r="83" spans="1:8" s="4" customFormat="1">
      <c r="A83"/>
      <c r="B83"/>
      <c r="C83"/>
      <c r="D83"/>
      <c r="E83"/>
      <c r="F83"/>
    </row>
    <row r="84" spans="1:8" s="4" customFormat="1">
      <c r="A84"/>
      <c r="B84"/>
      <c r="C84"/>
      <c r="D84"/>
      <c r="E84"/>
      <c r="F84"/>
    </row>
    <row r="85" spans="1:8" s="4" customFormat="1">
      <c r="A85"/>
      <c r="B85"/>
      <c r="C85"/>
      <c r="D85"/>
      <c r="E85"/>
      <c r="F85"/>
    </row>
    <row r="86" spans="1:8" s="4" customFormat="1">
      <c r="A86"/>
      <c r="B86"/>
      <c r="C86"/>
      <c r="D86"/>
      <c r="E86"/>
      <c r="F86"/>
    </row>
    <row r="87" spans="1:8" s="4" customFormat="1">
      <c r="A87"/>
      <c r="B87"/>
      <c r="C87"/>
      <c r="D87"/>
      <c r="E87"/>
      <c r="F87"/>
    </row>
  </sheetData>
  <mergeCells count="20">
    <mergeCell ref="C3:F3"/>
    <mergeCell ref="C4:F4"/>
    <mergeCell ref="C5:E5"/>
    <mergeCell ref="C7:F7"/>
    <mergeCell ref="C8:F8"/>
    <mergeCell ref="C11:F11"/>
    <mergeCell ref="C14:D14"/>
    <mergeCell ref="C16:E16"/>
    <mergeCell ref="C18:F18"/>
    <mergeCell ref="A21:F21"/>
    <mergeCell ref="A23:F23"/>
    <mergeCell ref="B25:F25"/>
    <mergeCell ref="A27:F27"/>
    <mergeCell ref="B34:F34"/>
    <mergeCell ref="B36:C36"/>
    <mergeCell ref="B64:E64"/>
    <mergeCell ref="B57:D57"/>
    <mergeCell ref="B59:D59"/>
    <mergeCell ref="B65:E65"/>
    <mergeCell ref="B55:C55"/>
  </mergeCell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9"/>
  <sheetViews>
    <sheetView tabSelected="1" view="pageBreakPreview" zoomScale="140" zoomScaleNormal="100" zoomScaleSheetLayoutView="140" workbookViewId="0">
      <selection activeCell="B130" sqref="B130"/>
    </sheetView>
  </sheetViews>
  <sheetFormatPr baseColWidth="10" defaultColWidth="8.83203125" defaultRowHeight="15"/>
  <cols>
    <col min="1" max="1" width="5.83203125" style="139" customWidth="1"/>
    <col min="2" max="2" width="60.1640625" style="165" customWidth="1"/>
    <col min="3" max="3" width="10.5" style="34" customWidth="1"/>
    <col min="4" max="4" width="7.1640625" style="33" customWidth="1"/>
    <col min="5" max="5" width="14.5" customWidth="1"/>
    <col min="6" max="6" width="18.33203125" customWidth="1"/>
    <col min="7" max="7" width="9.1640625" hidden="1" customWidth="1"/>
    <col min="9" max="9" width="13.33203125" bestFit="1" customWidth="1"/>
  </cols>
  <sheetData>
    <row r="1" spans="1:6" ht="14.25" customHeight="1">
      <c r="A1" s="99"/>
      <c r="B1" s="160"/>
      <c r="C1" s="10"/>
      <c r="D1" s="12"/>
      <c r="E1" s="12"/>
      <c r="F1" s="12"/>
    </row>
    <row r="2" spans="1:6" ht="16">
      <c r="A2" s="99"/>
      <c r="B2" s="161" t="s">
        <v>8</v>
      </c>
      <c r="C2" s="202" t="s">
        <v>62</v>
      </c>
      <c r="D2" s="197"/>
      <c r="E2" s="197"/>
      <c r="F2" s="197"/>
    </row>
    <row r="3" spans="1:6">
      <c r="A3" s="99"/>
      <c r="B3" s="161"/>
      <c r="C3" s="197" t="s">
        <v>63</v>
      </c>
      <c r="D3" s="197"/>
      <c r="E3" s="197"/>
      <c r="F3" s="197"/>
    </row>
    <row r="4" spans="1:6">
      <c r="A4" s="99"/>
      <c r="B4" s="161"/>
      <c r="C4" s="197" t="s">
        <v>64</v>
      </c>
      <c r="D4" s="197"/>
      <c r="E4" s="197"/>
      <c r="F4" s="18"/>
    </row>
    <row r="5" spans="1:6">
      <c r="A5" s="99"/>
      <c r="B5" s="161"/>
      <c r="C5" s="19"/>
      <c r="D5" s="18"/>
      <c r="E5" s="18"/>
      <c r="F5" s="18"/>
    </row>
    <row r="6" spans="1:6" ht="53.25" customHeight="1">
      <c r="A6" s="99"/>
      <c r="B6" s="161" t="s">
        <v>0</v>
      </c>
      <c r="C6" s="198" t="s">
        <v>71</v>
      </c>
      <c r="D6" s="199"/>
      <c r="E6" s="199"/>
      <c r="F6" s="199"/>
    </row>
    <row r="7" spans="1:6">
      <c r="A7" s="99"/>
      <c r="B7" s="161"/>
      <c r="C7" s="200"/>
      <c r="D7" s="197"/>
      <c r="E7" s="197"/>
      <c r="F7" s="197"/>
    </row>
    <row r="8" spans="1:6">
      <c r="A8" s="99"/>
      <c r="B8" s="161"/>
      <c r="C8" s="19"/>
      <c r="D8" s="18"/>
      <c r="E8" s="18"/>
      <c r="F8" s="18"/>
    </row>
    <row r="9" spans="1:6">
      <c r="A9" s="99"/>
      <c r="B9" s="161"/>
      <c r="C9" s="19"/>
      <c r="D9" s="18"/>
      <c r="E9" s="18"/>
      <c r="F9" s="18"/>
    </row>
    <row r="10" spans="1:6">
      <c r="A10" s="99"/>
      <c r="B10" s="161" t="s">
        <v>1</v>
      </c>
      <c r="C10" s="203" t="s">
        <v>66</v>
      </c>
      <c r="D10" s="203"/>
      <c r="E10" s="203"/>
      <c r="F10" s="203"/>
    </row>
    <row r="11" spans="1:6" s="4" customFormat="1">
      <c r="A11" s="99"/>
      <c r="B11" s="161"/>
      <c r="C11" s="197" t="s">
        <v>67</v>
      </c>
      <c r="D11" s="201"/>
      <c r="E11" s="201"/>
      <c r="F11" s="201"/>
    </row>
    <row r="12" spans="1:6">
      <c r="A12" s="99"/>
      <c r="B12" s="161"/>
      <c r="C12" s="19"/>
      <c r="D12" s="18"/>
      <c r="E12" s="18"/>
      <c r="F12" s="18"/>
    </row>
    <row r="13" spans="1:6">
      <c r="A13" s="99"/>
      <c r="B13" s="161" t="s">
        <v>7</v>
      </c>
      <c r="C13" s="192" t="s">
        <v>68</v>
      </c>
      <c r="D13" s="192"/>
      <c r="E13" s="18"/>
      <c r="F13" s="18"/>
    </row>
    <row r="14" spans="1:6">
      <c r="A14" s="99"/>
      <c r="B14" s="161"/>
      <c r="C14" s="19"/>
      <c r="D14" s="18"/>
      <c r="E14" s="18"/>
      <c r="F14" s="18"/>
    </row>
    <row r="15" spans="1:6">
      <c r="A15" s="99"/>
      <c r="B15" s="161" t="s">
        <v>6</v>
      </c>
      <c r="C15" s="193" t="s">
        <v>69</v>
      </c>
      <c r="D15" s="193"/>
      <c r="E15" s="193"/>
      <c r="F15" s="18"/>
    </row>
    <row r="16" spans="1:6">
      <c r="A16" s="99"/>
      <c r="B16" s="161"/>
      <c r="C16" s="19"/>
      <c r="D16" s="18"/>
      <c r="E16" s="18"/>
      <c r="F16" s="18"/>
    </row>
    <row r="17" spans="1:7" ht="49.5" customHeight="1">
      <c r="A17" s="99"/>
      <c r="B17" s="161" t="s">
        <v>11</v>
      </c>
      <c r="C17" s="198" t="s">
        <v>70</v>
      </c>
      <c r="D17" s="199"/>
      <c r="E17" s="199"/>
      <c r="F17" s="199"/>
    </row>
    <row r="18" spans="1:7" s="4" customFormat="1" ht="30">
      <c r="A18" s="195" t="s">
        <v>14</v>
      </c>
      <c r="B18" s="195"/>
      <c r="C18" s="195"/>
      <c r="D18" s="195"/>
      <c r="E18" s="195"/>
      <c r="F18" s="195"/>
      <c r="G18" s="11"/>
    </row>
    <row r="19" spans="1:7">
      <c r="A19" s="99"/>
      <c r="B19" s="160"/>
      <c r="C19" s="10"/>
      <c r="D19" s="12"/>
      <c r="E19" s="12"/>
      <c r="F19" s="12"/>
    </row>
    <row r="20" spans="1:7" ht="23">
      <c r="A20" s="187" t="s">
        <v>10</v>
      </c>
      <c r="B20" s="187"/>
      <c r="C20" s="187"/>
      <c r="D20" s="187"/>
      <c r="E20" s="187"/>
      <c r="F20" s="187"/>
    </row>
    <row r="21" spans="1:7">
      <c r="A21" s="99"/>
      <c r="B21" s="188"/>
      <c r="C21" s="188"/>
      <c r="D21" s="188"/>
      <c r="E21" s="188"/>
      <c r="F21" s="188"/>
    </row>
    <row r="22" spans="1:7">
      <c r="A22" s="99"/>
      <c r="B22" s="160"/>
      <c r="C22" s="10"/>
      <c r="D22" s="12"/>
      <c r="E22" s="12"/>
      <c r="F22" s="12"/>
    </row>
    <row r="23" spans="1:7" ht="23">
      <c r="A23" s="189" t="s">
        <v>15</v>
      </c>
      <c r="B23" s="187"/>
      <c r="C23" s="187"/>
      <c r="D23" s="187"/>
      <c r="E23" s="187"/>
      <c r="F23" s="187"/>
    </row>
    <row r="24" spans="1:7">
      <c r="A24" s="99"/>
      <c r="B24" s="160"/>
      <c r="C24" s="10"/>
      <c r="D24" s="12"/>
      <c r="E24" s="12"/>
      <c r="F24" s="12"/>
    </row>
    <row r="25" spans="1:7">
      <c r="A25" s="99"/>
      <c r="B25" s="160"/>
      <c r="C25" s="10"/>
      <c r="D25" s="12"/>
      <c r="E25" s="12"/>
      <c r="F25" s="12"/>
    </row>
    <row r="26" spans="1:7" s="4" customFormat="1" ht="13">
      <c r="A26" s="99"/>
      <c r="B26" s="15"/>
      <c r="C26" s="8"/>
      <c r="D26" s="23"/>
      <c r="E26" s="13"/>
      <c r="F26" s="23"/>
    </row>
    <row r="27" spans="1:7">
      <c r="A27" s="100" t="s">
        <v>2</v>
      </c>
      <c r="B27" s="209" t="s">
        <v>232</v>
      </c>
      <c r="C27" s="184"/>
      <c r="D27" s="184"/>
      <c r="E27" s="184"/>
      <c r="F27" s="184"/>
    </row>
    <row r="28" spans="1:7" s="4" customFormat="1" ht="14" thickBot="1">
      <c r="A28" s="100"/>
      <c r="B28" s="162"/>
      <c r="C28" s="42"/>
      <c r="D28" s="43"/>
      <c r="E28" s="44"/>
      <c r="F28" s="43"/>
    </row>
    <row r="29" spans="1:7" s="4" customFormat="1" ht="14">
      <c r="A29" s="134" t="s">
        <v>16</v>
      </c>
      <c r="B29" s="45" t="s">
        <v>17</v>
      </c>
      <c r="C29" s="45" t="s">
        <v>18</v>
      </c>
      <c r="D29" s="45" t="s">
        <v>19</v>
      </c>
      <c r="E29" s="45" t="s">
        <v>20</v>
      </c>
      <c r="F29" s="45" t="s">
        <v>21</v>
      </c>
    </row>
    <row r="30" spans="1:7" s="2" customFormat="1" ht="13">
      <c r="A30" s="102"/>
      <c r="B30" s="15"/>
    </row>
    <row r="31" spans="1:7" s="2" customFormat="1" ht="16.5" customHeight="1">
      <c r="A31" s="101" t="s">
        <v>30</v>
      </c>
      <c r="B31" s="47" t="s">
        <v>28</v>
      </c>
      <c r="C31" s="48"/>
      <c r="D31" s="48"/>
      <c r="E31" s="49"/>
      <c r="F31" s="49"/>
    </row>
    <row r="32" spans="1:7" s="2" customFormat="1" ht="48.75" customHeight="1">
      <c r="A32" s="135" t="s">
        <v>128</v>
      </c>
      <c r="B32" s="50" t="s">
        <v>108</v>
      </c>
      <c r="C32" s="51" t="s">
        <v>9</v>
      </c>
      <c r="D32" s="51">
        <v>1</v>
      </c>
      <c r="E32" s="52">
        <v>0</v>
      </c>
      <c r="F32" s="177">
        <f>ROUND(D32*E32,2)</f>
        <v>0</v>
      </c>
    </row>
    <row r="33" spans="1:6" s="2" customFormat="1" ht="36.75" customHeight="1">
      <c r="A33" s="135" t="s">
        <v>129</v>
      </c>
      <c r="B33" s="54" t="s">
        <v>59</v>
      </c>
      <c r="C33" s="51" t="s">
        <v>9</v>
      </c>
      <c r="D33" s="51">
        <v>1</v>
      </c>
      <c r="E33" s="52">
        <v>0</v>
      </c>
      <c r="F33" s="53">
        <f>D33*E33</f>
        <v>0</v>
      </c>
    </row>
    <row r="34" spans="1:6" ht="16">
      <c r="A34" s="136" t="s">
        <v>30</v>
      </c>
      <c r="B34" s="163" t="s">
        <v>29</v>
      </c>
      <c r="C34" s="94"/>
      <c r="D34" s="94"/>
      <c r="E34" s="95"/>
      <c r="F34" s="96">
        <f>SUM(F32:F33)</f>
        <v>0</v>
      </c>
    </row>
    <row r="35" spans="1:6">
      <c r="A35" s="101"/>
      <c r="B35" s="164"/>
      <c r="C35" s="48"/>
      <c r="D35" s="48"/>
      <c r="E35" s="49"/>
      <c r="F35" s="49"/>
    </row>
    <row r="36" spans="1:6" ht="16">
      <c r="A36" s="137" t="s">
        <v>58</v>
      </c>
      <c r="B36" s="98" t="s">
        <v>31</v>
      </c>
      <c r="C36" s="81"/>
      <c r="D36" s="81"/>
      <c r="E36" s="81"/>
      <c r="F36" s="81"/>
    </row>
    <row r="37" spans="1:6" ht="63" customHeight="1">
      <c r="A37" s="138" t="s">
        <v>116</v>
      </c>
      <c r="B37" s="59" t="s">
        <v>242</v>
      </c>
      <c r="C37" s="60" t="s">
        <v>4</v>
      </c>
      <c r="D37" s="60">
        <v>1346</v>
      </c>
      <c r="E37" s="61">
        <v>0</v>
      </c>
      <c r="F37" s="52">
        <f>D37*E37</f>
        <v>0</v>
      </c>
    </row>
    <row r="38" spans="1:6" ht="66" customHeight="1">
      <c r="A38" s="138" t="s">
        <v>117</v>
      </c>
      <c r="B38" s="62" t="s">
        <v>174</v>
      </c>
      <c r="C38" s="60" t="s">
        <v>4</v>
      </c>
      <c r="D38" s="60">
        <v>5</v>
      </c>
      <c r="E38" s="61">
        <v>0</v>
      </c>
      <c r="F38" s="52">
        <f t="shared" ref="F38" si="0">D38*E38</f>
        <v>0</v>
      </c>
    </row>
    <row r="39" spans="1:6" ht="54.75" customHeight="1">
      <c r="A39" s="138" t="s">
        <v>118</v>
      </c>
      <c r="B39" s="62" t="s">
        <v>175</v>
      </c>
      <c r="C39" s="60" t="s">
        <v>4</v>
      </c>
      <c r="D39" s="60">
        <v>2</v>
      </c>
      <c r="E39" s="61">
        <v>0</v>
      </c>
      <c r="F39" s="52">
        <f t="shared" ref="F39" si="1">D39*E39</f>
        <v>0</v>
      </c>
    </row>
    <row r="40" spans="1:6" ht="60" customHeight="1">
      <c r="A40" s="138" t="s">
        <v>119</v>
      </c>
      <c r="B40" s="62" t="s">
        <v>176</v>
      </c>
      <c r="C40" s="60" t="s">
        <v>4</v>
      </c>
      <c r="D40" s="60">
        <v>4</v>
      </c>
      <c r="E40" s="61">
        <v>0</v>
      </c>
      <c r="F40" s="52">
        <f>E40*D40</f>
        <v>0</v>
      </c>
    </row>
    <row r="41" spans="1:6" ht="42" customHeight="1">
      <c r="A41" s="138" t="s">
        <v>120</v>
      </c>
      <c r="B41" s="59" t="s">
        <v>177</v>
      </c>
      <c r="C41" s="60" t="s">
        <v>35</v>
      </c>
      <c r="D41" s="60">
        <v>140</v>
      </c>
      <c r="E41" s="61">
        <v>0</v>
      </c>
      <c r="F41" s="52">
        <f t="shared" ref="F41:F50" si="2">D41*E41</f>
        <v>0</v>
      </c>
    </row>
    <row r="42" spans="1:6" ht="15.75" customHeight="1">
      <c r="A42" s="138" t="s">
        <v>121</v>
      </c>
      <c r="B42" s="59" t="s">
        <v>178</v>
      </c>
      <c r="C42" s="60" t="s">
        <v>4</v>
      </c>
      <c r="D42" s="60">
        <v>1000</v>
      </c>
      <c r="E42" s="61">
        <v>0</v>
      </c>
      <c r="F42" s="52">
        <f t="shared" si="2"/>
        <v>0</v>
      </c>
    </row>
    <row r="43" spans="1:6" ht="31" customHeight="1">
      <c r="A43" s="138" t="s">
        <v>122</v>
      </c>
      <c r="B43" s="59" t="s">
        <v>179</v>
      </c>
      <c r="C43" s="60" t="s">
        <v>4</v>
      </c>
      <c r="D43" s="60">
        <v>11</v>
      </c>
      <c r="E43" s="61">
        <v>0</v>
      </c>
      <c r="F43" s="52">
        <f t="shared" si="2"/>
        <v>0</v>
      </c>
    </row>
    <row r="44" spans="1:6" ht="18.75" customHeight="1">
      <c r="A44" s="138" t="s">
        <v>123</v>
      </c>
      <c r="B44" s="59" t="s">
        <v>82</v>
      </c>
      <c r="C44" s="60" t="s">
        <v>4</v>
      </c>
      <c r="D44" s="60">
        <v>65</v>
      </c>
      <c r="E44" s="61">
        <v>0</v>
      </c>
      <c r="F44" s="52">
        <f t="shared" si="2"/>
        <v>0</v>
      </c>
    </row>
    <row r="45" spans="1:6" ht="17.25" customHeight="1">
      <c r="A45" s="138" t="s">
        <v>124</v>
      </c>
      <c r="B45" s="59" t="s">
        <v>180</v>
      </c>
      <c r="C45" s="60" t="s">
        <v>4</v>
      </c>
      <c r="D45" s="60">
        <v>130</v>
      </c>
      <c r="E45" s="61">
        <v>0</v>
      </c>
      <c r="F45" s="52">
        <f t="shared" si="2"/>
        <v>0</v>
      </c>
    </row>
    <row r="46" spans="1:6" ht="17.25" customHeight="1">
      <c r="A46" s="138" t="s">
        <v>125</v>
      </c>
      <c r="B46" s="59" t="s">
        <v>226</v>
      </c>
      <c r="C46" s="60" t="s">
        <v>4</v>
      </c>
      <c r="D46" s="60">
        <v>54</v>
      </c>
      <c r="E46" s="61">
        <v>0</v>
      </c>
      <c r="F46" s="52">
        <f t="shared" si="2"/>
        <v>0</v>
      </c>
    </row>
    <row r="47" spans="1:6" ht="30" customHeight="1">
      <c r="A47" s="138" t="s">
        <v>126</v>
      </c>
      <c r="B47" s="59" t="s">
        <v>181</v>
      </c>
      <c r="C47" s="60" t="s">
        <v>13</v>
      </c>
      <c r="D47" s="60">
        <v>15900</v>
      </c>
      <c r="E47" s="61">
        <v>0</v>
      </c>
      <c r="F47" s="52">
        <f t="shared" si="2"/>
        <v>0</v>
      </c>
    </row>
    <row r="48" spans="1:6" ht="9.75" customHeight="1"/>
    <row r="49" spans="1:9" ht="18" customHeight="1">
      <c r="A49" s="138" t="s">
        <v>127</v>
      </c>
      <c r="B49" s="63" t="s">
        <v>233</v>
      </c>
      <c r="C49" s="60"/>
      <c r="D49" s="60"/>
      <c r="E49" s="61"/>
      <c r="F49" s="52"/>
    </row>
    <row r="50" spans="1:9" ht="16">
      <c r="A50" s="138"/>
      <c r="B50" s="166" t="s">
        <v>182</v>
      </c>
      <c r="C50" s="60" t="s">
        <v>13</v>
      </c>
      <c r="D50" s="60">
        <v>400</v>
      </c>
      <c r="E50" s="61">
        <v>0</v>
      </c>
      <c r="F50" s="52">
        <f t="shared" si="2"/>
        <v>0</v>
      </c>
    </row>
    <row r="51" spans="1:9" ht="16">
      <c r="A51" s="138"/>
      <c r="B51" s="166" t="s">
        <v>183</v>
      </c>
      <c r="C51" s="60" t="s">
        <v>13</v>
      </c>
      <c r="D51" s="60">
        <v>400</v>
      </c>
      <c r="E51" s="61">
        <v>0</v>
      </c>
      <c r="F51" s="52">
        <f t="shared" ref="F51" si="3">D51*E51</f>
        <v>0</v>
      </c>
    </row>
    <row r="52" spans="1:9" ht="16">
      <c r="A52" s="138"/>
      <c r="B52" s="66" t="s">
        <v>184</v>
      </c>
      <c r="C52" s="60" t="s">
        <v>13</v>
      </c>
      <c r="D52" s="60">
        <v>200</v>
      </c>
      <c r="E52" s="61">
        <v>0</v>
      </c>
      <c r="F52" s="52">
        <f>D52*E52</f>
        <v>0</v>
      </c>
    </row>
    <row r="53" spans="1:9" ht="16">
      <c r="A53" s="138"/>
      <c r="B53" s="66" t="s">
        <v>185</v>
      </c>
      <c r="C53" s="60" t="s">
        <v>13</v>
      </c>
      <c r="D53" s="60">
        <v>100</v>
      </c>
      <c r="E53" s="61">
        <v>0</v>
      </c>
      <c r="F53" s="52">
        <f t="shared" ref="F53:F58" si="4">D53*E53</f>
        <v>0</v>
      </c>
      <c r="I53" s="39"/>
    </row>
    <row r="54" spans="1:9" ht="16">
      <c r="A54" s="138"/>
      <c r="B54" s="66" t="s">
        <v>186</v>
      </c>
      <c r="C54" s="60" t="s">
        <v>13</v>
      </c>
      <c r="D54" s="60">
        <v>100</v>
      </c>
      <c r="E54" s="61">
        <v>0</v>
      </c>
      <c r="F54" s="52">
        <f t="shared" si="4"/>
        <v>0</v>
      </c>
    </row>
    <row r="55" spans="1:9" ht="16">
      <c r="A55" s="138"/>
      <c r="B55" s="66" t="s">
        <v>187</v>
      </c>
      <c r="C55" s="60" t="s">
        <v>13</v>
      </c>
      <c r="D55" s="60">
        <v>50</v>
      </c>
      <c r="E55" s="61">
        <v>0</v>
      </c>
      <c r="F55" s="52">
        <f t="shared" si="4"/>
        <v>0</v>
      </c>
    </row>
    <row r="56" spans="1:9" ht="16">
      <c r="A56" s="138"/>
      <c r="B56" s="66" t="s">
        <v>188</v>
      </c>
      <c r="C56" s="60" t="s">
        <v>13</v>
      </c>
      <c r="D56" s="60">
        <v>80</v>
      </c>
      <c r="E56" s="61">
        <v>0</v>
      </c>
      <c r="F56" s="52">
        <f t="shared" si="4"/>
        <v>0</v>
      </c>
    </row>
    <row r="57" spans="1:9" ht="16">
      <c r="A57" s="138"/>
      <c r="B57" s="66" t="s">
        <v>189</v>
      </c>
      <c r="C57" s="60" t="s">
        <v>13</v>
      </c>
      <c r="D57" s="60">
        <v>350</v>
      </c>
      <c r="E57" s="52">
        <v>0</v>
      </c>
      <c r="F57" s="52">
        <f t="shared" si="4"/>
        <v>0</v>
      </c>
    </row>
    <row r="58" spans="1:9" ht="15" customHeight="1">
      <c r="A58" s="138"/>
      <c r="B58" s="66" t="s">
        <v>190</v>
      </c>
      <c r="C58" s="60" t="s">
        <v>13</v>
      </c>
      <c r="D58" s="60">
        <v>330</v>
      </c>
      <c r="E58" s="52">
        <v>0</v>
      </c>
      <c r="F58" s="52">
        <f t="shared" si="4"/>
        <v>0</v>
      </c>
    </row>
    <row r="59" spans="1:9" ht="15.75" customHeight="1">
      <c r="A59" s="138"/>
      <c r="B59" s="66"/>
      <c r="C59" s="60"/>
      <c r="D59" s="60"/>
      <c r="E59" s="64" t="s">
        <v>73</v>
      </c>
      <c r="F59" s="52">
        <f>F50+F51+F52+F53+F54+F55+F56+F57+F58</f>
        <v>0</v>
      </c>
    </row>
    <row r="60" spans="1:9" ht="16">
      <c r="A60" s="138" t="s">
        <v>130</v>
      </c>
      <c r="B60" s="167" t="s">
        <v>109</v>
      </c>
      <c r="C60" s="60"/>
      <c r="D60" s="60"/>
      <c r="E60" s="65"/>
      <c r="F60" s="52"/>
    </row>
    <row r="61" spans="1:9" ht="32">
      <c r="A61" s="138"/>
      <c r="B61" s="66" t="s">
        <v>227</v>
      </c>
      <c r="C61" s="60" t="s">
        <v>4</v>
      </c>
      <c r="D61" s="60">
        <v>1</v>
      </c>
      <c r="E61" s="52">
        <v>0</v>
      </c>
      <c r="F61" s="65">
        <f>D61*E61</f>
        <v>0</v>
      </c>
    </row>
    <row r="62" spans="1:9" ht="16">
      <c r="A62" s="138"/>
      <c r="B62" s="66" t="s">
        <v>193</v>
      </c>
      <c r="C62" s="60" t="s">
        <v>4</v>
      </c>
      <c r="D62" s="60">
        <v>2</v>
      </c>
      <c r="E62" s="52">
        <v>0</v>
      </c>
      <c r="F62" s="65">
        <f t="shared" ref="F62:F83" si="5">D62*E62</f>
        <v>0</v>
      </c>
    </row>
    <row r="63" spans="1:9" ht="16">
      <c r="A63" s="138"/>
      <c r="B63" s="66" t="s">
        <v>194</v>
      </c>
      <c r="C63" s="60" t="s">
        <v>4</v>
      </c>
      <c r="D63" s="60">
        <v>1</v>
      </c>
      <c r="E63" s="52">
        <v>0</v>
      </c>
      <c r="F63" s="65">
        <f t="shared" si="5"/>
        <v>0</v>
      </c>
    </row>
    <row r="64" spans="1:9" ht="19" customHeight="1">
      <c r="A64" s="138"/>
      <c r="B64" s="66" t="s">
        <v>90</v>
      </c>
      <c r="C64" s="60" t="s">
        <v>4</v>
      </c>
      <c r="D64" s="60">
        <v>1</v>
      </c>
      <c r="E64" s="52">
        <v>0</v>
      </c>
      <c r="F64" s="65">
        <f t="shared" si="5"/>
        <v>0</v>
      </c>
    </row>
    <row r="65" spans="1:9" ht="35" customHeight="1">
      <c r="A65" s="138"/>
      <c r="B65" s="66" t="s">
        <v>191</v>
      </c>
      <c r="C65" s="60" t="s">
        <v>13</v>
      </c>
      <c r="D65" s="60">
        <v>10</v>
      </c>
      <c r="E65" s="52">
        <v>0</v>
      </c>
      <c r="F65" s="65">
        <f t="shared" si="5"/>
        <v>0</v>
      </c>
    </row>
    <row r="66" spans="1:9" ht="27" customHeight="1">
      <c r="A66" s="138"/>
      <c r="B66" s="66" t="s">
        <v>192</v>
      </c>
      <c r="C66" s="60" t="s">
        <v>4</v>
      </c>
      <c r="D66" s="60">
        <v>2</v>
      </c>
      <c r="E66" s="52">
        <v>0</v>
      </c>
      <c r="F66" s="65">
        <f t="shared" si="5"/>
        <v>0</v>
      </c>
    </row>
    <row r="67" spans="1:9" ht="21" customHeight="1">
      <c r="A67" s="138"/>
      <c r="B67" s="66" t="s">
        <v>195</v>
      </c>
      <c r="C67" s="60" t="s">
        <v>4</v>
      </c>
      <c r="D67" s="60">
        <v>4</v>
      </c>
      <c r="E67" s="52">
        <v>0</v>
      </c>
      <c r="F67" s="65">
        <f t="shared" si="5"/>
        <v>0</v>
      </c>
    </row>
    <row r="68" spans="1:9" ht="16">
      <c r="A68" s="138"/>
      <c r="B68" s="66" t="s">
        <v>196</v>
      </c>
      <c r="C68" s="60" t="s">
        <v>4</v>
      </c>
      <c r="D68" s="60">
        <v>3</v>
      </c>
      <c r="E68" s="52">
        <v>0</v>
      </c>
      <c r="F68" s="65">
        <f t="shared" si="5"/>
        <v>0</v>
      </c>
    </row>
    <row r="69" spans="1:9" ht="28" customHeight="1">
      <c r="A69" s="138"/>
      <c r="B69" s="66" t="s">
        <v>228</v>
      </c>
      <c r="C69" s="60" t="s">
        <v>4</v>
      </c>
      <c r="D69" s="60">
        <v>4</v>
      </c>
      <c r="E69" s="52">
        <v>0</v>
      </c>
      <c r="F69" s="65">
        <f t="shared" si="5"/>
        <v>0</v>
      </c>
    </row>
    <row r="70" spans="1:9" ht="32">
      <c r="A70" s="138"/>
      <c r="B70" s="66" t="s">
        <v>197</v>
      </c>
      <c r="C70" s="60" t="s">
        <v>4</v>
      </c>
      <c r="D70" s="60">
        <v>1</v>
      </c>
      <c r="E70" s="52">
        <v>0</v>
      </c>
      <c r="F70" s="65">
        <f t="shared" si="5"/>
        <v>0</v>
      </c>
    </row>
    <row r="71" spans="1:9" ht="28" customHeight="1">
      <c r="A71" s="138"/>
      <c r="B71" s="66" t="s">
        <v>198</v>
      </c>
      <c r="C71" s="60" t="s">
        <v>4</v>
      </c>
      <c r="D71" s="60">
        <v>5</v>
      </c>
      <c r="E71" s="52">
        <v>0</v>
      </c>
      <c r="F71" s="65">
        <f t="shared" si="5"/>
        <v>0</v>
      </c>
    </row>
    <row r="72" spans="1:9" ht="21" customHeight="1">
      <c r="A72" s="138"/>
      <c r="B72" s="66" t="s">
        <v>91</v>
      </c>
      <c r="C72" s="60" t="s">
        <v>4</v>
      </c>
      <c r="D72" s="60">
        <v>2</v>
      </c>
      <c r="E72" s="52">
        <v>0</v>
      </c>
      <c r="F72" s="65">
        <f t="shared" si="5"/>
        <v>0</v>
      </c>
    </row>
    <row r="73" spans="1:9" ht="16">
      <c r="A73" s="138"/>
      <c r="B73" s="66" t="s">
        <v>92</v>
      </c>
      <c r="C73" s="60" t="s">
        <v>4</v>
      </c>
      <c r="D73" s="60">
        <v>2</v>
      </c>
      <c r="E73" s="52">
        <v>0</v>
      </c>
      <c r="F73" s="65">
        <f t="shared" si="5"/>
        <v>0</v>
      </c>
    </row>
    <row r="74" spans="1:9" ht="16">
      <c r="A74" s="138"/>
      <c r="B74" s="66" t="s">
        <v>199</v>
      </c>
      <c r="C74" s="60" t="s">
        <v>4</v>
      </c>
      <c r="D74" s="60">
        <v>1</v>
      </c>
      <c r="E74" s="52">
        <v>0</v>
      </c>
      <c r="F74" s="65">
        <f t="shared" si="5"/>
        <v>0</v>
      </c>
    </row>
    <row r="75" spans="1:9" ht="16">
      <c r="A75" s="138"/>
      <c r="B75" s="66" t="s">
        <v>200</v>
      </c>
      <c r="C75" s="60" t="s">
        <v>4</v>
      </c>
      <c r="D75" s="60">
        <v>4</v>
      </c>
      <c r="E75" s="52">
        <v>0</v>
      </c>
      <c r="F75" s="65">
        <f t="shared" si="5"/>
        <v>0</v>
      </c>
      <c r="I75" s="38"/>
    </row>
    <row r="76" spans="1:9" ht="32">
      <c r="A76" s="138"/>
      <c r="B76" s="66" t="s">
        <v>201</v>
      </c>
      <c r="C76" s="60" t="s">
        <v>4</v>
      </c>
      <c r="D76" s="60">
        <v>1</v>
      </c>
      <c r="E76" s="52">
        <v>0</v>
      </c>
      <c r="F76" s="65">
        <f t="shared" si="5"/>
        <v>0</v>
      </c>
    </row>
    <row r="77" spans="1:9" ht="22" customHeight="1">
      <c r="A77" s="138"/>
      <c r="B77" s="66" t="s">
        <v>171</v>
      </c>
      <c r="C77" s="60" t="s">
        <v>4</v>
      </c>
      <c r="D77" s="60">
        <v>4</v>
      </c>
      <c r="E77" s="52">
        <v>0</v>
      </c>
      <c r="F77" s="65">
        <f t="shared" si="5"/>
        <v>0</v>
      </c>
    </row>
    <row r="78" spans="1:9" ht="28" customHeight="1">
      <c r="A78" s="138"/>
      <c r="B78" s="66" t="s">
        <v>202</v>
      </c>
      <c r="C78" s="60" t="s">
        <v>4</v>
      </c>
      <c r="D78" s="60">
        <v>1</v>
      </c>
      <c r="E78" s="52">
        <v>0</v>
      </c>
      <c r="F78" s="65">
        <f t="shared" si="5"/>
        <v>0</v>
      </c>
    </row>
    <row r="79" spans="1:9" ht="16">
      <c r="A79" s="138"/>
      <c r="B79" s="66" t="s">
        <v>83</v>
      </c>
      <c r="C79" s="60" t="s">
        <v>4</v>
      </c>
      <c r="D79" s="60">
        <v>1</v>
      </c>
      <c r="E79" s="52">
        <v>0</v>
      </c>
      <c r="F79" s="65">
        <f t="shared" si="5"/>
        <v>0</v>
      </c>
    </row>
    <row r="80" spans="1:9" ht="16">
      <c r="A80" s="138"/>
      <c r="B80" s="66" t="s">
        <v>93</v>
      </c>
      <c r="C80" s="60" t="s">
        <v>4</v>
      </c>
      <c r="D80" s="60">
        <v>6</v>
      </c>
      <c r="E80" s="52">
        <v>0</v>
      </c>
      <c r="F80" s="65">
        <f t="shared" si="5"/>
        <v>0</v>
      </c>
    </row>
    <row r="81" spans="1:6" ht="32">
      <c r="A81" s="138"/>
      <c r="B81" s="66" t="s">
        <v>203</v>
      </c>
      <c r="C81" s="60" t="s">
        <v>4</v>
      </c>
      <c r="D81" s="60">
        <v>1</v>
      </c>
      <c r="E81" s="52">
        <v>0</v>
      </c>
      <c r="F81" s="65">
        <f t="shared" si="5"/>
        <v>0</v>
      </c>
    </row>
    <row r="82" spans="1:6" ht="16">
      <c r="A82" s="138"/>
      <c r="B82" s="66" t="s">
        <v>204</v>
      </c>
      <c r="C82" s="60" t="s">
        <v>4</v>
      </c>
      <c r="D82" s="60">
        <v>16</v>
      </c>
      <c r="E82" s="52">
        <v>0</v>
      </c>
      <c r="F82" s="65">
        <f t="shared" si="5"/>
        <v>0</v>
      </c>
    </row>
    <row r="83" spans="1:6" ht="16">
      <c r="A83" s="138"/>
      <c r="B83" s="66" t="s">
        <v>205</v>
      </c>
      <c r="C83" s="60" t="s">
        <v>4</v>
      </c>
      <c r="D83" s="60">
        <v>8</v>
      </c>
      <c r="E83" s="52">
        <v>0</v>
      </c>
      <c r="F83" s="65">
        <f t="shared" si="5"/>
        <v>0</v>
      </c>
    </row>
    <row r="84" spans="1:6">
      <c r="A84" s="138"/>
      <c r="B84" s="168"/>
      <c r="C84" s="60"/>
      <c r="D84" s="60"/>
      <c r="E84" s="67" t="s">
        <v>73</v>
      </c>
      <c r="F84" s="52">
        <f>F61+F62+F63+F64+F65+F66+F67+F68+F69+F70+F71+F72+F73+F74+F75+F76+F77+F78+F79+F80+F81+F82+F83</f>
        <v>0</v>
      </c>
    </row>
    <row r="85" spans="1:6" ht="16">
      <c r="A85" s="138" t="s">
        <v>131</v>
      </c>
      <c r="B85" s="167" t="s">
        <v>234</v>
      </c>
      <c r="C85" s="60"/>
      <c r="D85" s="60"/>
      <c r="E85" s="65"/>
      <c r="F85" s="52"/>
    </row>
    <row r="86" spans="1:6" ht="16">
      <c r="A86" s="138"/>
      <c r="B86" s="66" t="s">
        <v>206</v>
      </c>
      <c r="C86" s="60" t="s">
        <v>4</v>
      </c>
      <c r="D86" s="60">
        <v>1</v>
      </c>
      <c r="E86" s="52">
        <v>0</v>
      </c>
      <c r="F86" s="65">
        <f>D86*E86</f>
        <v>0</v>
      </c>
    </row>
    <row r="87" spans="1:6" ht="16">
      <c r="A87" s="138"/>
      <c r="B87" s="66" t="s">
        <v>170</v>
      </c>
      <c r="C87" s="60" t="s">
        <v>4</v>
      </c>
      <c r="D87" s="60">
        <v>5</v>
      </c>
      <c r="E87" s="52">
        <v>0</v>
      </c>
      <c r="F87" s="65">
        <f>D87*E87</f>
        <v>0</v>
      </c>
    </row>
    <row r="88" spans="1:6" ht="16">
      <c r="A88" s="138"/>
      <c r="B88" s="66" t="s">
        <v>207</v>
      </c>
      <c r="C88" s="60" t="s">
        <v>4</v>
      </c>
      <c r="D88" s="60">
        <v>1</v>
      </c>
      <c r="E88" s="52">
        <v>0</v>
      </c>
      <c r="F88" s="65">
        <f t="shared" ref="F88:F99" si="6">D88*E88</f>
        <v>0</v>
      </c>
    </row>
    <row r="89" spans="1:6" ht="16">
      <c r="A89" s="138"/>
      <c r="B89" s="66" t="s">
        <v>94</v>
      </c>
      <c r="C89" s="60" t="s">
        <v>4</v>
      </c>
      <c r="D89" s="60">
        <v>1</v>
      </c>
      <c r="E89" s="52">
        <v>0</v>
      </c>
      <c r="F89" s="65">
        <f t="shared" si="6"/>
        <v>0</v>
      </c>
    </row>
    <row r="90" spans="1:6" ht="32">
      <c r="A90" s="138"/>
      <c r="B90" s="66" t="s">
        <v>208</v>
      </c>
      <c r="C90" s="60" t="s">
        <v>13</v>
      </c>
      <c r="D90" s="60">
        <v>2</v>
      </c>
      <c r="E90" s="52">
        <v>0</v>
      </c>
      <c r="F90" s="65">
        <f t="shared" si="6"/>
        <v>0</v>
      </c>
    </row>
    <row r="91" spans="1:6" ht="16">
      <c r="A91" s="138"/>
      <c r="B91" s="66" t="s">
        <v>95</v>
      </c>
      <c r="C91" s="60" t="s">
        <v>4</v>
      </c>
      <c r="D91" s="60">
        <v>1</v>
      </c>
      <c r="E91" s="52">
        <v>0</v>
      </c>
      <c r="F91" s="65">
        <f t="shared" si="6"/>
        <v>0</v>
      </c>
    </row>
    <row r="92" spans="1:6" ht="16">
      <c r="A92" s="138"/>
      <c r="B92" s="66" t="s">
        <v>209</v>
      </c>
      <c r="C92" s="60" t="s">
        <v>4</v>
      </c>
      <c r="D92" s="60">
        <v>1</v>
      </c>
      <c r="E92" s="52">
        <v>0</v>
      </c>
      <c r="F92" s="65">
        <f t="shared" si="6"/>
        <v>0</v>
      </c>
    </row>
    <row r="93" spans="1:6" ht="32">
      <c r="A93" s="138"/>
      <c r="B93" s="66" t="s">
        <v>106</v>
      </c>
      <c r="C93" s="60" t="s">
        <v>4</v>
      </c>
      <c r="D93" s="60">
        <v>1</v>
      </c>
      <c r="E93" s="52">
        <v>0</v>
      </c>
      <c r="F93" s="65">
        <f t="shared" si="6"/>
        <v>0</v>
      </c>
    </row>
    <row r="94" spans="1:6" ht="16">
      <c r="A94" s="138"/>
      <c r="B94" s="66" t="s">
        <v>96</v>
      </c>
      <c r="C94" s="60" t="s">
        <v>4</v>
      </c>
      <c r="D94" s="60">
        <v>3</v>
      </c>
      <c r="E94" s="52">
        <v>0</v>
      </c>
      <c r="F94" s="65">
        <f t="shared" si="6"/>
        <v>0</v>
      </c>
    </row>
    <row r="95" spans="1:6" ht="16">
      <c r="A95" s="138"/>
      <c r="B95" s="66" t="s">
        <v>235</v>
      </c>
      <c r="C95" s="60" t="s">
        <v>4</v>
      </c>
      <c r="D95" s="60">
        <v>1</v>
      </c>
      <c r="E95" s="52">
        <v>0</v>
      </c>
      <c r="F95" s="65">
        <f t="shared" si="6"/>
        <v>0</v>
      </c>
    </row>
    <row r="96" spans="1:6" ht="16">
      <c r="A96" s="138"/>
      <c r="B96" s="66" t="s">
        <v>97</v>
      </c>
      <c r="C96" s="60" t="s">
        <v>4</v>
      </c>
      <c r="D96" s="60">
        <v>1</v>
      </c>
      <c r="E96" s="52">
        <v>0</v>
      </c>
      <c r="F96" s="65">
        <f t="shared" si="6"/>
        <v>0</v>
      </c>
    </row>
    <row r="97" spans="1:9" ht="16">
      <c r="A97" s="138"/>
      <c r="B97" s="66" t="s">
        <v>98</v>
      </c>
      <c r="C97" s="60" t="s">
        <v>4</v>
      </c>
      <c r="D97" s="60">
        <v>2</v>
      </c>
      <c r="E97" s="52">
        <v>0</v>
      </c>
      <c r="F97" s="65">
        <f t="shared" si="6"/>
        <v>0</v>
      </c>
      <c r="I97" s="38"/>
    </row>
    <row r="98" spans="1:9" ht="32">
      <c r="A98" s="138"/>
      <c r="B98" s="66" t="s">
        <v>107</v>
      </c>
      <c r="C98" s="60" t="s">
        <v>4</v>
      </c>
      <c r="D98" s="60">
        <v>1</v>
      </c>
      <c r="E98" s="52">
        <v>0</v>
      </c>
      <c r="F98" s="65">
        <f t="shared" si="6"/>
        <v>0</v>
      </c>
    </row>
    <row r="99" spans="1:9" ht="32">
      <c r="A99" s="138"/>
      <c r="B99" s="66" t="s">
        <v>236</v>
      </c>
      <c r="C99" s="60" t="s">
        <v>4</v>
      </c>
      <c r="D99" s="60">
        <v>1</v>
      </c>
      <c r="E99" s="52">
        <v>0</v>
      </c>
      <c r="F99" s="65">
        <f t="shared" si="6"/>
        <v>0</v>
      </c>
    </row>
    <row r="100" spans="1:9">
      <c r="A100" s="138"/>
      <c r="B100" s="66"/>
      <c r="C100" s="60"/>
      <c r="D100" s="60"/>
      <c r="E100" s="67"/>
      <c r="F100" s="52">
        <f>F86+F87+F88+F89+F90+F91+F92+F93+F94+F95+F96+F97+F98+F99</f>
        <v>0</v>
      </c>
    </row>
    <row r="101" spans="1:9" ht="16">
      <c r="A101" s="138" t="s">
        <v>132</v>
      </c>
      <c r="B101" s="167" t="s">
        <v>237</v>
      </c>
      <c r="C101" s="60"/>
      <c r="D101" s="60"/>
      <c r="E101" s="65"/>
      <c r="F101" s="52"/>
    </row>
    <row r="102" spans="1:9" ht="16">
      <c r="A102" s="138"/>
      <c r="B102" s="66" t="s">
        <v>88</v>
      </c>
      <c r="C102" s="60" t="s">
        <v>4</v>
      </c>
      <c r="D102" s="60">
        <v>1</v>
      </c>
      <c r="E102" s="52">
        <v>0</v>
      </c>
      <c r="F102" s="65">
        <f>D102*E102</f>
        <v>0</v>
      </c>
    </row>
    <row r="103" spans="1:9" ht="16">
      <c r="A103" s="138"/>
      <c r="B103" s="66" t="s">
        <v>170</v>
      </c>
      <c r="C103" s="60" t="s">
        <v>4</v>
      </c>
      <c r="D103" s="60">
        <v>2</v>
      </c>
      <c r="E103" s="52">
        <v>0</v>
      </c>
      <c r="F103" s="65">
        <f>D103*E103</f>
        <v>0</v>
      </c>
    </row>
    <row r="104" spans="1:9" ht="16">
      <c r="A104" s="138"/>
      <c r="B104" s="66" t="s">
        <v>207</v>
      </c>
      <c r="C104" s="60" t="s">
        <v>4</v>
      </c>
      <c r="D104" s="60">
        <v>1</v>
      </c>
      <c r="E104" s="52">
        <v>0</v>
      </c>
      <c r="F104" s="65">
        <f t="shared" ref="F104:F124" si="7">D104*E104</f>
        <v>0</v>
      </c>
    </row>
    <row r="105" spans="1:9" ht="16">
      <c r="A105" s="138"/>
      <c r="B105" s="66" t="s">
        <v>94</v>
      </c>
      <c r="C105" s="60" t="s">
        <v>4</v>
      </c>
      <c r="D105" s="60">
        <v>1</v>
      </c>
      <c r="E105" s="52">
        <v>0</v>
      </c>
      <c r="F105" s="65">
        <f t="shared" si="7"/>
        <v>0</v>
      </c>
    </row>
    <row r="106" spans="1:9" ht="31" customHeight="1">
      <c r="A106" s="138"/>
      <c r="B106" s="66" t="s">
        <v>208</v>
      </c>
      <c r="C106" s="60" t="s">
        <v>13</v>
      </c>
      <c r="D106" s="60">
        <v>10</v>
      </c>
      <c r="E106" s="52">
        <v>0</v>
      </c>
      <c r="F106" s="65">
        <f t="shared" si="7"/>
        <v>0</v>
      </c>
    </row>
    <row r="107" spans="1:9" ht="16">
      <c r="A107" s="138"/>
      <c r="B107" s="66" t="s">
        <v>210</v>
      </c>
      <c r="C107" s="60" t="s">
        <v>4</v>
      </c>
      <c r="D107" s="60">
        <v>2</v>
      </c>
      <c r="E107" s="52">
        <v>0</v>
      </c>
      <c r="F107" s="65">
        <f t="shared" si="7"/>
        <v>0</v>
      </c>
    </row>
    <row r="108" spans="1:9" ht="16">
      <c r="A108" s="138"/>
      <c r="B108" s="66" t="s">
        <v>211</v>
      </c>
      <c r="C108" s="60" t="s">
        <v>4</v>
      </c>
      <c r="D108" s="60">
        <v>4</v>
      </c>
      <c r="E108" s="52">
        <v>0</v>
      </c>
      <c r="F108" s="65">
        <f t="shared" si="7"/>
        <v>0</v>
      </c>
    </row>
    <row r="109" spans="1:9" ht="16">
      <c r="A109" s="138"/>
      <c r="B109" s="66" t="s">
        <v>212</v>
      </c>
      <c r="C109" s="60" t="s">
        <v>4</v>
      </c>
      <c r="D109" s="60">
        <v>3</v>
      </c>
      <c r="E109" s="52">
        <v>0</v>
      </c>
      <c r="F109" s="65">
        <f t="shared" si="7"/>
        <v>0</v>
      </c>
    </row>
    <row r="110" spans="1:9" ht="18" customHeight="1">
      <c r="A110" s="138"/>
      <c r="B110" s="66" t="s">
        <v>99</v>
      </c>
      <c r="C110" s="60" t="s">
        <v>4</v>
      </c>
      <c r="D110" s="60">
        <v>4</v>
      </c>
      <c r="E110" s="52">
        <v>0</v>
      </c>
      <c r="F110" s="65">
        <f t="shared" si="7"/>
        <v>0</v>
      </c>
    </row>
    <row r="111" spans="1:9" ht="32">
      <c r="A111" s="138"/>
      <c r="B111" s="66" t="s">
        <v>213</v>
      </c>
      <c r="C111" s="60" t="s">
        <v>4</v>
      </c>
      <c r="D111" s="60">
        <v>1</v>
      </c>
      <c r="E111" s="52">
        <v>0</v>
      </c>
      <c r="F111" s="65">
        <f t="shared" si="7"/>
        <v>0</v>
      </c>
    </row>
    <row r="112" spans="1:9" ht="16">
      <c r="A112" s="138"/>
      <c r="B112" s="66" t="s">
        <v>214</v>
      </c>
      <c r="C112" s="60" t="s">
        <v>4</v>
      </c>
      <c r="D112" s="60">
        <v>5</v>
      </c>
      <c r="E112" s="52">
        <v>0</v>
      </c>
      <c r="F112" s="65">
        <f t="shared" si="7"/>
        <v>0</v>
      </c>
    </row>
    <row r="113" spans="1:9" ht="16">
      <c r="A113" s="138"/>
      <c r="B113" s="66" t="s">
        <v>100</v>
      </c>
      <c r="C113" s="60" t="s">
        <v>4</v>
      </c>
      <c r="D113" s="60">
        <v>2</v>
      </c>
      <c r="E113" s="52">
        <v>0</v>
      </c>
      <c r="F113" s="65">
        <f t="shared" si="7"/>
        <v>0</v>
      </c>
    </row>
    <row r="114" spans="1:9" ht="16">
      <c r="A114" s="138"/>
      <c r="B114" s="66" t="s">
        <v>101</v>
      </c>
      <c r="C114" s="60" t="s">
        <v>4</v>
      </c>
      <c r="D114" s="60">
        <v>2</v>
      </c>
      <c r="E114" s="52">
        <v>0</v>
      </c>
      <c r="F114" s="65">
        <f t="shared" si="7"/>
        <v>0</v>
      </c>
    </row>
    <row r="115" spans="1:9" ht="16">
      <c r="A115" s="138"/>
      <c r="B115" s="66" t="s">
        <v>215</v>
      </c>
      <c r="C115" s="60" t="s">
        <v>4</v>
      </c>
      <c r="D115" s="60">
        <v>4</v>
      </c>
      <c r="E115" s="52">
        <v>0</v>
      </c>
      <c r="F115" s="65">
        <f t="shared" si="7"/>
        <v>0</v>
      </c>
    </row>
    <row r="116" spans="1:9" ht="16">
      <c r="A116" s="138"/>
      <c r="B116" s="66" t="s">
        <v>224</v>
      </c>
      <c r="C116" s="60" t="s">
        <v>4</v>
      </c>
      <c r="D116" s="60">
        <v>1</v>
      </c>
      <c r="E116" s="52">
        <v>0</v>
      </c>
      <c r="F116" s="65">
        <f t="shared" si="7"/>
        <v>0</v>
      </c>
    </row>
    <row r="117" spans="1:9" ht="16">
      <c r="A117" s="138"/>
      <c r="B117" s="66" t="s">
        <v>225</v>
      </c>
      <c r="C117" s="60" t="s">
        <v>4</v>
      </c>
      <c r="D117" s="60">
        <v>4</v>
      </c>
      <c r="E117" s="52">
        <v>0</v>
      </c>
      <c r="F117" s="65">
        <f t="shared" si="7"/>
        <v>0</v>
      </c>
    </row>
    <row r="118" spans="1:9" ht="16">
      <c r="A118" s="138"/>
      <c r="B118" s="66" t="s">
        <v>216</v>
      </c>
      <c r="C118" s="60" t="s">
        <v>4</v>
      </c>
      <c r="D118" s="60">
        <v>1</v>
      </c>
      <c r="E118" s="52">
        <v>0</v>
      </c>
      <c r="F118" s="65">
        <f t="shared" si="7"/>
        <v>0</v>
      </c>
    </row>
    <row r="119" spans="1:9" ht="16">
      <c r="A119" s="138"/>
      <c r="B119" s="66" t="s">
        <v>169</v>
      </c>
      <c r="C119" s="60" t="s">
        <v>4</v>
      </c>
      <c r="D119" s="60">
        <v>1</v>
      </c>
      <c r="E119" s="52">
        <v>0</v>
      </c>
      <c r="F119" s="65">
        <f t="shared" si="7"/>
        <v>0</v>
      </c>
    </row>
    <row r="120" spans="1:9" ht="16">
      <c r="A120" s="138"/>
      <c r="B120" s="66" t="s">
        <v>217</v>
      </c>
      <c r="C120" s="60" t="s">
        <v>4</v>
      </c>
      <c r="D120" s="60">
        <v>1</v>
      </c>
      <c r="E120" s="52">
        <v>0</v>
      </c>
      <c r="F120" s="65">
        <f t="shared" si="7"/>
        <v>0</v>
      </c>
    </row>
    <row r="121" spans="1:9" ht="32">
      <c r="A121" s="138"/>
      <c r="B121" s="66" t="s">
        <v>238</v>
      </c>
      <c r="C121" s="60" t="s">
        <v>4</v>
      </c>
      <c r="D121" s="60">
        <v>1</v>
      </c>
      <c r="E121" s="52">
        <v>0</v>
      </c>
      <c r="F121" s="65">
        <f t="shared" si="7"/>
        <v>0</v>
      </c>
    </row>
    <row r="122" spans="1:9" ht="16">
      <c r="A122" s="138"/>
      <c r="B122" s="66" t="s">
        <v>102</v>
      </c>
      <c r="C122" s="60" t="s">
        <v>4</v>
      </c>
      <c r="D122" s="60">
        <v>6</v>
      </c>
      <c r="E122" s="52">
        <v>0</v>
      </c>
      <c r="F122" s="65">
        <f t="shared" si="7"/>
        <v>0</v>
      </c>
      <c r="I122" s="38"/>
    </row>
    <row r="123" spans="1:9" ht="16">
      <c r="A123" s="138"/>
      <c r="B123" s="66" t="s">
        <v>103</v>
      </c>
      <c r="C123" s="60" t="s">
        <v>4</v>
      </c>
      <c r="D123" s="60">
        <v>2</v>
      </c>
      <c r="E123" s="52">
        <v>0</v>
      </c>
      <c r="F123" s="65">
        <f t="shared" si="7"/>
        <v>0</v>
      </c>
    </row>
    <row r="124" spans="1:9" ht="16">
      <c r="A124" s="138"/>
      <c r="B124" s="66" t="s">
        <v>218</v>
      </c>
      <c r="C124" s="60" t="s">
        <v>4</v>
      </c>
      <c r="D124" s="60">
        <v>6</v>
      </c>
      <c r="E124" s="52">
        <v>0</v>
      </c>
      <c r="F124" s="65">
        <f t="shared" si="7"/>
        <v>0</v>
      </c>
    </row>
    <row r="125" spans="1:9">
      <c r="A125" s="138"/>
      <c r="B125" s="66"/>
      <c r="C125" s="60"/>
      <c r="D125" s="60"/>
      <c r="E125" s="67" t="s">
        <v>73</v>
      </c>
      <c r="F125" s="65">
        <f>F102+F103+F104+F105+F106+F107+F108+F109+F110+F111+F112+F113+F114+F115+F116+F117+F118+F119+F120+F121+F122+F123+F124</f>
        <v>0</v>
      </c>
    </row>
    <row r="126" spans="1:9">
      <c r="A126" s="138"/>
      <c r="B126" s="169"/>
      <c r="C126" s="68"/>
      <c r="D126" s="68"/>
      <c r="E126" s="69"/>
      <c r="F126" s="69"/>
    </row>
    <row r="127" spans="1:9" ht="16">
      <c r="A127" s="138" t="s">
        <v>133</v>
      </c>
      <c r="B127" s="59" t="s">
        <v>84</v>
      </c>
      <c r="C127" s="60" t="s">
        <v>13</v>
      </c>
      <c r="D127" s="60">
        <v>200</v>
      </c>
      <c r="E127" s="52">
        <v>0</v>
      </c>
      <c r="F127" s="52">
        <f>D127*E127</f>
        <v>0</v>
      </c>
    </row>
    <row r="128" spans="1:9" ht="16">
      <c r="A128" s="138" t="s">
        <v>134</v>
      </c>
      <c r="B128" s="59" t="s">
        <v>89</v>
      </c>
      <c r="C128" s="60" t="s">
        <v>13</v>
      </c>
      <c r="D128" s="60">
        <v>400</v>
      </c>
      <c r="E128" s="52">
        <v>0</v>
      </c>
      <c r="F128" s="52">
        <f>D128*E128</f>
        <v>0</v>
      </c>
    </row>
    <row r="129" spans="1:6" ht="16">
      <c r="A129" s="138" t="s">
        <v>135</v>
      </c>
      <c r="B129" s="59" t="s">
        <v>40</v>
      </c>
      <c r="C129" s="60" t="s">
        <v>41</v>
      </c>
      <c r="D129" s="60">
        <v>1</v>
      </c>
      <c r="E129" s="52">
        <v>0</v>
      </c>
      <c r="F129" s="52">
        <f>D129*E129</f>
        <v>0</v>
      </c>
    </row>
    <row r="130" spans="1:6">
      <c r="A130" s="140"/>
      <c r="B130" s="170"/>
      <c r="C130" s="103"/>
      <c r="D130" s="103"/>
      <c r="E130" s="104"/>
      <c r="F130" s="105"/>
    </row>
    <row r="131" spans="1:6" ht="16">
      <c r="A131" s="141" t="s">
        <v>58</v>
      </c>
      <c r="B131" s="171" t="s">
        <v>42</v>
      </c>
      <c r="C131" s="51"/>
      <c r="D131" s="51"/>
      <c r="E131" s="70"/>
      <c r="F131" s="71">
        <f>F37+F38+F39+F40+F41+F42+F43+F44+F45+F46+F47+F59+F84+F100+F125+F127+F128+F129</f>
        <v>0</v>
      </c>
    </row>
    <row r="132" spans="1:6">
      <c r="A132" s="101"/>
      <c r="B132" s="164"/>
      <c r="C132" s="48"/>
      <c r="D132" s="48"/>
      <c r="E132" s="72"/>
      <c r="F132" s="49"/>
    </row>
    <row r="133" spans="1:6" ht="16">
      <c r="A133" s="137" t="s">
        <v>136</v>
      </c>
      <c r="B133" s="98" t="s">
        <v>43</v>
      </c>
      <c r="C133" s="106"/>
      <c r="D133" s="106"/>
      <c r="E133" s="107"/>
      <c r="F133" s="108"/>
    </row>
    <row r="134" spans="1:6" ht="32">
      <c r="A134" s="138" t="s">
        <v>137</v>
      </c>
      <c r="B134" s="59" t="s">
        <v>44</v>
      </c>
      <c r="C134" s="60" t="s">
        <v>41</v>
      </c>
      <c r="D134" s="60">
        <v>1</v>
      </c>
      <c r="E134" s="73">
        <v>0</v>
      </c>
      <c r="F134" s="52">
        <f>D134*E134</f>
        <v>0</v>
      </c>
    </row>
    <row r="135" spans="1:6" ht="48">
      <c r="A135" s="138" t="s">
        <v>138</v>
      </c>
      <c r="B135" s="59" t="s">
        <v>85</v>
      </c>
      <c r="C135" s="60" t="s">
        <v>4</v>
      </c>
      <c r="D135" s="60">
        <v>1346</v>
      </c>
      <c r="E135" s="73">
        <v>0</v>
      </c>
      <c r="F135" s="52">
        <f t="shared" ref="F135" si="8">E135*D135</f>
        <v>0</v>
      </c>
    </row>
    <row r="136" spans="1:6" ht="32">
      <c r="A136" s="138" t="s">
        <v>139</v>
      </c>
      <c r="B136" s="59" t="s">
        <v>81</v>
      </c>
      <c r="C136" s="60" t="s">
        <v>4</v>
      </c>
      <c r="D136" s="60">
        <v>11</v>
      </c>
      <c r="E136" s="73">
        <v>0</v>
      </c>
      <c r="F136" s="52">
        <f t="shared" ref="F136" si="9">E136*D136</f>
        <v>0</v>
      </c>
    </row>
    <row r="137" spans="1:6" ht="16">
      <c r="A137" s="138" t="s">
        <v>140</v>
      </c>
      <c r="B137" s="59" t="s">
        <v>219</v>
      </c>
      <c r="C137" s="60" t="s">
        <v>35</v>
      </c>
      <c r="D137" s="60">
        <v>140</v>
      </c>
      <c r="E137" s="73">
        <v>0</v>
      </c>
      <c r="F137" s="52">
        <f>D137*E137</f>
        <v>0</v>
      </c>
    </row>
    <row r="138" spans="1:6" ht="16">
      <c r="A138" s="138" t="s">
        <v>141</v>
      </c>
      <c r="B138" s="59" t="s">
        <v>220</v>
      </c>
      <c r="C138" s="60" t="s">
        <v>4</v>
      </c>
      <c r="D138" s="60">
        <v>1000</v>
      </c>
      <c r="E138" s="73">
        <v>0</v>
      </c>
      <c r="F138" s="52">
        <f>D138*E138</f>
        <v>0</v>
      </c>
    </row>
    <row r="139" spans="1:6" ht="16">
      <c r="A139" s="138" t="s">
        <v>142</v>
      </c>
      <c r="B139" s="59" t="s">
        <v>221</v>
      </c>
      <c r="C139" s="60" t="s">
        <v>4</v>
      </c>
      <c r="D139" s="60">
        <v>11</v>
      </c>
      <c r="E139" s="73">
        <v>0</v>
      </c>
      <c r="F139" s="52">
        <f>E139*D139</f>
        <v>0</v>
      </c>
    </row>
    <row r="140" spans="1:6" ht="16">
      <c r="A140" s="138" t="s">
        <v>143</v>
      </c>
      <c r="B140" s="59" t="s">
        <v>60</v>
      </c>
      <c r="C140" s="60" t="s">
        <v>4</v>
      </c>
      <c r="D140" s="60">
        <v>65</v>
      </c>
      <c r="E140" s="73">
        <v>0</v>
      </c>
      <c r="F140" s="52">
        <f t="shared" ref="F140:F142" si="10">D140*E140</f>
        <v>0</v>
      </c>
    </row>
    <row r="141" spans="1:6" ht="16">
      <c r="A141" s="138" t="s">
        <v>144</v>
      </c>
      <c r="B141" s="59" t="s">
        <v>222</v>
      </c>
      <c r="C141" s="60" t="s">
        <v>4</v>
      </c>
      <c r="D141" s="60">
        <v>130</v>
      </c>
      <c r="E141" s="73">
        <v>0</v>
      </c>
      <c r="F141" s="52">
        <f t="shared" si="10"/>
        <v>0</v>
      </c>
    </row>
    <row r="142" spans="1:6" ht="16">
      <c r="A142" s="138" t="s">
        <v>145</v>
      </c>
      <c r="B142" s="59" t="s">
        <v>57</v>
      </c>
      <c r="C142" s="60" t="s">
        <v>4</v>
      </c>
      <c r="D142" s="60">
        <v>54</v>
      </c>
      <c r="E142" s="73">
        <v>0</v>
      </c>
      <c r="F142" s="52">
        <f t="shared" si="10"/>
        <v>0</v>
      </c>
    </row>
    <row r="143" spans="1:6" ht="32">
      <c r="A143" s="138" t="s">
        <v>146</v>
      </c>
      <c r="B143" s="59" t="s">
        <v>223</v>
      </c>
      <c r="C143" s="60" t="s">
        <v>13</v>
      </c>
      <c r="D143" s="60">
        <v>15900</v>
      </c>
      <c r="E143" s="73">
        <v>0</v>
      </c>
      <c r="F143" s="52">
        <f t="shared" ref="F143:F144" si="11">E143*D143</f>
        <v>0</v>
      </c>
    </row>
    <row r="144" spans="1:6" ht="16">
      <c r="A144" s="138" t="s">
        <v>147</v>
      </c>
      <c r="B144" s="59" t="s">
        <v>104</v>
      </c>
      <c r="C144" s="60" t="s">
        <v>41</v>
      </c>
      <c r="D144" s="60">
        <v>1</v>
      </c>
      <c r="E144" s="73">
        <v>0</v>
      </c>
      <c r="F144" s="52">
        <f t="shared" si="11"/>
        <v>0</v>
      </c>
    </row>
    <row r="145" spans="1:9" ht="16">
      <c r="A145" s="138" t="s">
        <v>148</v>
      </c>
      <c r="B145" s="59" t="s">
        <v>110</v>
      </c>
      <c r="C145" s="60" t="s">
        <v>41</v>
      </c>
      <c r="D145" s="60">
        <v>1</v>
      </c>
      <c r="E145" s="73">
        <v>0</v>
      </c>
      <c r="F145" s="52">
        <f>D145*E145</f>
        <v>0</v>
      </c>
    </row>
    <row r="146" spans="1:9" ht="16">
      <c r="A146" s="138" t="s">
        <v>149</v>
      </c>
      <c r="B146" s="59" t="s">
        <v>111</v>
      </c>
      <c r="C146" s="60" t="s">
        <v>41</v>
      </c>
      <c r="D146" s="60">
        <v>1</v>
      </c>
      <c r="E146" s="73">
        <v>0</v>
      </c>
      <c r="F146" s="52">
        <f t="shared" ref="F146:F147" si="12">D146*E146</f>
        <v>0</v>
      </c>
    </row>
    <row r="147" spans="1:9" ht="16">
      <c r="A147" s="138" t="s">
        <v>150</v>
      </c>
      <c r="B147" s="59" t="s">
        <v>112</v>
      </c>
      <c r="C147" s="60" t="s">
        <v>41</v>
      </c>
      <c r="D147" s="60">
        <v>1</v>
      </c>
      <c r="E147" s="73">
        <v>0</v>
      </c>
      <c r="F147" s="52">
        <f t="shared" si="12"/>
        <v>0</v>
      </c>
    </row>
    <row r="148" spans="1:9" ht="16">
      <c r="A148" s="138" t="s">
        <v>151</v>
      </c>
      <c r="B148" s="59" t="s">
        <v>61</v>
      </c>
      <c r="C148" s="60" t="s">
        <v>13</v>
      </c>
      <c r="D148" s="60">
        <v>200</v>
      </c>
      <c r="E148" s="73">
        <v>0</v>
      </c>
      <c r="F148" s="52">
        <f>D148*E148</f>
        <v>0</v>
      </c>
    </row>
    <row r="149" spans="1:9" ht="16">
      <c r="A149" s="138" t="s">
        <v>152</v>
      </c>
      <c r="B149" s="59" t="s">
        <v>105</v>
      </c>
      <c r="C149" s="60" t="s">
        <v>13</v>
      </c>
      <c r="D149" s="60">
        <v>400</v>
      </c>
      <c r="E149" s="73">
        <v>0</v>
      </c>
      <c r="F149" s="52">
        <f>D149*E149</f>
        <v>0</v>
      </c>
    </row>
    <row r="150" spans="1:9" ht="16">
      <c r="A150" s="138" t="s">
        <v>153</v>
      </c>
      <c r="B150" s="59" t="s">
        <v>45</v>
      </c>
      <c r="C150" s="60" t="s">
        <v>4</v>
      </c>
      <c r="D150" s="60">
        <v>11</v>
      </c>
      <c r="E150" s="73">
        <v>0</v>
      </c>
      <c r="F150" s="52">
        <f>E150*D150</f>
        <v>0</v>
      </c>
      <c r="I150" s="39"/>
    </row>
    <row r="151" spans="1:9" ht="16">
      <c r="A151" s="138" t="s">
        <v>154</v>
      </c>
      <c r="B151" s="59" t="s">
        <v>46</v>
      </c>
      <c r="C151" s="60" t="s">
        <v>41</v>
      </c>
      <c r="D151" s="60">
        <v>1</v>
      </c>
      <c r="E151" s="73">
        <v>0</v>
      </c>
      <c r="F151" s="52">
        <f>E151*D151</f>
        <v>0</v>
      </c>
    </row>
    <row r="152" spans="1:9" ht="16">
      <c r="A152" s="138" t="s">
        <v>155</v>
      </c>
      <c r="B152" s="59" t="s">
        <v>47</v>
      </c>
      <c r="C152" s="60" t="s">
        <v>41</v>
      </c>
      <c r="D152" s="60">
        <v>1</v>
      </c>
      <c r="E152" s="73">
        <v>0</v>
      </c>
      <c r="F152" s="52">
        <f>E152*D152</f>
        <v>0</v>
      </c>
    </row>
    <row r="153" spans="1:9">
      <c r="A153" s="142"/>
      <c r="B153" s="172"/>
      <c r="C153" s="110"/>
      <c r="D153" s="111"/>
      <c r="E153" s="112"/>
      <c r="F153" s="109"/>
    </row>
    <row r="154" spans="1:9" s="5" customFormat="1" ht="16">
      <c r="A154" s="138" t="s">
        <v>136</v>
      </c>
      <c r="B154" s="173" t="s">
        <v>48</v>
      </c>
      <c r="C154" s="48"/>
      <c r="D154" s="48"/>
      <c r="E154" s="72"/>
      <c r="F154" s="56">
        <f>SUM(F134:F152)</f>
        <v>0</v>
      </c>
    </row>
    <row r="155" spans="1:9">
      <c r="A155" s="101"/>
      <c r="B155" s="164"/>
      <c r="C155" s="48"/>
      <c r="D155" s="48"/>
      <c r="E155" s="72"/>
      <c r="F155" s="49"/>
    </row>
    <row r="156" spans="1:9" ht="15" customHeight="1">
      <c r="A156" s="137" t="s">
        <v>156</v>
      </c>
      <c r="B156" s="98" t="s">
        <v>49</v>
      </c>
      <c r="C156" s="106"/>
      <c r="D156" s="106"/>
      <c r="E156" s="107"/>
      <c r="F156" s="108"/>
    </row>
    <row r="157" spans="1:9" ht="16">
      <c r="A157" s="138" t="s">
        <v>157</v>
      </c>
      <c r="B157" s="59" t="s">
        <v>50</v>
      </c>
      <c r="C157" s="60" t="s">
        <v>4</v>
      </c>
      <c r="D157" s="60">
        <v>1</v>
      </c>
      <c r="E157" s="52">
        <v>0</v>
      </c>
      <c r="F157" s="52">
        <f>D157*E157</f>
        <v>0</v>
      </c>
    </row>
    <row r="158" spans="1:9" ht="16">
      <c r="A158" s="138" t="s">
        <v>158</v>
      </c>
      <c r="B158" s="59" t="s">
        <v>51</v>
      </c>
      <c r="C158" s="60" t="s">
        <v>4</v>
      </c>
      <c r="D158" s="60">
        <v>16</v>
      </c>
      <c r="E158" s="52">
        <v>0</v>
      </c>
      <c r="F158" s="52">
        <f>D158*E158</f>
        <v>0</v>
      </c>
    </row>
    <row r="159" spans="1:9" ht="16">
      <c r="A159" s="138" t="s">
        <v>159</v>
      </c>
      <c r="B159" s="59" t="s">
        <v>54</v>
      </c>
      <c r="C159" s="60" t="s">
        <v>41</v>
      </c>
      <c r="D159" s="60">
        <v>1</v>
      </c>
      <c r="E159" s="52">
        <v>0</v>
      </c>
      <c r="F159" s="52">
        <f>D159*E159</f>
        <v>0</v>
      </c>
      <c r="G159" s="30"/>
    </row>
    <row r="160" spans="1:9" s="15" customFormat="1" ht="16">
      <c r="A160" s="138" t="s">
        <v>160</v>
      </c>
      <c r="B160" s="59" t="s">
        <v>52</v>
      </c>
      <c r="C160" s="60" t="s">
        <v>41</v>
      </c>
      <c r="D160" s="60">
        <v>1</v>
      </c>
      <c r="E160" s="52">
        <v>0</v>
      </c>
      <c r="F160" s="52">
        <f>D160*E160</f>
        <v>0</v>
      </c>
    </row>
    <row r="161" spans="1:6" s="30" customFormat="1" ht="24" customHeight="1">
      <c r="A161" s="138" t="s">
        <v>161</v>
      </c>
      <c r="B161" s="59" t="s">
        <v>53</v>
      </c>
      <c r="C161" s="60" t="s">
        <v>41</v>
      </c>
      <c r="D161" s="60">
        <v>1</v>
      </c>
      <c r="E161" s="52">
        <v>0</v>
      </c>
      <c r="F161" s="52">
        <f>E161*D161</f>
        <v>0</v>
      </c>
    </row>
    <row r="162" spans="1:6" ht="48">
      <c r="A162" s="138" t="s">
        <v>162</v>
      </c>
      <c r="B162" s="59" t="s">
        <v>55</v>
      </c>
      <c r="C162" s="60" t="s">
        <v>41</v>
      </c>
      <c r="D162" s="60">
        <v>1</v>
      </c>
      <c r="E162" s="52">
        <v>0</v>
      </c>
      <c r="F162" s="52">
        <f>E162*D162</f>
        <v>0</v>
      </c>
    </row>
    <row r="163" spans="1:6">
      <c r="A163" s="140"/>
      <c r="B163" s="113"/>
      <c r="C163" s="114"/>
      <c r="D163" s="114"/>
      <c r="E163" s="115"/>
      <c r="F163" s="115"/>
    </row>
    <row r="164" spans="1:6" s="16" customFormat="1" ht="15" customHeight="1">
      <c r="A164" s="101" t="s">
        <v>156</v>
      </c>
      <c r="B164" s="173" t="s">
        <v>56</v>
      </c>
      <c r="C164" s="48"/>
      <c r="D164" s="48"/>
      <c r="E164" s="72"/>
      <c r="F164" s="56">
        <f>SUM(F157:F162)</f>
        <v>0</v>
      </c>
    </row>
    <row r="165" spans="1:6">
      <c r="A165" s="101"/>
      <c r="B165" s="174"/>
      <c r="C165" s="74"/>
      <c r="D165" s="74"/>
      <c r="E165" s="75"/>
      <c r="F165" s="76"/>
    </row>
    <row r="166" spans="1:6">
      <c r="B166" s="164"/>
      <c r="C166" s="58"/>
      <c r="D166" s="58"/>
      <c r="E166" s="58"/>
      <c r="F166" s="77"/>
    </row>
    <row r="167" spans="1:6" ht="29">
      <c r="A167" s="100" t="s">
        <v>2</v>
      </c>
      <c r="B167" s="175" t="s">
        <v>239</v>
      </c>
      <c r="C167" s="78"/>
      <c r="D167" s="78"/>
      <c r="E167" s="78"/>
      <c r="F167" s="77"/>
    </row>
    <row r="168" spans="1:6">
      <c r="A168" s="142"/>
      <c r="B168" s="98"/>
      <c r="C168" s="81"/>
      <c r="D168" s="81"/>
      <c r="E168" s="81"/>
      <c r="F168" s="116"/>
    </row>
    <row r="169" spans="1:6" ht="16">
      <c r="A169" s="101" t="s">
        <v>30</v>
      </c>
      <c r="B169" s="47" t="s">
        <v>28</v>
      </c>
      <c r="C169" s="204"/>
      <c r="D169" s="205"/>
      <c r="E169" s="58"/>
      <c r="F169" s="82">
        <f>F34</f>
        <v>0</v>
      </c>
    </row>
    <row r="170" spans="1:6" ht="16">
      <c r="A170" s="101" t="s">
        <v>58</v>
      </c>
      <c r="B170" s="47" t="s">
        <v>31</v>
      </c>
      <c r="C170" s="204"/>
      <c r="D170" s="205"/>
      <c r="E170" s="58"/>
      <c r="F170" s="82">
        <f>F131</f>
        <v>0</v>
      </c>
    </row>
    <row r="171" spans="1:6" ht="16">
      <c r="A171" s="101" t="s">
        <v>136</v>
      </c>
      <c r="B171" s="47" t="s">
        <v>43</v>
      </c>
      <c r="C171" s="204"/>
      <c r="D171" s="205"/>
      <c r="E171" s="58"/>
      <c r="F171" s="82">
        <f>F154</f>
        <v>0</v>
      </c>
    </row>
    <row r="172" spans="1:6" ht="16">
      <c r="A172" s="137" t="s">
        <v>156</v>
      </c>
      <c r="B172" s="98" t="s">
        <v>49</v>
      </c>
      <c r="C172" s="206"/>
      <c r="D172" s="207"/>
      <c r="E172" s="81"/>
      <c r="F172" s="117">
        <f>F164</f>
        <v>0</v>
      </c>
    </row>
    <row r="173" spans="1:6" ht="15" hidden="1" customHeight="1">
      <c r="B173" s="83"/>
      <c r="C173" s="208"/>
      <c r="D173" s="205"/>
      <c r="E173" s="58"/>
      <c r="F173" s="82"/>
    </row>
    <row r="174" spans="1:6" ht="16">
      <c r="A174" s="143"/>
      <c r="B174" s="176" t="s">
        <v>5</v>
      </c>
      <c r="F174" s="82">
        <f>SUM(F169:F172)</f>
        <v>0</v>
      </c>
    </row>
    <row r="178" spans="1:6">
      <c r="E178" s="16"/>
    </row>
    <row r="189" spans="1:6">
      <c r="A189" s="99"/>
      <c r="B189" s="15"/>
      <c r="C189" s="24"/>
      <c r="D189" s="13"/>
      <c r="E189" s="13"/>
      <c r="F189" s="13"/>
    </row>
    <row r="190" spans="1:6">
      <c r="A190" s="99"/>
      <c r="B190" s="15"/>
      <c r="C190" s="24"/>
      <c r="D190" s="13"/>
      <c r="E190" s="13"/>
      <c r="F190" s="13"/>
    </row>
    <row r="191" spans="1:6">
      <c r="A191" s="99"/>
      <c r="B191" s="15"/>
      <c r="C191" s="24"/>
      <c r="D191" s="13"/>
      <c r="E191" s="13"/>
      <c r="F191" s="13"/>
    </row>
    <row r="192" spans="1:6">
      <c r="A192" s="99"/>
      <c r="B192" s="15"/>
      <c r="C192" s="24"/>
      <c r="D192" s="13"/>
      <c r="E192" s="13"/>
      <c r="F192" s="13"/>
    </row>
    <row r="193" spans="1:6">
      <c r="A193" s="99"/>
      <c r="B193" s="15"/>
      <c r="C193" s="24"/>
      <c r="D193" s="13"/>
      <c r="E193" s="13"/>
      <c r="F193" s="13"/>
    </row>
    <row r="194" spans="1:6">
      <c r="A194" s="99"/>
      <c r="B194" s="15"/>
      <c r="C194" s="24"/>
      <c r="D194" s="13"/>
      <c r="E194" s="13"/>
      <c r="F194" s="13"/>
    </row>
    <row r="195" spans="1:6">
      <c r="A195" s="99"/>
      <c r="B195" s="15"/>
      <c r="C195" s="24"/>
      <c r="D195" s="13"/>
      <c r="E195" s="13"/>
      <c r="F195" s="13"/>
    </row>
    <row r="196" spans="1:6">
      <c r="A196" s="99"/>
      <c r="B196" s="15"/>
      <c r="C196" s="24"/>
      <c r="D196" s="13"/>
      <c r="E196" s="13"/>
      <c r="F196" s="13"/>
    </row>
    <row r="197" spans="1:6">
      <c r="A197" s="99"/>
      <c r="B197" s="15"/>
      <c r="C197" s="24"/>
      <c r="D197" s="13"/>
      <c r="E197" s="13"/>
      <c r="F197" s="13"/>
    </row>
    <row r="198" spans="1:6">
      <c r="A198" s="99"/>
      <c r="B198" s="15"/>
      <c r="C198" s="24"/>
      <c r="D198" s="13"/>
      <c r="E198" s="13"/>
      <c r="F198" s="13"/>
    </row>
    <row r="199" spans="1:6">
      <c r="A199" s="99"/>
      <c r="B199" s="15"/>
      <c r="C199" s="24"/>
      <c r="D199" s="13"/>
      <c r="E199" s="13"/>
      <c r="F199" s="13"/>
    </row>
    <row r="200" spans="1:6">
      <c r="A200" s="99"/>
      <c r="B200" s="15"/>
      <c r="C200" s="24"/>
      <c r="D200" s="13"/>
      <c r="E200" s="13"/>
      <c r="F200" s="13"/>
    </row>
    <row r="201" spans="1:6">
      <c r="A201" s="99"/>
      <c r="B201" s="15"/>
      <c r="C201" s="24"/>
      <c r="D201" s="13"/>
      <c r="E201" s="13"/>
      <c r="F201" s="13"/>
    </row>
    <row r="202" spans="1:6">
      <c r="A202" s="99"/>
      <c r="B202" s="15"/>
      <c r="C202" s="24"/>
      <c r="D202" s="13"/>
      <c r="E202" s="13"/>
      <c r="F202" s="13"/>
    </row>
    <row r="203" spans="1:6">
      <c r="A203" s="99"/>
      <c r="B203" s="15"/>
      <c r="C203" s="24"/>
      <c r="D203" s="13"/>
      <c r="E203" s="13"/>
      <c r="F203" s="13"/>
    </row>
    <row r="204" spans="1:6">
      <c r="A204" s="99"/>
      <c r="B204" s="15"/>
      <c r="C204" s="24"/>
      <c r="D204" s="13"/>
      <c r="E204" s="13"/>
      <c r="F204" s="13"/>
    </row>
    <row r="205" spans="1:6">
      <c r="A205" s="99"/>
      <c r="B205" s="15"/>
      <c r="C205" s="24"/>
      <c r="D205" s="13"/>
      <c r="E205" s="13"/>
      <c r="F205" s="13"/>
    </row>
    <row r="206" spans="1:6">
      <c r="A206" s="99"/>
      <c r="B206" s="15"/>
      <c r="C206" s="24"/>
      <c r="D206" s="13"/>
      <c r="E206" s="13"/>
      <c r="F206" s="13"/>
    </row>
    <row r="207" spans="1:6">
      <c r="A207" s="99"/>
      <c r="B207" s="15"/>
      <c r="C207" s="24"/>
      <c r="D207" s="13"/>
      <c r="E207" s="13"/>
      <c r="F207" s="13"/>
    </row>
    <row r="208" spans="1:6">
      <c r="A208" s="99"/>
      <c r="B208" s="15"/>
      <c r="C208" s="24"/>
      <c r="D208" s="13"/>
      <c r="E208" s="13"/>
      <c r="F208" s="13"/>
    </row>
    <row r="209" spans="1:6">
      <c r="A209" s="99"/>
      <c r="B209" s="15"/>
      <c r="C209" s="8"/>
      <c r="D209" s="23"/>
      <c r="E209" s="13"/>
      <c r="F209" s="23"/>
    </row>
  </sheetData>
  <mergeCells count="20">
    <mergeCell ref="C171:D171"/>
    <mergeCell ref="C172:D172"/>
    <mergeCell ref="C173:D173"/>
    <mergeCell ref="B21:F21"/>
    <mergeCell ref="A23:F23"/>
    <mergeCell ref="B27:F27"/>
    <mergeCell ref="C169:D169"/>
    <mergeCell ref="C170:D170"/>
    <mergeCell ref="C11:F11"/>
    <mergeCell ref="A20:F20"/>
    <mergeCell ref="C2:F2"/>
    <mergeCell ref="C3:F3"/>
    <mergeCell ref="C4:E4"/>
    <mergeCell ref="C6:F6"/>
    <mergeCell ref="C7:F7"/>
    <mergeCell ref="C10:F10"/>
    <mergeCell ref="C13:D13"/>
    <mergeCell ref="C15:E15"/>
    <mergeCell ref="C17:F17"/>
    <mergeCell ref="A18:F18"/>
  </mergeCells>
  <conditionalFormatting sqref="B173:C173 B156:B157 B31:B33 B168:B172 B133:B140 B36:B37 B159:B163 B41:B47 B49 B127:B129 B143:B152">
    <cfRule type="cellIs" dxfId="8" priority="26" stopIfTrue="1" operator="equal">
      <formula>0</formula>
    </cfRule>
  </conditionalFormatting>
  <conditionalFormatting sqref="B140">
    <cfRule type="cellIs" dxfId="7" priority="25" stopIfTrue="1" operator="equal">
      <formula>0</formula>
    </cfRule>
  </conditionalFormatting>
  <conditionalFormatting sqref="B141">
    <cfRule type="cellIs" dxfId="6" priority="24" stopIfTrue="1" operator="equal">
      <formula>0</formula>
    </cfRule>
  </conditionalFormatting>
  <conditionalFormatting sqref="B142">
    <cfRule type="cellIs" dxfId="5" priority="23" stopIfTrue="1" operator="equal">
      <formula>0</formula>
    </cfRule>
  </conditionalFormatting>
  <conditionalFormatting sqref="B38">
    <cfRule type="cellIs" dxfId="4" priority="12" stopIfTrue="1" operator="equal">
      <formula>0</formula>
    </cfRule>
  </conditionalFormatting>
  <conditionalFormatting sqref="B40">
    <cfRule type="cellIs" dxfId="3" priority="11" stopIfTrue="1" operator="equal">
      <formula>0</formula>
    </cfRule>
  </conditionalFormatting>
  <conditionalFormatting sqref="B39">
    <cfRule type="cellIs" dxfId="2" priority="10" stopIfTrue="1" operator="equal">
      <formula>0</formula>
    </cfRule>
  </conditionalFormatting>
  <conditionalFormatting sqref="B158">
    <cfRule type="cellIs" dxfId="1" priority="1" stopIfTrue="1" operator="equal">
      <formula>0</formula>
    </cfRule>
  </conditionalFormatting>
  <pageMargins left="0.25" right="0.25" top="0.75" bottom="0.75" header="0.3" footer="0.3"/>
  <pageSetup paperSize="9" scale="79" orientation="portrait" r:id="rId1"/>
  <rowBreaks count="1" manualBreakCount="1">
    <brk id="41" max="6" man="1"/>
  </rowBreaks>
  <colBreaks count="1" manualBreakCount="1">
    <brk id="6" max="190" man="1"/>
  </colBreaks>
  <ignoredErrors>
    <ignoredError sqref="F139 F4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1"/>
  <sheetViews>
    <sheetView view="pageBreakPreview" zoomScaleNormal="100" zoomScaleSheetLayoutView="100" workbookViewId="0">
      <selection activeCell="B49" sqref="B49"/>
    </sheetView>
  </sheetViews>
  <sheetFormatPr baseColWidth="10" defaultColWidth="8.83203125" defaultRowHeight="15"/>
  <cols>
    <col min="1" max="1" width="10.5" style="32" customWidth="1"/>
    <col min="2" max="2" width="47.83203125" customWidth="1"/>
    <col min="3" max="3" width="12.5" style="34" customWidth="1"/>
    <col min="4" max="4" width="9.1640625" style="33" customWidth="1"/>
    <col min="5" max="5" width="13.5" customWidth="1"/>
    <col min="6" max="6" width="17.5" customWidth="1"/>
  </cols>
  <sheetData>
    <row r="1" spans="1:7" ht="14.25" customHeight="1">
      <c r="A1" s="5"/>
      <c r="B1" s="31"/>
      <c r="C1" s="7"/>
      <c r="D1" s="6"/>
      <c r="E1" s="6"/>
      <c r="F1" s="6"/>
    </row>
    <row r="2" spans="1:7" ht="14.25" customHeight="1">
      <c r="A2" s="14"/>
      <c r="B2" s="3"/>
      <c r="C2" s="10"/>
      <c r="D2" s="12"/>
      <c r="E2" s="12"/>
      <c r="F2" s="12"/>
    </row>
    <row r="3" spans="1:7" ht="16">
      <c r="A3" s="14"/>
      <c r="B3" s="17" t="s">
        <v>8</v>
      </c>
      <c r="C3" s="202" t="s">
        <v>65</v>
      </c>
      <c r="D3" s="197"/>
      <c r="E3" s="197"/>
      <c r="F3" s="197"/>
    </row>
    <row r="4" spans="1:7">
      <c r="A4" s="14"/>
      <c r="B4" s="17"/>
      <c r="C4" s="197" t="s">
        <v>63</v>
      </c>
      <c r="D4" s="197"/>
      <c r="E4" s="197"/>
      <c r="F4" s="197"/>
    </row>
    <row r="5" spans="1:7">
      <c r="A5" s="14"/>
      <c r="B5" s="17"/>
      <c r="C5" s="197" t="s">
        <v>64</v>
      </c>
      <c r="D5" s="197"/>
      <c r="E5" s="197"/>
      <c r="F5" s="18"/>
    </row>
    <row r="6" spans="1:7">
      <c r="A6" s="14"/>
      <c r="B6" s="17"/>
      <c r="C6" s="19"/>
      <c r="D6" s="18"/>
      <c r="E6" s="18"/>
      <c r="F6" s="18"/>
    </row>
    <row r="7" spans="1:7" ht="59.25" customHeight="1">
      <c r="A7" s="14"/>
      <c r="B7" s="17" t="s">
        <v>0</v>
      </c>
      <c r="C7" s="198" t="s">
        <v>71</v>
      </c>
      <c r="D7" s="199"/>
      <c r="E7" s="199"/>
      <c r="F7" s="199"/>
    </row>
    <row r="8" spans="1:7">
      <c r="A8" s="14"/>
      <c r="B8" s="17"/>
      <c r="C8" s="200"/>
      <c r="D8" s="197"/>
      <c r="E8" s="197"/>
      <c r="F8" s="197"/>
    </row>
    <row r="9" spans="1:7">
      <c r="A9" s="14"/>
      <c r="B9" s="17"/>
      <c r="C9" s="19"/>
      <c r="D9" s="18"/>
      <c r="E9" s="18"/>
      <c r="F9" s="18"/>
    </row>
    <row r="10" spans="1:7">
      <c r="A10" s="14"/>
      <c r="B10" s="17"/>
      <c r="C10" s="19"/>
      <c r="D10" s="18"/>
      <c r="E10" s="18"/>
      <c r="F10" s="18"/>
    </row>
    <row r="11" spans="1:7">
      <c r="A11" s="14"/>
      <c r="B11" s="17" t="s">
        <v>1</v>
      </c>
      <c r="C11" s="203" t="s">
        <v>66</v>
      </c>
      <c r="D11" s="203"/>
      <c r="E11" s="203"/>
      <c r="F11" s="203"/>
    </row>
    <row r="12" spans="1:7" s="4" customFormat="1" ht="14">
      <c r="A12" s="14"/>
      <c r="B12" s="17"/>
      <c r="C12" s="19" t="s">
        <v>76</v>
      </c>
      <c r="D12" s="18"/>
      <c r="E12" s="27"/>
      <c r="F12" s="18"/>
      <c r="G12" s="11"/>
    </row>
    <row r="13" spans="1:7">
      <c r="A13" s="14"/>
      <c r="B13" s="17"/>
      <c r="C13" s="19"/>
      <c r="D13" s="18"/>
      <c r="E13" s="18"/>
      <c r="F13" s="18"/>
    </row>
    <row r="14" spans="1:7">
      <c r="A14" s="14"/>
      <c r="B14" s="17" t="s">
        <v>7</v>
      </c>
      <c r="C14" s="192" t="s">
        <v>72</v>
      </c>
      <c r="D14" s="192"/>
      <c r="E14" s="18"/>
      <c r="F14" s="18"/>
    </row>
    <row r="15" spans="1:7">
      <c r="A15" s="14"/>
      <c r="B15" s="17"/>
      <c r="C15" s="19"/>
      <c r="D15" s="18"/>
      <c r="E15" s="18"/>
      <c r="F15" s="18"/>
    </row>
    <row r="16" spans="1:7">
      <c r="A16" s="14"/>
      <c r="B16" s="17" t="s">
        <v>6</v>
      </c>
      <c r="C16" s="193" t="s">
        <v>69</v>
      </c>
      <c r="D16" s="193"/>
      <c r="E16" s="193"/>
      <c r="F16" s="18"/>
    </row>
    <row r="17" spans="1:8">
      <c r="A17" s="14"/>
      <c r="B17" s="17"/>
      <c r="C17" s="19"/>
      <c r="D17" s="18"/>
      <c r="E17" s="18"/>
      <c r="F17" s="18"/>
    </row>
    <row r="18" spans="1:8" ht="49.5" customHeight="1">
      <c r="A18" s="14"/>
      <c r="B18" s="17" t="s">
        <v>11</v>
      </c>
      <c r="C18" s="198" t="s">
        <v>70</v>
      </c>
      <c r="D18" s="199"/>
      <c r="E18" s="199"/>
      <c r="F18" s="199"/>
    </row>
    <row r="19" spans="1:8">
      <c r="A19" s="14"/>
      <c r="B19" s="3"/>
      <c r="C19" s="212"/>
      <c r="D19" s="213"/>
      <c r="E19" s="213"/>
      <c r="F19" s="213"/>
    </row>
    <row r="20" spans="1:8" s="4" customFormat="1" ht="30">
      <c r="A20" s="195" t="s">
        <v>24</v>
      </c>
      <c r="B20" s="195"/>
      <c r="C20" s="195"/>
      <c r="D20" s="195"/>
      <c r="E20" s="195"/>
      <c r="F20" s="195"/>
      <c r="G20" s="21"/>
      <c r="H20" s="11"/>
    </row>
    <row r="21" spans="1:8">
      <c r="A21" s="14"/>
      <c r="B21" s="3"/>
      <c r="C21" s="10"/>
      <c r="D21" s="12"/>
      <c r="E21" s="12"/>
      <c r="F21" s="12"/>
    </row>
    <row r="22" spans="1:8" ht="23">
      <c r="A22" s="187" t="s">
        <v>10</v>
      </c>
      <c r="B22" s="187"/>
      <c r="C22" s="187"/>
      <c r="D22" s="187"/>
      <c r="E22" s="187"/>
      <c r="F22" s="187"/>
    </row>
    <row r="23" spans="1:8">
      <c r="A23" s="14"/>
      <c r="B23" s="188"/>
      <c r="C23" s="188"/>
      <c r="D23" s="188"/>
      <c r="E23" s="188"/>
      <c r="F23" s="188"/>
    </row>
    <row r="24" spans="1:8">
      <c r="A24" s="14"/>
      <c r="B24" s="3"/>
      <c r="C24" s="10"/>
      <c r="D24" s="12"/>
      <c r="E24" s="12"/>
      <c r="F24" s="12"/>
    </row>
    <row r="25" spans="1:8" ht="23">
      <c r="A25" s="189" t="s">
        <v>15</v>
      </c>
      <c r="B25" s="187"/>
      <c r="C25" s="187"/>
      <c r="D25" s="187"/>
      <c r="E25" s="187"/>
      <c r="F25" s="187"/>
    </row>
    <row r="26" spans="1:8">
      <c r="A26" s="14"/>
      <c r="B26" s="3"/>
      <c r="C26" s="10"/>
      <c r="D26" s="12"/>
      <c r="E26" s="12"/>
      <c r="F26" s="12"/>
    </row>
    <row r="27" spans="1:8">
      <c r="A27" s="14"/>
      <c r="B27" s="3"/>
      <c r="C27" s="10"/>
      <c r="D27" s="12"/>
      <c r="E27" s="12"/>
      <c r="F27" s="12"/>
    </row>
    <row r="28" spans="1:8">
      <c r="A28" s="14"/>
      <c r="B28" s="3"/>
      <c r="C28" s="10"/>
      <c r="D28" s="12"/>
      <c r="E28" s="12"/>
      <c r="F28" s="12"/>
    </row>
    <row r="29" spans="1:8" s="4" customFormat="1" ht="13">
      <c r="A29" s="14"/>
      <c r="B29" s="15"/>
      <c r="C29" s="8"/>
      <c r="D29" s="23"/>
      <c r="E29" s="13"/>
      <c r="F29" s="23"/>
      <c r="G29" s="11"/>
    </row>
    <row r="30" spans="1:8">
      <c r="A30" s="40" t="s">
        <v>3</v>
      </c>
      <c r="B30" s="209" t="s">
        <v>25</v>
      </c>
      <c r="C30" s="184"/>
      <c r="D30" s="184"/>
      <c r="E30" s="184"/>
      <c r="F30" s="184"/>
    </row>
    <row r="31" spans="1:8" s="4" customFormat="1" ht="14" thickBot="1">
      <c r="A31" s="40"/>
      <c r="B31" s="41"/>
      <c r="C31" s="42"/>
      <c r="D31" s="43"/>
      <c r="E31" s="44"/>
      <c r="F31" s="43"/>
      <c r="G31" s="11"/>
    </row>
    <row r="32" spans="1:8" s="4" customFormat="1" ht="13">
      <c r="A32" s="45" t="s">
        <v>16</v>
      </c>
      <c r="B32" s="45" t="s">
        <v>17</v>
      </c>
      <c r="C32" s="45" t="s">
        <v>18</v>
      </c>
      <c r="D32" s="45" t="s">
        <v>19</v>
      </c>
      <c r="E32" s="45" t="s">
        <v>20</v>
      </c>
      <c r="F32" s="45" t="s">
        <v>21</v>
      </c>
      <c r="G32" s="11"/>
    </row>
    <row r="33" spans="1:7" s="4" customFormat="1" ht="13">
      <c r="A33" s="118"/>
      <c r="B33" s="118"/>
      <c r="C33" s="118"/>
      <c r="D33" s="118"/>
      <c r="E33" s="118"/>
      <c r="F33" s="118"/>
      <c r="G33" s="11"/>
    </row>
    <row r="34" spans="1:7" ht="16">
      <c r="A34" s="46" t="s">
        <v>3</v>
      </c>
      <c r="B34" s="63" t="s">
        <v>163</v>
      </c>
      <c r="C34" s="74"/>
      <c r="D34" s="74"/>
      <c r="E34" s="75"/>
      <c r="F34" s="76"/>
    </row>
    <row r="35" spans="1:7" ht="224">
      <c r="A35" s="46" t="s">
        <v>32</v>
      </c>
      <c r="B35" s="90" t="s">
        <v>231</v>
      </c>
      <c r="C35" s="74" t="s">
        <v>4</v>
      </c>
      <c r="D35" s="74">
        <v>1</v>
      </c>
      <c r="E35" s="76">
        <v>0</v>
      </c>
      <c r="F35" s="76">
        <f>D35*E35</f>
        <v>0</v>
      </c>
    </row>
    <row r="36" spans="1:7" ht="32">
      <c r="A36" s="46" t="s">
        <v>33</v>
      </c>
      <c r="B36" s="90" t="s">
        <v>229</v>
      </c>
      <c r="C36" s="74" t="s">
        <v>4</v>
      </c>
      <c r="D36" s="74">
        <v>1</v>
      </c>
      <c r="E36" s="76">
        <v>0</v>
      </c>
      <c r="F36" s="76">
        <f>D36*E36</f>
        <v>0</v>
      </c>
    </row>
    <row r="37" spans="1:7" ht="64">
      <c r="A37" s="46" t="s">
        <v>34</v>
      </c>
      <c r="B37" s="90" t="s">
        <v>86</v>
      </c>
      <c r="C37" s="74" t="s">
        <v>4</v>
      </c>
      <c r="D37" s="74">
        <v>1</v>
      </c>
      <c r="E37" s="76">
        <v>0</v>
      </c>
      <c r="F37" s="76">
        <f>D37*E37</f>
        <v>0</v>
      </c>
    </row>
    <row r="38" spans="1:7" ht="240">
      <c r="A38" s="46" t="s">
        <v>36</v>
      </c>
      <c r="B38" s="90" t="s">
        <v>241</v>
      </c>
      <c r="C38" s="74" t="s">
        <v>4</v>
      </c>
      <c r="D38" s="74">
        <v>1</v>
      </c>
      <c r="E38" s="76">
        <v>0</v>
      </c>
      <c r="F38" s="76">
        <f>D38*E38</f>
        <v>0</v>
      </c>
    </row>
    <row r="39" spans="1:7" ht="48">
      <c r="A39" s="46" t="s">
        <v>37</v>
      </c>
      <c r="B39" s="91" t="s">
        <v>87</v>
      </c>
      <c r="C39" s="74"/>
      <c r="D39" s="74"/>
      <c r="E39" s="75"/>
      <c r="F39" s="76"/>
    </row>
    <row r="40" spans="1:7" ht="128">
      <c r="A40" s="46"/>
      <c r="B40" s="91" t="s">
        <v>22</v>
      </c>
      <c r="C40" s="74"/>
      <c r="D40" s="74"/>
      <c r="E40" s="75"/>
      <c r="F40" s="76"/>
    </row>
    <row r="41" spans="1:7" ht="96">
      <c r="A41" s="46"/>
      <c r="B41" s="119" t="s">
        <v>23</v>
      </c>
      <c r="C41" s="74"/>
      <c r="D41" s="74"/>
      <c r="E41" s="75"/>
      <c r="F41" s="76"/>
    </row>
    <row r="42" spans="1:7" ht="112">
      <c r="A42" s="46"/>
      <c r="B42" s="90" t="s">
        <v>172</v>
      </c>
      <c r="C42" s="74"/>
      <c r="D42" s="74"/>
      <c r="E42" s="75"/>
      <c r="F42" s="76"/>
    </row>
    <row r="43" spans="1:7">
      <c r="A43" s="46"/>
      <c r="B43" s="92"/>
      <c r="C43" s="74" t="s">
        <v>4</v>
      </c>
      <c r="D43" s="74">
        <v>1</v>
      </c>
      <c r="E43" s="76">
        <v>0</v>
      </c>
      <c r="F43" s="76">
        <f>E43*D43</f>
        <v>0</v>
      </c>
    </row>
    <row r="44" spans="1:7" ht="48">
      <c r="A44" s="46" t="s">
        <v>38</v>
      </c>
      <c r="B44" s="90" t="s">
        <v>230</v>
      </c>
      <c r="C44" s="74" t="s">
        <v>4</v>
      </c>
      <c r="D44" s="74">
        <v>1</v>
      </c>
      <c r="E44" s="76">
        <v>0</v>
      </c>
      <c r="F44" s="76">
        <f>E44*D44</f>
        <v>0</v>
      </c>
    </row>
    <row r="45" spans="1:7" ht="192">
      <c r="A45" s="46" t="s">
        <v>39</v>
      </c>
      <c r="B45" s="90" t="s">
        <v>173</v>
      </c>
      <c r="C45" s="74" t="s">
        <v>9</v>
      </c>
      <c r="D45" s="74">
        <v>1</v>
      </c>
      <c r="E45" s="76">
        <v>0</v>
      </c>
      <c r="F45" s="76">
        <f>E45*D45</f>
        <v>0</v>
      </c>
    </row>
    <row r="46" spans="1:7">
      <c r="A46" s="97"/>
      <c r="B46" s="120"/>
      <c r="C46" s="121"/>
      <c r="D46" s="121"/>
      <c r="E46" s="122"/>
      <c r="F46" s="122"/>
    </row>
    <row r="47" spans="1:7">
      <c r="A47" s="46" t="s">
        <v>3</v>
      </c>
      <c r="B47" s="55" t="s">
        <v>113</v>
      </c>
      <c r="C47" s="48"/>
      <c r="D47" s="48"/>
      <c r="E47" s="72"/>
      <c r="F47" s="56">
        <f>F35+F36+F37+F38+F39+F40+F41+F42+F43+F44+F45</f>
        <v>0</v>
      </c>
    </row>
    <row r="48" spans="1:7">
      <c r="A48" s="57"/>
      <c r="B48" s="57"/>
      <c r="C48" s="58"/>
      <c r="D48" s="58"/>
      <c r="E48" s="58"/>
      <c r="F48" s="77"/>
    </row>
    <row r="49" spans="1:7">
      <c r="A49" s="78" t="s">
        <v>3</v>
      </c>
      <c r="B49" s="123" t="s">
        <v>115</v>
      </c>
      <c r="C49" s="123"/>
      <c r="D49" s="123"/>
      <c r="E49" s="123"/>
      <c r="F49" s="77"/>
    </row>
    <row r="50" spans="1:7" s="5" customFormat="1">
      <c r="A50" s="79"/>
      <c r="B50" s="80"/>
      <c r="C50" s="81"/>
      <c r="D50" s="81"/>
      <c r="E50" s="81"/>
      <c r="F50" s="116"/>
      <c r="G50" s="28"/>
    </row>
    <row r="51" spans="1:7">
      <c r="A51" s="46" t="s">
        <v>3</v>
      </c>
      <c r="B51" s="210" t="s">
        <v>114</v>
      </c>
      <c r="C51" s="211"/>
      <c r="D51" s="58"/>
      <c r="E51" s="58"/>
      <c r="F51" s="77">
        <f>F47</f>
        <v>0</v>
      </c>
    </row>
    <row r="52" spans="1:7">
      <c r="A52" s="124"/>
      <c r="B52" s="127" t="s">
        <v>5</v>
      </c>
      <c r="C52" s="125"/>
      <c r="D52" s="126"/>
      <c r="E52" s="126"/>
      <c r="F52" s="125">
        <f>F51</f>
        <v>0</v>
      </c>
    </row>
    <row r="53" spans="1:7" ht="29.25" customHeight="1">
      <c r="A53" s="57"/>
      <c r="B53" s="83"/>
      <c r="C53" s="84">
        <f>C51</f>
        <v>0</v>
      </c>
      <c r="D53" s="58"/>
      <c r="E53" s="58"/>
      <c r="F53" s="77"/>
    </row>
    <row r="54" spans="1:7" s="15" customFormat="1" ht="13">
      <c r="A54" s="42"/>
      <c r="B54" s="85"/>
      <c r="C54" s="78"/>
      <c r="D54" s="86"/>
      <c r="E54" s="86"/>
      <c r="F54" s="86"/>
    </row>
    <row r="55" spans="1:7" s="30" customFormat="1" ht="14.25" customHeight="1">
      <c r="A55" s="89"/>
      <c r="B55" s="41"/>
      <c r="C55" s="89"/>
      <c r="D55" s="93"/>
      <c r="E55" s="87"/>
      <c r="F55" s="93"/>
      <c r="G55" s="29"/>
    </row>
    <row r="65" spans="1:8" s="1" customFormat="1">
      <c r="A65" s="32"/>
      <c r="B65"/>
      <c r="C65" s="34"/>
      <c r="D65" s="33"/>
      <c r="E65"/>
      <c r="F65"/>
      <c r="G65" s="20"/>
      <c r="H65" s="9"/>
    </row>
    <row r="66" spans="1:8" s="1" customFormat="1">
      <c r="A66" s="32"/>
      <c r="B66"/>
      <c r="C66" s="34"/>
      <c r="D66" s="33"/>
      <c r="E66"/>
      <c r="F66"/>
      <c r="G66" s="20"/>
      <c r="H66" s="9"/>
    </row>
    <row r="71" spans="1:8">
      <c r="A71" s="14"/>
      <c r="B71" s="2"/>
      <c r="C71" s="24"/>
      <c r="D71" s="13"/>
      <c r="E71" s="13"/>
      <c r="F71" s="13"/>
    </row>
    <row r="72" spans="1:8">
      <c r="A72" s="14"/>
      <c r="B72" s="2"/>
      <c r="C72" s="24"/>
      <c r="D72" s="13"/>
      <c r="E72" s="13"/>
      <c r="F72" s="13"/>
    </row>
    <row r="73" spans="1:8">
      <c r="A73" s="14"/>
      <c r="B73" s="2"/>
      <c r="C73" s="24"/>
      <c r="D73" s="13"/>
      <c r="E73" s="13"/>
      <c r="F73" s="13"/>
    </row>
    <row r="74" spans="1:8">
      <c r="A74" s="14"/>
      <c r="B74" s="2"/>
      <c r="C74" s="24"/>
      <c r="D74" s="13"/>
      <c r="E74" s="13"/>
      <c r="F74" s="13"/>
    </row>
    <row r="75" spans="1:8">
      <c r="A75" s="14"/>
      <c r="B75" s="2"/>
      <c r="C75" s="24"/>
      <c r="D75" s="13"/>
      <c r="E75" s="13"/>
      <c r="F75" s="13"/>
    </row>
    <row r="76" spans="1:8">
      <c r="A76" s="14"/>
      <c r="B76" s="2"/>
      <c r="C76" s="24"/>
      <c r="D76" s="13"/>
      <c r="E76" s="13"/>
      <c r="F76" s="13"/>
    </row>
    <row r="77" spans="1:8">
      <c r="A77" s="14"/>
      <c r="B77" s="2"/>
      <c r="C77" s="24"/>
      <c r="D77" s="13"/>
      <c r="E77" s="13"/>
      <c r="F77" s="13"/>
    </row>
    <row r="78" spans="1:8">
      <c r="A78" s="14"/>
      <c r="B78" s="2"/>
      <c r="C78" s="24"/>
      <c r="D78" s="13"/>
      <c r="E78" s="13"/>
      <c r="F78" s="13"/>
    </row>
    <row r="79" spans="1:8">
      <c r="A79" s="14"/>
      <c r="B79" s="2"/>
      <c r="C79" s="24"/>
      <c r="D79" s="13"/>
      <c r="E79" s="13"/>
      <c r="F79" s="13"/>
    </row>
    <row r="80" spans="1:8">
      <c r="A80" s="14"/>
      <c r="B80" s="2"/>
      <c r="C80" s="24"/>
      <c r="D80" s="13"/>
      <c r="E80" s="13"/>
      <c r="F80" s="13"/>
    </row>
    <row r="81" spans="1:6">
      <c r="A81" s="14"/>
      <c r="B81" s="2"/>
      <c r="C81" s="24"/>
      <c r="D81" s="13"/>
      <c r="E81" s="13"/>
      <c r="F81" s="13"/>
    </row>
    <row r="82" spans="1:6">
      <c r="A82" s="14"/>
      <c r="B82" s="2"/>
      <c r="C82" s="24"/>
      <c r="D82" s="13"/>
      <c r="E82" s="13"/>
      <c r="F82" s="13"/>
    </row>
    <row r="83" spans="1:6">
      <c r="A83" s="14"/>
      <c r="B83" s="2"/>
      <c r="C83" s="24"/>
      <c r="D83" s="13"/>
      <c r="E83" s="13"/>
      <c r="F83" s="13"/>
    </row>
    <row r="84" spans="1:6">
      <c r="A84" s="14"/>
      <c r="B84" s="2"/>
      <c r="C84" s="24"/>
      <c r="D84" s="13"/>
      <c r="E84" s="13"/>
      <c r="F84" s="13"/>
    </row>
    <row r="85" spans="1:6">
      <c r="A85" s="14"/>
      <c r="B85" s="2"/>
      <c r="C85" s="24"/>
      <c r="D85" s="13"/>
      <c r="E85" s="13"/>
      <c r="F85" s="13"/>
    </row>
    <row r="86" spans="1:6">
      <c r="A86" s="14"/>
      <c r="B86" s="2"/>
      <c r="C86" s="24"/>
      <c r="D86" s="13"/>
      <c r="E86" s="13"/>
      <c r="F86" s="13"/>
    </row>
    <row r="87" spans="1:6">
      <c r="A87" s="14"/>
      <c r="B87" s="2"/>
      <c r="C87" s="24"/>
      <c r="D87" s="13"/>
      <c r="E87" s="13"/>
      <c r="F87" s="13"/>
    </row>
    <row r="88" spans="1:6">
      <c r="A88" s="14"/>
      <c r="B88" s="2"/>
      <c r="C88" s="24"/>
      <c r="D88" s="13"/>
      <c r="E88" s="13"/>
      <c r="F88" s="13"/>
    </row>
    <row r="89" spans="1:6">
      <c r="A89" s="14"/>
      <c r="B89" s="2"/>
      <c r="C89" s="24"/>
      <c r="D89" s="13"/>
      <c r="E89" s="13"/>
      <c r="F89" s="13"/>
    </row>
    <row r="90" spans="1:6">
      <c r="A90" s="14"/>
      <c r="B90" s="2"/>
      <c r="C90" s="24"/>
      <c r="D90" s="13"/>
      <c r="E90" s="13"/>
      <c r="F90" s="13"/>
    </row>
    <row r="91" spans="1:6">
      <c r="A91" s="14"/>
      <c r="B91" s="15"/>
      <c r="C91" s="8"/>
      <c r="D91" s="23"/>
      <c r="E91" s="13"/>
      <c r="F91" s="23"/>
    </row>
  </sheetData>
  <mergeCells count="16">
    <mergeCell ref="C11:F11"/>
    <mergeCell ref="C3:F3"/>
    <mergeCell ref="C4:F4"/>
    <mergeCell ref="C5:E5"/>
    <mergeCell ref="C7:F7"/>
    <mergeCell ref="C8:F8"/>
    <mergeCell ref="C14:D14"/>
    <mergeCell ref="C16:E16"/>
    <mergeCell ref="C18:F18"/>
    <mergeCell ref="C19:F19"/>
    <mergeCell ref="A20:F20"/>
    <mergeCell ref="A22:F22"/>
    <mergeCell ref="B23:F23"/>
    <mergeCell ref="A25:F25"/>
    <mergeCell ref="B30:F30"/>
    <mergeCell ref="B51:C51"/>
  </mergeCells>
  <conditionalFormatting sqref="B53:C53 B34 B50:B51">
    <cfRule type="cellIs" dxfId="0" priority="1" stopIfTrue="1" operator="equal">
      <formula>0</formula>
    </cfRule>
  </conditionalFormatting>
  <pageMargins left="0.25" right="0.25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REKAPITULACIJA</vt:lpstr>
      <vt:lpstr>Postavljanje sustava za proizvo</vt:lpstr>
      <vt:lpstr>Ugradnja pametnog brojila</vt:lpstr>
      <vt:lpstr>'Postavljanje sustava za proizvo'!Print_Area</vt:lpstr>
      <vt:lpstr>REKAPITULACIJA!Print_Area</vt:lpstr>
      <vt:lpstr>'Ugradnja pametnog brojila'!Print_Area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2022-06-03T13:09:49Z</dcterms:modified>
</cp:coreProperties>
</file>