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msulentic\DIV Group d.o.o\Projekti I&amp;R - Projekti\400_EnU\406-BSO (KK.03.0198) EnU2021\5_NABAVA\01 Radovi\Raspis\"/>
    </mc:Choice>
  </mc:AlternateContent>
  <bookViews>
    <workbookView xWindow="0" yWindow="0" windowWidth="7476" windowHeight="1116" tabRatio="949"/>
  </bookViews>
  <sheets>
    <sheet name="1. FN" sheetId="26" r:id="rId1"/>
    <sheet name="2. MJERENJE" sheetId="25" r:id="rId2"/>
    <sheet name="3. OBNOVA OVOJNICE" sheetId="23" r:id="rId3"/>
    <sheet name="4. ODSISNA VENTILACIJA S REK." sheetId="12" r:id="rId4"/>
    <sheet name="5. RASVJETA" sheetId="14" r:id="rId5"/>
    <sheet name="6. ZAMJENA LIFTA" sheetId="24" r:id="rId6"/>
    <sheet name="REKAPITULACIJA" sheetId="2" r:id="rId7"/>
  </sheets>
  <definedNames>
    <definedName name="_xlnm.Print_Titles" localSheetId="0">'1. FN'!$1:$2</definedName>
    <definedName name="_xlnm.Print_Titles" localSheetId="1">'2. MJERENJE'!$1:$2</definedName>
    <definedName name="_xlnm.Print_Titles" localSheetId="2">'3. OBNOVA OVOJNICE'!$1:$2</definedName>
    <definedName name="_xlnm.Print_Titles" localSheetId="3">'4. ODSISNA VENTILACIJA S REK.'!$1:$2</definedName>
    <definedName name="_xlnm.Print_Titles" localSheetId="4">'5. RASVJETA'!$1:$2</definedName>
    <definedName name="_xlnm.Print_Titles" localSheetId="5">'6. ZAMJENA LIFTA'!$1:$2</definedName>
    <definedName name="_xlnm.Print_Area" localSheetId="0">'1. FN'!$A$1:$F$377</definedName>
    <definedName name="_xlnm.Print_Area" localSheetId="1">'2. MJERENJE'!$A$1:$F$17</definedName>
    <definedName name="_xlnm.Print_Area" localSheetId="2">'3. OBNOVA OVOJNICE'!$A$1:$F$99</definedName>
    <definedName name="_xlnm.Print_Area" localSheetId="3">'4. ODSISNA VENTILACIJA S REK.'!$A$1:$F$146</definedName>
    <definedName name="_xlnm.Print_Area" localSheetId="4">'5. RASVJETA'!$A$1:$F$21</definedName>
    <definedName name="_xlnm.Print_Area" localSheetId="5">'6. ZAMJENA LIFTA'!$A$1:$F$20</definedName>
    <definedName name="_xlnm.Print_Area" localSheetId="6">REKAPITULACIJA!$A$1:$D$15</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2" i="2" l="1"/>
  <c r="F21" i="14"/>
  <c r="F99" i="23"/>
  <c r="F139" i="12" l="1"/>
  <c r="F109" i="12"/>
  <c r="F361" i="26" l="1"/>
  <c r="F359" i="26"/>
  <c r="F353" i="26"/>
  <c r="F349" i="26"/>
  <c r="F351" i="26"/>
  <c r="F15" i="24"/>
  <c r="F11" i="24"/>
  <c r="F5" i="24"/>
  <c r="F15" i="14"/>
  <c r="F11" i="14"/>
  <c r="F8" i="14"/>
  <c r="F5" i="14"/>
  <c r="F142" i="12"/>
  <c r="F137" i="12"/>
  <c r="F126" i="12"/>
  <c r="F121" i="12"/>
  <c r="F119" i="12"/>
  <c r="F117" i="12"/>
  <c r="F115" i="12"/>
  <c r="F100" i="12"/>
  <c r="F98" i="12"/>
  <c r="F96" i="12"/>
  <c r="F94" i="12"/>
  <c r="F14" i="12"/>
  <c r="F7" i="12"/>
  <c r="F343" i="26"/>
  <c r="F341" i="26"/>
  <c r="F306" i="26"/>
  <c r="F304" i="26" l="1"/>
  <c r="F302" i="26"/>
  <c r="F300" i="26"/>
  <c r="F298" i="26"/>
  <c r="F296" i="26"/>
  <c r="F294" i="26"/>
  <c r="F292" i="26"/>
  <c r="F290" i="26"/>
  <c r="F27" i="26"/>
  <c r="F25" i="26"/>
  <c r="F16" i="26"/>
  <c r="F7" i="26"/>
  <c r="F72" i="26" l="1"/>
  <c r="F65" i="26"/>
  <c r="F58" i="26"/>
  <c r="B364" i="26" l="1"/>
  <c r="B371" i="26" s="1"/>
  <c r="F357" i="26"/>
  <c r="F356" i="26"/>
  <c r="A349" i="26"/>
  <c r="B345" i="26"/>
  <c r="B370" i="26" s="1"/>
  <c r="B337" i="26"/>
  <c r="B369" i="26" s="1"/>
  <c r="F335" i="26"/>
  <c r="F329" i="26"/>
  <c r="F328" i="26"/>
  <c r="F327" i="26"/>
  <c r="F326" i="26"/>
  <c r="F323" i="26"/>
  <c r="F322" i="26"/>
  <c r="F321" i="26"/>
  <c r="F320" i="26"/>
  <c r="F319" i="26"/>
  <c r="F318" i="26"/>
  <c r="F317" i="26"/>
  <c r="F316" i="26"/>
  <c r="F315" i="26"/>
  <c r="F314" i="26"/>
  <c r="F313" i="26"/>
  <c r="F312" i="26"/>
  <c r="F311" i="26"/>
  <c r="F310" i="26"/>
  <c r="F309" i="26"/>
  <c r="F288" i="26"/>
  <c r="F285" i="26"/>
  <c r="F266" i="26"/>
  <c r="F247" i="26"/>
  <c r="F240" i="26"/>
  <c r="F233" i="26"/>
  <c r="F214" i="26"/>
  <c r="F207" i="26"/>
  <c r="F188" i="26"/>
  <c r="F169" i="26"/>
  <c r="F150" i="26"/>
  <c r="F131" i="26"/>
  <c r="F124" i="26"/>
  <c r="F117" i="26"/>
  <c r="F110" i="26"/>
  <c r="F91" i="26"/>
  <c r="F39" i="26"/>
  <c r="F32" i="26"/>
  <c r="F23" i="26"/>
  <c r="F22" i="26"/>
  <c r="F21" i="26"/>
  <c r="F20" i="26"/>
  <c r="F19" i="26"/>
  <c r="F14" i="26"/>
  <c r="F13" i="26"/>
  <c r="F12" i="26"/>
  <c r="F11" i="26"/>
  <c r="F10" i="26"/>
  <c r="A7" i="26"/>
  <c r="B13" i="25"/>
  <c r="F11" i="25"/>
  <c r="F8" i="25"/>
  <c r="F13" i="25" s="1"/>
  <c r="F15" i="25" s="1"/>
  <c r="B8" i="25"/>
  <c r="A7" i="25"/>
  <c r="A10" i="25" s="1"/>
  <c r="A5" i="24"/>
  <c r="F17" i="25" l="1"/>
  <c r="D5" i="2"/>
  <c r="F364" i="26"/>
  <c r="F371" i="26" s="1"/>
  <c r="F337" i="26"/>
  <c r="F369" i="26" s="1"/>
  <c r="F345" i="26"/>
  <c r="F370" i="26" s="1"/>
  <c r="A9" i="26"/>
  <c r="A16" i="26" s="1"/>
  <c r="A351" i="26"/>
  <c r="B11" i="25"/>
  <c r="F18" i="24"/>
  <c r="F20" i="24" s="1"/>
  <c r="F84" i="23"/>
  <c r="F83" i="23"/>
  <c r="F76" i="23"/>
  <c r="F74" i="23"/>
  <c r="F73" i="23"/>
  <c r="F72" i="23"/>
  <c r="F69" i="23"/>
  <c r="F65" i="23"/>
  <c r="F63" i="23"/>
  <c r="F61" i="23"/>
  <c r="F59" i="23"/>
  <c r="F52" i="23"/>
  <c r="F50" i="23"/>
  <c r="F47" i="23"/>
  <c r="F43" i="23"/>
  <c r="F39" i="23"/>
  <c r="F36" i="23"/>
  <c r="F13" i="23"/>
  <c r="F12" i="23"/>
  <c r="F11" i="23"/>
  <c r="F10" i="23"/>
  <c r="A9" i="23"/>
  <c r="F7" i="23"/>
  <c r="F86" i="23" l="1"/>
  <c r="F95" i="23" s="1"/>
  <c r="D9" i="2"/>
  <c r="F375" i="26"/>
  <c r="A18" i="26"/>
  <c r="A25" i="26" s="1"/>
  <c r="A353" i="26"/>
  <c r="F78" i="23"/>
  <c r="F94" i="23" s="1"/>
  <c r="F15" i="23"/>
  <c r="F93" i="23" s="1"/>
  <c r="B17" i="14"/>
  <c r="A5" i="14"/>
  <c r="A7" i="14" s="1"/>
  <c r="D4" i="2" l="1"/>
  <c r="F377" i="26"/>
  <c r="F97" i="23"/>
  <c r="D6" i="2" s="1"/>
  <c r="A27" i="26"/>
  <c r="A355" i="26"/>
  <c r="F17" i="14"/>
  <c r="F19" i="14" s="1"/>
  <c r="D8" i="2" s="1"/>
  <c r="A10" i="14"/>
  <c r="A15" i="14" s="1"/>
  <c r="A359" i="26" l="1"/>
  <c r="A341" i="26"/>
  <c r="B32" i="26"/>
  <c r="A29" i="26"/>
  <c r="F134" i="12"/>
  <c r="F133" i="12"/>
  <c r="F130" i="12"/>
  <c r="F129" i="12"/>
  <c r="F103" i="12"/>
  <c r="F88" i="12"/>
  <c r="F84" i="12"/>
  <c r="F81" i="12"/>
  <c r="F80" i="12"/>
  <c r="F79" i="12"/>
  <c r="F76" i="12"/>
  <c r="F75" i="12"/>
  <c r="F70" i="12"/>
  <c r="F69" i="12"/>
  <c r="F68" i="12"/>
  <c r="F67" i="12"/>
  <c r="F66" i="12"/>
  <c r="F65" i="12"/>
  <c r="F64" i="12"/>
  <c r="F63" i="12"/>
  <c r="F60" i="12"/>
  <c r="F57" i="12"/>
  <c r="F56" i="12"/>
  <c r="F55" i="12"/>
  <c r="F54" i="12"/>
  <c r="F53" i="12"/>
  <c r="F49" i="12"/>
  <c r="F48" i="12"/>
  <c r="F47" i="12"/>
  <c r="F46" i="12"/>
  <c r="F45" i="12"/>
  <c r="F44" i="12"/>
  <c r="F43" i="12"/>
  <c r="F42" i="12"/>
  <c r="F39" i="12"/>
  <c r="F38" i="12"/>
  <c r="F37" i="12"/>
  <c r="F36" i="12"/>
  <c r="F35" i="12"/>
  <c r="F34" i="12"/>
  <c r="F33" i="12"/>
  <c r="F32" i="12"/>
  <c r="F31" i="12"/>
  <c r="F30" i="12"/>
  <c r="F29" i="12"/>
  <c r="F26" i="12"/>
  <c r="F25" i="12"/>
  <c r="F24" i="12"/>
  <c r="F23" i="12"/>
  <c r="F22" i="12"/>
  <c r="F21" i="12"/>
  <c r="F20" i="12"/>
  <c r="F19" i="12"/>
  <c r="F10" i="12"/>
  <c r="A361" i="26" l="1"/>
  <c r="A343" i="26"/>
  <c r="A34" i="26"/>
  <c r="B58" i="26" s="1"/>
  <c r="F144" i="12"/>
  <c r="D7" i="2" l="1"/>
  <c r="D10" i="2" s="1"/>
  <c r="D14" i="2" s="1"/>
  <c r="F146" i="12"/>
  <c r="B39" i="26"/>
  <c r="A41" i="26"/>
  <c r="A60" i="26" l="1"/>
  <c r="B65" i="26"/>
  <c r="B72" i="26" l="1"/>
  <c r="A67" i="26"/>
  <c r="A74" i="26" l="1"/>
  <c r="B91" i="26"/>
  <c r="B110" i="26" l="1"/>
  <c r="A93" i="26"/>
  <c r="B117" i="26" l="1"/>
  <c r="A112" i="26"/>
  <c r="B124" i="26" l="1"/>
  <c r="A119" i="26"/>
  <c r="B131" i="26" l="1"/>
  <c r="A126" i="26"/>
  <c r="A133" i="26" l="1"/>
  <c r="B150" i="26"/>
  <c r="B169" i="26" l="1"/>
  <c r="A152" i="26"/>
  <c r="B188" i="26" l="1"/>
  <c r="A171" i="26"/>
  <c r="A190" i="26" l="1"/>
  <c r="B207" i="26"/>
  <c r="A209" i="26" l="1"/>
  <c r="B214" i="26"/>
  <c r="B233" i="26" l="1"/>
  <c r="A216" i="26"/>
  <c r="A235" i="26" l="1"/>
  <c r="B240" i="26"/>
  <c r="B247" i="26" l="1"/>
  <c r="A242" i="26"/>
  <c r="A249" i="26" l="1"/>
  <c r="B266" i="26"/>
  <c r="A268" i="26" l="1"/>
  <c r="B285" i="26"/>
  <c r="B288" i="26" l="1"/>
  <c r="A287" i="26"/>
  <c r="A290" i="26" l="1"/>
  <c r="A292" i="26" l="1"/>
  <c r="A294" i="26" l="1"/>
  <c r="A296" i="26" l="1"/>
  <c r="A298" i="26" l="1"/>
  <c r="A300" i="26" l="1"/>
  <c r="A302" i="26" l="1"/>
  <c r="A304" i="26" l="1"/>
  <c r="A306" i="26" l="1"/>
  <c r="A308" i="26" l="1"/>
  <c r="A325" i="26" l="1"/>
  <c r="B330" i="26"/>
  <c r="A332" i="26" l="1"/>
  <c r="B335" i="26"/>
</calcChain>
</file>

<file path=xl/sharedStrings.xml><?xml version="1.0" encoding="utf-8"?>
<sst xmlns="http://schemas.openxmlformats.org/spreadsheetml/2006/main" count="894" uniqueCount="427">
  <si>
    <t>TROŠKOVNIK FOTONAPONSKE ELEKTRANE</t>
  </si>
  <si>
    <t>st.</t>
  </si>
  <si>
    <t>Opis stavke</t>
  </si>
  <si>
    <t>jed.mj.</t>
  </si>
  <si>
    <t>kol.</t>
  </si>
  <si>
    <t>jed. cijena</t>
  </si>
  <si>
    <t>cijena ukupno</t>
  </si>
  <si>
    <t>NAPOMENA:</t>
  </si>
  <si>
    <t>F.1.</t>
  </si>
  <si>
    <t>OSNOVNA OPREMA</t>
  </si>
  <si>
    <t>kom</t>
  </si>
  <si>
    <t>Montažni nosač od nehrđajućeg čelika za prihvat modula na pokrov od trapeznog lima (horizontalno polaganje)</t>
  </si>
  <si>
    <t>Trapezni nosač od nehrđajućeg čelika za prihvat modula na pokrov od trapeznog lima (vertikalno polaganje)</t>
  </si>
  <si>
    <t>Pred-montirni element za prihvat FN modula (srednji)</t>
  </si>
  <si>
    <t>Pred-montirni element za prihvat FN modula (krajnji)</t>
  </si>
  <si>
    <t>DI modul:
 - broj ulaza: 16
 - Snaga: 1.6 W
 - Napajanje: 24 V DC</t>
  </si>
  <si>
    <t>kabel J-Y(St)Y 2x2x0,8mm²</t>
  </si>
  <si>
    <t>m</t>
  </si>
  <si>
    <t xml:space="preserve">kabel Cat.7 S/FTP 4x2xAWG23 </t>
  </si>
  <si>
    <t>Dobava, postava i spajanje DC zaštite 50kW</t>
  </si>
  <si>
    <t>cilindrično kućište sa prihvatnim konektorima tipski atestirano za prekid struje kratkog spoja i nazivnih naponda DC 1000V</t>
  </si>
  <si>
    <t>Dogradnja RS-22B, RS-26-1, RS-14, RS-16    na trafostanici TS10</t>
  </si>
  <si>
    <t>Dogradnja opreme u postojeći razdjelnik "RS-22B, RS-26-1, RS-14, RS-16" prema jednopolnoj shemi:</t>
  </si>
  <si>
    <t xml:space="preserve">četverpolni osigurač-rastavljač sa mogučnošću dvostrukog rastavljanja energetskog kruga s gornje i donje strane, 4P, nazivne struje Ie=250A za nazivni napon 415V AC 50Hz, za ugradnju visokoučinskih rastalnih osigurača  NH1 do 250 A, nazivnog napona do Ue=690V sa mogučnošću ugradnje ručice za upravljanje </t>
  </si>
  <si>
    <t>rodužena ručica sklopke za ugradnju s prednje strane, sa mogučnošću zaključavanja u OFF položaju, za montažu na GSD rastavnu sklopku do 400A</t>
  </si>
  <si>
    <t xml:space="preserve">komplet </t>
  </si>
  <si>
    <t>Razdjelnik RO-E1, RO-E2, RO-E3, RO-E4 na trafostanici TS10</t>
  </si>
  <si>
    <t>odvodnik prenapona 3P+N, maksimalne struje odvoda Imax= 40kA, tip 2, izvedbe s ulošcima i indikacijom dotrajalosti</t>
  </si>
  <si>
    <t>minijaturni automatski prekidač, prekidne moći Icu=15kA kod 415V AC , četveropolni 4P, 40A, C krivulje</t>
  </si>
  <si>
    <t>Niskonaponski kompaktni zaštitni prekidač, nazivne struje tijela prekidača 250A, nazivnog napona Ue=690V, četveropolni 4P, fiksne izvedbe, nazivne granične prekidne moći Icu=25kA kod 415V AC elektronička zaštitna jedinica  selektivnog tipa, In=250A, sa funkcijom mjerenja E ( I, U, P, S, Q, f, PF, cos (fi), opremljen naponskim okidačem isklopa MX 230V , sa pomoćnim kontaktom signalizacije stanja prekidača</t>
  </si>
  <si>
    <t>Trofazni naponski rejel za nadzor prenapona i nadnapona, s podesivim vremenom praga prorade od 0,3-30 sekundi</t>
  </si>
  <si>
    <t>minijaturni automatski prekidač, prekidne moći Icu=50kA kod 415V AC, tropolni 3P, 2A, B krivulje</t>
  </si>
  <si>
    <t>Frekvencijski relej sa 2 C/O kontakta za 2 rada frekvencijskog područja - 50Hz i 60Hz (odnosno podešenja praćenje frekvencije od 40-70Hz)</t>
  </si>
  <si>
    <t>minijaturni automatski prekidač prekidne moći Icu=10kA kod 415V AC  jednopolni 1P, 6A, C krivulje</t>
  </si>
  <si>
    <t>gljivasto tipkalo za nužni isklop, otpuštanje zakretom</t>
  </si>
  <si>
    <t>transformator, jednofazni, napona primara 230-400V AC 50/60Hz, napona sekundara 24V AC</t>
  </si>
  <si>
    <t>minijaturni automatski prekidač prekidne moći Icu=15kA kod 415V AC, dvopolni 2P, 6A, C krivulje</t>
  </si>
  <si>
    <t>ISKLOP SA WEB NADZORA</t>
  </si>
  <si>
    <t>minijaturni automatski prekidač, prekidne moći Icu=15kA kod 400V AC, četveropolni 4P, 80A, B krivulje</t>
  </si>
  <si>
    <t>diferencijalna zaštitna sklopka, četveropolna 4P , nazivne struje 80A, osjetljivosti 300mA, tip A</t>
  </si>
  <si>
    <t>sva potrebna montažna i spojna oprema potrebna za ugradnju specificirane opreme u ormare do njegove pune fukcionalnosti; sabirnice, potporni izolatori, igličaste sabirnice, izolacijski poklopci osigurača/prekidača,  redne stezaljke, sabirnice nule i zemlje, spojni vodovi, plastične kanalice, označavanje, funkcionalno ispitivanje prije isporuke, atesti, ispitni protokol, korisnička dokumentacija te ostali potrebni sitni spojni i montažni materijal i pribor do pune funkcionalnosti ormara.</t>
  </si>
  <si>
    <t>Dogradnja RS-12,RS-17    na trafostanici TS17</t>
  </si>
  <si>
    <t>Dogradnja opreme u postojeći razdjelnik "RS-12,RS-17, " prema jednopolnoj shemi:</t>
  </si>
  <si>
    <t>Dogradnja RS-9,RS-26,RS-21,RS-25   na trafostanici TS17</t>
  </si>
  <si>
    <t>Dogradnja opreme u postojeći razdjelnik "RS-9,RS-26,RS-21,RS-25 " prema jednopolnoj shemi:</t>
  </si>
  <si>
    <t>Razdjelnik RO-E3, RO-E6, RO-E9, RO-E10 na trafostanici TS17</t>
  </si>
  <si>
    <t>minijaturni automatski prekidač prekidne moći Icu=10kA kod 415V AC, četveropolni 4P, 40A, C krivulje</t>
  </si>
  <si>
    <t xml:space="preserve">Niskonaponski kompaktni zaštitni prekidač, nazivne struje tijela prekidača 250A, nazivnog napona Ue=690V, četveropolni 4P, fiksne izvedbe, nazivne granične prekidne moći Icu=25kA kod 415V AC, elektronička zaštitna jedinica selektivnog tipa LSI, In=250A, sa funkcijom mjerenja E ( I, U, P, S, Q, f, PF, cos (fi), opremljen naponskim okidačem isklopa 230V AC, sa pomoćnim kontaktom signalizacije stanja prekidača </t>
  </si>
  <si>
    <t>minijaturni automatski prekidač, prekidne moći Icu=10kA kod 415V AC, jednopolni 1P, 6A, C krivulje</t>
  </si>
  <si>
    <t>minijaturni automatski prekidač, prekidne moći Icu=10kA kod 415V AC, dvopolni 2P, 6A, C krivulje</t>
  </si>
  <si>
    <t>minijaturni automatski prekidač, prekidne moći Icu=10kA kod 400V AC, četveropolni 4P, 80A, B krivulje</t>
  </si>
  <si>
    <t>Razdjelnik RO-E4, RO-E5 na trafostanici TS17</t>
  </si>
  <si>
    <t>minijaturni automatski prekidač prekidne moći Icu=10kA kod 415V AC , četveropolni 4P, 40A, C krivulje</t>
  </si>
  <si>
    <t xml:space="preserve">Niskonaponski kompaktni zaštitni prekidač, nazivne struje tijela prekidača 160A, nazivnog napona Ue=690V, četveropolni 4P, fiksne izvedbe, nazivne granične prekidne moći Icu=25kA kod 415V AC elektronička zaštitna jedinica  selektivnog tipa LSI, In=160A, sa funkcijom mjerenja E ( I, U, P, S, Q, f, PF, cos (fi), opremljen naponskim okidačem isklopa 230V AC, sa pomoćnim kontaktom signalizacije stanja prekidača </t>
  </si>
  <si>
    <t>Trofazni naponski rejel za nadzor prenapona i nadnapona, s podesivim vremenom praga prorade od 0,3-30 sekundi, sa opsegom mjerenja od 194-528V AC 50/60Hz</t>
  </si>
  <si>
    <t>minijaturni automatski prekidač , prekidne moći Icu=50kA kod 415V AC, tropolni 3P, 2A, B krivulje</t>
  </si>
  <si>
    <t>Dogradnja RS-25, RS-26, RS-27 na trafostanici TS19</t>
  </si>
  <si>
    <t>Dogradnja opreme u postojeći razdjelnik "RS-25, RS-26, RS-27 " prema jednopolnoj shemi:</t>
  </si>
  <si>
    <t xml:space="preserve">četverpolni osigurač-rastavljač sa mogučnošću dvostrukog rastavljanja energetskog kruga s gornje i donje strane, 4P, nazivne struje Ie=400A  za nazivni napon 415V AC 50Hz, za ugradnju visokoučinskih rastalnih osigurača tipa DIN NH2 do 400 A, nazivnog napona do Ue=690V sa mogučnošću ugradnje ručice za upravljanje </t>
  </si>
  <si>
    <t>Dogradnja RS-28,RS-29 na trafostanici TS19</t>
  </si>
  <si>
    <t>Dogradnja opreme u postojeći razdjelnik "RS-12,RS-29, " prema jednopolnoj shemi:</t>
  </si>
  <si>
    <t>Dogradnja RS-30 na trafostanici TS19</t>
  </si>
  <si>
    <t>Dogradnja opreme u postojeći razdjelnik "RS-30, " prema jednopolnoj shemi:</t>
  </si>
  <si>
    <t>Razdjelnik RO-E1, RO-E7 na trafostanici TS19</t>
  </si>
  <si>
    <t>minijaturni automatski prekidač, prekidne moći Icu=15kA kod 415V AC, četveropolni 4P, 40A, C krivulje</t>
  </si>
  <si>
    <t>Digitalni modul po fazi koji dodatno proširuje značajke zaštitne jedinice</t>
  </si>
  <si>
    <t>Digitalni modul nadnaponske i podnaponske zaštite (ANSI 27/59) sa mogučnošću nadziranja faznih ili linijskih napona, koji dodatno proširuje značajke zaštitne jedinice, a kao dodatna zaštitna funkcija od prenapona i podnapona.</t>
  </si>
  <si>
    <t xml:space="preserve">Digitalni modul nadfrekvencijske i podfrekvencijske zaštite (ANSI 81), koji dodatno proširuje značajke zaštitne jedinice, a kao dodatna zaštitna funkcija od promjene frekvencije. </t>
  </si>
  <si>
    <t>minijaturni automatski prekidač, prekidne moći Icu=15kA kod 415V AC, dvopolni 2P, 6A, C krivulje</t>
  </si>
  <si>
    <t>Razdjelnik RO-E2 na trafostanici TS19</t>
  </si>
  <si>
    <t>minijaturni automatski prekidač prekidne moći Icu=16kA kod 415V AC, četveropolni 4P, 40A, C krivulje</t>
  </si>
  <si>
    <t xml:space="preserve">Niskonaponski kompaktni zaštitni prekidač, nazivne struje tijela prekidača 250A, nazivnog napona Ue=690V, četveropolni 4P, fiksne izvedbe, nazivne granične prekidne moći Icu=36kA kod 415V AC, elektronička zaštitna jedinica selektivnog tipa LSI, In=250A, sa funkcijom mjerenja E ( I, U, P, S, Q, f, PF, cos (fi), opremljen naponskim okidačem isklopa 230V AC, sa pomoćnim kontaktom signalizacije stanja prekidača </t>
  </si>
  <si>
    <t>minijaturni automatski prekidač, prekidne moći Icu=36kA kod 415V AC, jednopolni 1P, 6A, C krivulje</t>
  </si>
  <si>
    <t>minijaturni automatski prekidač, prekidne moći Icu=36kA kod 415V AC, dvopolni 2P, 6A, C krivulje</t>
  </si>
  <si>
    <t>minijaturni automatski prekidač, prekidne moći Icu=36kA kod 400V AC, četveropolni 4P, 80A, B krivulje</t>
  </si>
  <si>
    <t>Razdjelnik RO-E8, RO-E11 na trafostanici TS19</t>
  </si>
  <si>
    <t>minijaturni automatski prekidač prekidne moći Icu=25kA kod 415V AC, četveropolni 4P, 40A, C krivulje</t>
  </si>
  <si>
    <t>minijaturni automatski prekidač, prekidne moći Icu=25kA kod 415V AC, jednopolni 1P, 6A, C krivulje</t>
  </si>
  <si>
    <t>minijaturni automatski prekidač, prekidne moći Icu=25kA kod 415V AC, dvopolni 2P, 6A, C krivulje</t>
  </si>
  <si>
    <t>minijaturni automatski prekidač, prekidne moći Icu=25kA kod 400V AC, četveropolni 4P, 80A, B krivulje</t>
  </si>
  <si>
    <t>Razdjelnik RO-E12 na trafostanici TS19</t>
  </si>
  <si>
    <t>minijaturni automatski prekidač prekidne moći Icu=36kA kod 415V AC , četveropolni 4P, 40A, C krivulje</t>
  </si>
  <si>
    <t xml:space="preserve">Niskonaponski kompaktni zaštitni prekidač, nazivne struje tijela prekidača 160A, nazivnog napona Ue=690V, četveropolni 4P, fiksne izvedbe, nazivne granične prekidne moći Icu=36kA kod 415V AC elektronička zaštitna jedinica  selektivnog tipa LSI, In=160A, sa funkcijom mjerenja E ( I, U, P, S, Q, f, PF, cos (fi), opremljen naponskim okidačem isklopa 230V AC, sa pomoćnim kontaktom signalizacije stanja prekidača </t>
  </si>
  <si>
    <t>Dogradnja RS-6, RS-5, RS-8, RS-15, RS-7 na trafostanici TS-12</t>
  </si>
  <si>
    <t>Dogradnja opreme u postojeći razdjelnik "RS-6, RS-5, RS-8, RS-15, RS-7 " prema jednopolnoj shemi:</t>
  </si>
  <si>
    <t>četverpolni osigurač-rastavljač sa mogučnošću dvostrukog rastavljanja energetskog kruga s gornje i donje strane, 4P, nazivne struje Ie=160A u za nazivni napon 415V AC 50Hz, za ugradnju visokoučinskih rastalnih osigurača tipa DIN NH00 do 160 A, nazivnog napona do Ue=690V sa mogučnošću ugradnje ručice za upravljanje</t>
  </si>
  <si>
    <t>Razdjelnik RO-E1, RO-E2, RO-E3, RO-E4,RO-E5 na trafostanici TS-12</t>
  </si>
  <si>
    <t>minijaturni automatski prekidač , prekidne moći Icu=25kA kod 415V AC, tropolni 3P, 2A, B krivulje</t>
  </si>
  <si>
    <t>Dogradnja RS-24, RS-17 na trafostanici TS-5a</t>
  </si>
  <si>
    <t>Dogradnja opreme u postojeći razdjelnik "RS-24, RS-17" prema jednopolnoj shemi:</t>
  </si>
  <si>
    <t>četverpolni osigurač-rastavljač sa mogučnošću dvostrukog rastavljanja energetskog kruga s gornje i donje strane, 4P, nazivne struje Ie=160A za nazivni napon 415V AC 50Hz, za ugradnju visokoučinskih rastalnih osigurača tipa DIN NH00 do 160 A, nazivnog napona do Ue=690V sa mogučnošću ugradnje ručice za upravljanje</t>
  </si>
  <si>
    <t>Dogradnja RS-38 na trafostanici TS-5a</t>
  </si>
  <si>
    <t>Dogradnja opreme u postojeći razdjelnik "RS-38" prema jednopolnoj shemi:</t>
  </si>
  <si>
    <t>četverpolni osigurač-rastavljač sa mogučnošću dvostrukog rastavljanja energetskog kruga s gornje i donje strane, 4P, nazivne struje Ie=250A za nazivni napon 415V AC 50Hz, za ugradnju visokoučinskih rastalnih osigurača tipa DIN NH00 do 160 A, nazivnog napona do Ue=690V sa mogučnošću ugradnje ručice za upravljanje</t>
  </si>
  <si>
    <t>Razdjelnik RO-E6, RO-E7 na trafostanici TS-5a</t>
  </si>
  <si>
    <t>Razdjelnik RO-E8 na trafostanici TS-5a</t>
  </si>
  <si>
    <t xml:space="preserve">Isporuka i dobava kučišta za ugradnju GIP sabirnice. Stavka obuhvaća isporuku i dobavu kučišta za ugradnju GIP sabirnice s poklopcem, kabelskih uvodnica i ostalog nespecificiranog spojnog i montažnog materijala za dovođenje stavke u potpunu funkcionalnost. </t>
  </si>
  <si>
    <t>Križne spojnice za dva Al vodiča 8-10 mm2. Stavka obuhvaća isporuku I dobavu križne spojnice s odgovarajući mamticama I vijcima</t>
  </si>
  <si>
    <t>Okrugli vodič od aluminija promjera 8 mm2. Stavka obuhvaća isporuku I dobavu vodiča.</t>
  </si>
  <si>
    <t>Krovni nosač primjeren za kosi krov. Stavka obuhvaća isporuku I dobavu nosača.</t>
  </si>
  <si>
    <t>Stezaljka za vodič. Stavka obuhvaća isporuku i dobavu stezaljke sa odgovarajućim vijkom i maticom.</t>
  </si>
  <si>
    <t>Mjerni spoj 3x58 RF, 8-10mm/ 30x3.5 mm</t>
  </si>
  <si>
    <t>Zidni nosač RF-V8-10mm, komples s vijkom 50 mm</t>
  </si>
  <si>
    <t>Dobava postavljanje i spajanje trake Fe/Zn 25x4mm, po odvodu komplet sa spojnicama Fe/Zn - AL</t>
  </si>
  <si>
    <t>Dobava postavljanje i spajanje trake za temeljni uzemljivač Fe/Zn 40x4mm</t>
  </si>
  <si>
    <t>Križna spojnica za međusobnog povezivanja plosnatih vodiča širine do 40 mm</t>
  </si>
  <si>
    <t>Dobava postavljanje i spajanje izolirane loveće palice visine h= 5m</t>
  </si>
  <si>
    <t>Dobava postavljanje i spajanje izolirane loveće palice visine h= 4m</t>
  </si>
  <si>
    <t>Dobava postavljanje i spajanje izolirane loveće palice visine h= 3,5m</t>
  </si>
  <si>
    <t>NASTAVLJIVA PLOČA za loveče palice 2-4 m za limeni krov</t>
  </si>
  <si>
    <t>NASTAVLJIVA PLOČA za loveče palice 5 m za limeni krov</t>
  </si>
  <si>
    <t>Izrada spojeva s metalnim masama varenjem ili tvrdim lemom</t>
  </si>
  <si>
    <t>PK kanal 50/6 s poklopcem</t>
  </si>
  <si>
    <t>PK kanal 100/6 s poklopcem</t>
  </si>
  <si>
    <t>PK kanal 200/6 s poklopcem</t>
  </si>
  <si>
    <t>PK kanal 300/6 s poklopcem</t>
  </si>
  <si>
    <t xml:space="preserve">kabel (N) HxHE30 2x1,5mm2 u CS zaštitnoj cijevi do pripadajućeg razdjelnog ormara </t>
  </si>
  <si>
    <t>F.2.</t>
  </si>
  <si>
    <t>MONTAŽA, UGRADNJA I SPAJANJE</t>
  </si>
  <si>
    <t>kompl.</t>
  </si>
  <si>
    <t>Montaža, izrada i spajanje spojne DC zaštite, opremljena opremom materijalom pod stavkom F.1.7., te funkcionalno spojene prema jednopolnoj shemi i ispitan. Stavka obuhvaća sav potreban sitni spojni i montažni materijal. (stopice, podlošci, sabirnice, oznake, vodiči za unutarnje ožičenje i sl.)</t>
  </si>
  <si>
    <t>Montaža i spajanje GIP sabirnice prema stavci F.1.27.</t>
  </si>
  <si>
    <t>F.3.</t>
  </si>
  <si>
    <t>PROJEKTIRANJE, ISPITIVANJE I PUŠTANJE U POGON</t>
  </si>
  <si>
    <t>Izrada statičkog elaborata građevine i krovnih ploha za potrebe ugradnje fotonaponskih panela.</t>
  </si>
  <si>
    <t xml:space="preserve">Tipsko ispitivanje fotonaponskog sustava. Stavka obuhvaća provođenje tipskih ispitivanja i izradu izvješća o ispitivanjima sukladno propisima i zahtjevima HEP ODS-a. </t>
  </si>
  <si>
    <t>Mjerenje kvalitete isporučene električne energije sukladno propisima i zahtjevima HEP ODS-a.</t>
  </si>
  <si>
    <t>Izrada elaborata i ishođenje potvrde HEP-ODS d.o.o. na izrađen elaborate:</t>
  </si>
  <si>
    <t>Elaborat utjecaja elektrane na mrežu (tri primjerka).</t>
  </si>
  <si>
    <t>Elaborata usklađenja zaštite (tri primjerka).</t>
  </si>
  <si>
    <t>Izrada projekta izvedenog stanja građevine. Stavka obuhvaća građevinski i elektrotehnički projekt izrađen od strane tvrtke i projektanta ovlaštenog za izradu projektne dokumentacije. Isporučuje se u dva primjerka.</t>
  </si>
  <si>
    <t>R E K A P I T U L A C I J A</t>
  </si>
  <si>
    <t>PDV</t>
  </si>
  <si>
    <t>TROŠKOVNIK MJERENJA I NADZORA POTROŠNJE ELEKTRIČNE ENERGIJE</t>
  </si>
  <si>
    <t>Stavka</t>
  </si>
  <si>
    <t>Opis</t>
  </si>
  <si>
    <t>Jedinica</t>
  </si>
  <si>
    <t>Cijena</t>
  </si>
  <si>
    <t>Cijena ukupno</t>
  </si>
  <si>
    <t>MJERENJE I NADZOR POTROŠNJE ELEKTRIČNE ENERGIJE</t>
  </si>
  <si>
    <t>TROŠKOVNIK OBNOVE OVOJNICE ZGRADE</t>
  </si>
  <si>
    <t>I.</t>
  </si>
  <si>
    <t>PRIPREMNI RADOVI</t>
  </si>
  <si>
    <t>Priprema gradilišta
Priprema gradilišta koja uključuje zaštitu zgrade na način da tijekom radova ne dođe do oštećenja iste, osiguranje koridora za prolaz korisnika zgrade i njegova zaštita od šute i prašine, te osiguranje okoline kojom se sprečava prilaz nezaposlenima tijekom radova. Sav prostor za vrijeme i nakon rušenja i demontaža, te prilikom izvođenja novih konstrukcija zaštititi od vremenskih nepogoda (vlaženja, prokišnjavanja, rashlađivanja), te osigurati i zaštititi od ostalih uvjeta koji bi mogli ometati izvođenje radova vezani za postojeće instalacije (vodovod, odvodnja, grijanje, ventilacija, elekrika, plin i drugo). Sve radove treba izvoditi sukladno propisanim higijensko tehničkim mjerama zaštite na radu, tj. paziti na rad
strojeva i alata, predvidjeti moguća urušavanja, te postaviti i održavati zaštitne oplate, ograde i skele, postaviti znakove upozorenja na opasnosti, te zaštititi fizičke osobe i objekt tijekom izveđenja radova.</t>
  </si>
  <si>
    <t>Stavka obuhvaća pregled, kontrolu mjera i veličina postojećeg stanja građevinske konstrukcije objekata, ispitivanje vertikalnosti i stabilnosti pročelja, pregled postojećeg stanja opreme, instalacija, te utvrđivanje točnih koridora instalacija u objektu i izvan objekta. Pipremne radove je obavezan izvršavati izvođač radova prije nego pristupi izvođenju i za vrijeme izvođenja radova. U pripremne radove
uključiti i pregled projektne dokumentacije (građevinski i instalaterski dio) sa pripadajućim troškovnicima, a o svim nejasnoćama ili neusklađenostima pravovremeno izvjestiti investitora i projektanta. Obračun za izvođenje kompletnih pripremnih radove iz opisa stavke, po paušalnoj procjeni.</t>
  </si>
  <si>
    <t>komplet</t>
  </si>
  <si>
    <t>Doprema, postava, skidanje i otprema cijevne fasadne skele od bešavnih cijevi. Skelu izvesti prema potrebi na pojedinim mikrolokacijama a  prema postojećim HTZ propisima i u svemu kako je opisano u općim uvjetima. U jediničnu cijenu uključiti i zaštitni zastor od jutenih ili plastičnih traka, koje se postavljaju s vanjske strane skele po cijeloj površini. Skelu je potrebno osigurati od prevrtanja sidrenjem u objekat, a od udara groma uzemljenjem. Potrebno je izvesti pomočne željezne ili drvene ljestve – penjalice u svrhu osiguranja vertikalne komunikacije po skeli. Prije izvedbe skele izvođač je dužan izraditi projekt skele, što je u cijeni stavke. Obračun se vrši po m2 vertikalne projekcije površine skele.</t>
  </si>
  <si>
    <r>
      <t>a) polaganje tunelske skele na terenu, visine</t>
    </r>
    <r>
      <rPr>
        <sz val="10"/>
        <color rgb="FFFF0000"/>
        <rFont val="Calibri"/>
        <family val="2"/>
        <charset val="238"/>
      </rPr>
      <t xml:space="preserve"> </t>
    </r>
    <r>
      <rPr>
        <sz val="10"/>
        <rFont val="Calibri"/>
        <family val="2"/>
        <charset val="238"/>
      </rPr>
      <t>do 3 m</t>
    </r>
  </si>
  <si>
    <t>m2</t>
  </si>
  <si>
    <t>b) polaganje skele na terenu. ukupna visina građevine do 32 m</t>
  </si>
  <si>
    <t>c) polaganje skele na već postavljenu tunelsku skelu na terenu. ukupna visina građevine do 17m</t>
  </si>
  <si>
    <t>d) postavljanje skele na ravnom krovu, ukupna visina građevine do 16 m</t>
  </si>
  <si>
    <t>UKUPNO PRIPREMNI RADOVI</t>
  </si>
  <si>
    <t>II.</t>
  </si>
  <si>
    <t>LIMARSKI RADOVI</t>
  </si>
  <si>
    <t>1.PROČELJE - LIMARSKI RADOVI</t>
  </si>
  <si>
    <t>1.1.</t>
  </si>
  <si>
    <t>Fasadni panel skrivenog spoja, d=8cm, na poziciji zida VZ1 i VZ4</t>
  </si>
  <si>
    <t>Ral boja lima panela po izboru projektanta.</t>
  </si>
  <si>
    <t>Reakcija na požar: B s1 d0</t>
  </si>
  <si>
    <t xml:space="preserve">- najviša, s1 klasa obzirom na razvoj dima </t>
  </si>
  <si>
    <t xml:space="preserve">- najviša, d0 klasa obzirom na goruće kapljice/otpale dijelove </t>
  </si>
  <si>
    <t xml:space="preserve">Obavezna primjena svih propisanih uputa za montažu od strane proizvođača. </t>
  </si>
  <si>
    <t>Panel je s obje strane zaštićen sa PVC folijom, koja se u montaži odstranjuje.</t>
  </si>
  <si>
    <t xml:space="preserve">Obračun po m2 ugrađenih panela. </t>
  </si>
  <si>
    <t>U stavku uključen sav originalni spojni, brtveni i pričvrsni materijal i sl. prema uputama proizođača.</t>
  </si>
  <si>
    <t>Izvesti do pune funkcionalnosti.</t>
  </si>
  <si>
    <t>1.2.</t>
  </si>
  <si>
    <t>Dobava, izrada i montaža kutnog  vertikalnog opšava spoja dva panela prema standardnim detaljima proizvođača koji se izvode iz čeličnog plastificiranog lima, rš 60 cm debljine 0.60mm u boji prema RAL-u fasadnih panela sa svim spojnim i brtvenim materijalom prema uputstvima i detaljima proizvođača.   Izvesti do pune funkcionalnosti.</t>
  </si>
  <si>
    <t>Obračun po m' opšava.</t>
  </si>
  <si>
    <t>m'</t>
  </si>
  <si>
    <t>1.3.</t>
  </si>
  <si>
    <t xml:space="preserve">Dobava i montaža standardnog donjeg početnog opšava zida VZ1 i VZ4 prema standardnom detalju proizvođača panela za horizontalnu postavu panela sa termoizolacijskom ispunom koji se izvode iz čeličnog plastificiranog lima debljine 0.60mm sa svim spojnim i brtvenim materijalom prema uputstvima i detaljima proizvođača.  </t>
  </si>
  <si>
    <t>1.4.</t>
  </si>
  <si>
    <t>Dobava, izrada i montaža opšava oko otvora otvora u zidu VZ1 i VZ4 prema standardnim detaljima proizvođača koji se izvode iz čeličnog plastificiranog lima debljine 0.60mm u boji prema RAL-u fasadnih panela sa svim spojnim i brtvenim materijalom prema uputstvima i detaljima proizvođača.  Izvesti do pune funkcionalnosti.</t>
  </si>
  <si>
    <t>1.5.</t>
  </si>
  <si>
    <t>Dobava i montaža omega profila za zatvaranje vertikalnog spoja horizontalne montaže panela zida VZ1 i VZ4 prema standardnom detalju proizvođača, boja prema RAL-u fasadnih panela uključivo sav spojni i brtveni materijal prema uputstvima i detaljima proizvođača. Obračun po m' profila</t>
  </si>
  <si>
    <t>1.6.</t>
  </si>
  <si>
    <t xml:space="preserve">Dobava i montaža fasadnog izolacijskog polikarbonatnog svjetlarnika skrivena spoja, debljine 38 mm.
Širina panela 1000 mm.
Koeficijent prolaska topline U = 1,26 W/m2K.
Razika do debljine punog izolacijskog panela izvodi se originalnim alu profilima i sastavni je dio isporuke.
Obavezna primjena svih propisanih uputa za montažu od strane proizvođača. 
Panel je s obje strane zaštićen sa PVC folijom, koja se u montaži odstranjuje.
Obračun po m2 ugrađenih panela. 
U stavku uključen sav spojni, brtveni i pričvrsni materijal.
</t>
  </si>
  <si>
    <t>2. KROV - LIMARSKI RADOVI</t>
  </si>
  <si>
    <t>2.1.</t>
  </si>
  <si>
    <t>Krovni panel, d=8 cm, pozicija krova KK1, sa ispunom od termoizolacije</t>
  </si>
  <si>
    <t>Obračun po m2 panela.</t>
  </si>
  <si>
    <t>2.2.</t>
  </si>
  <si>
    <t>Dobava, izrada i montaža opšava sljemena krova K1 prema standardnom detalju proizvođača   koji se izvode iz čeličnog plastificiranog lima rš 50 cm debljine 0.60mm u boji po RAL-u krovnih panela sa svim spojnim i brtvenim materijalom da bi se postigla potpuna vodonepropusnost i zrakonepropusnost sljemenog spoja po uputama proizvođača. Izvesti do pune funkcionalnosti.Obračun po m'.</t>
  </si>
  <si>
    <t>m1</t>
  </si>
  <si>
    <t>2.3.</t>
  </si>
  <si>
    <t>Dobava, izrada i montaža opšava krovnih kupola krova K1 prema standardnom detalju proizvođača   koji se izvode iz čeličnog plastificiranog lima rš 60 cm debljine 0.60mm u boji po RAL-u krovnih panela sa svim spojnim i brtvenim materijalom da bi se postigla potpuna vodonepropusnost i zrakonepropusnost spoja po uputama proizvođača. Izvesti do pune funkcionalnosti.Obračun po m'.</t>
  </si>
  <si>
    <t>2.4.</t>
  </si>
  <si>
    <t>Dobava i izvedba standardnog detalja proizvođača spoja kosine krova K1 sa fasadom Z1 i Z4. Spoj se sastoji od  opšava koji se izvodi iz čeličnog plastificiranog lima rš 60 cm debljine 0.60mm u boji po RAL-u krovnih panela, sa svim potrebnim brtvenim i spojnim materijalom. Sve izvesti prema uputstvima i detaljima proizvođača. Izvesti do pune funkcionalnosti.  Obračun po m'.</t>
  </si>
  <si>
    <t>2.5.</t>
  </si>
  <si>
    <t>Dobava, izrada i montaža pravokutnog horizontalnog žlijeba prema standardnom detalju proizvođača koji se izvodi iz čeličnog plastificiranog lima debljine 0.60mm u boji po RAL-u fasadnih panela prema uputstvima i detaljima proizvođača. U cijenu uključiti držače te sav spojni i brtveni materijal:</t>
  </si>
  <si>
    <t>Izvesti do pune funkcionlanosti.  Obračun po m'</t>
  </si>
  <si>
    <t xml:space="preserve">dimenzija 15/15cm  RŠ 90cm </t>
  </si>
  <si>
    <t>2.6.</t>
  </si>
  <si>
    <t>Dobava, izrada i montaža vertikalnog žlijeba Ø150mm  prema standardnom detalju koji se izvodi iz čeličnog plastificiranog lima debljine 0.60mm u boji prema RAL-u krovnih panela prema uputstvima i detaljima proizvođača. U cijenu uključiti i potrebne nosače žlijeba uključivo sav spojni i brtveni materijal.</t>
  </si>
  <si>
    <t>a. Vertikalni žljeb obračun po m'</t>
  </si>
  <si>
    <t>b.spojni element horizontalne i vertikalne odvodnje</t>
  </si>
  <si>
    <t>c. Koljeno za etažiranje vertikalne odvodnje</t>
  </si>
  <si>
    <t>2.7.</t>
  </si>
  <si>
    <t>Dobava, izrada i montaža opšava krova KK1 sa vertiklanom polikarbonatnom stijenom prema standardnom detalju proizvođača   koji se izvode iz čeličnog plastificiranog lima rš 60 cm debljine 0.60mm u boji po RAL-u krovnih panela sa svim spojnim i brtvenim materijalom da bi se postigla potpuna vodonepropusnost i zrakonepropusnost spoja po uputama proizvođača. Izvesti do pune funkcionalnosti.Obračun po m'.</t>
  </si>
  <si>
    <t>UKUPNO LIMARSKI RADOVI</t>
  </si>
  <si>
    <t>III.</t>
  </si>
  <si>
    <t>DEMONTAŽNI I MONTAŽNI RADOVI</t>
  </si>
  <si>
    <t>1.</t>
  </si>
  <si>
    <t>Demontaža i ponovna montaža kliznih vrata u zidovima VZ1 i VZ4</t>
  </si>
  <si>
    <t>a) vrata veličine do 210 m2</t>
  </si>
  <si>
    <t>b) vrata veličine do 20 m2</t>
  </si>
  <si>
    <t>UKUPNO DEMONTAŽNI I MONTAŽNI RADOVI</t>
  </si>
  <si>
    <t>TROŠKOVNIK GRAĐEVINSKO - OBRTNIČKIH RADOVA</t>
  </si>
  <si>
    <t>REKAPITULACIJA GRAĐEVINSKO – OBRTNIČKIH RADOVA
GLAVNI PROJEKT ENERGETSKE OBNOVE</t>
  </si>
  <si>
    <t xml:space="preserve">POSTOJEĆA ZGRADA, OBJEKT 1057, poznatija kao hala Brodosplita 
- Brodogradilišta specijalnij objekata d.o.o.l s pripadajućom dogradnjom 
</t>
  </si>
  <si>
    <t>I</t>
  </si>
  <si>
    <t>II</t>
  </si>
  <si>
    <t>III</t>
  </si>
  <si>
    <t>TROŠKOVNIK ODSISNE VENTILACIJE SA REKUPERATOROM</t>
  </si>
  <si>
    <t>ODSISNA VENTILACIJA SA REKUPERATOROM</t>
  </si>
  <si>
    <t>VENTILATOR</t>
  </si>
  <si>
    <t>6/4 mm</t>
  </si>
  <si>
    <t>kom.</t>
  </si>
  <si>
    <t>2.</t>
  </si>
  <si>
    <t>FILTER</t>
  </si>
  <si>
    <t>3.</t>
  </si>
  <si>
    <t>SPOJEVI, KONEKTORI, VENTILI</t>
  </si>
  <si>
    <t>3.1.</t>
  </si>
  <si>
    <r>
      <rPr>
        <sz val="12"/>
        <color theme="1"/>
        <rFont val="Arial"/>
        <family val="2"/>
        <charset val="238"/>
      </rPr>
      <t>ø</t>
    </r>
    <r>
      <rPr>
        <sz val="10"/>
        <color theme="1"/>
        <rFont val="Arial"/>
        <family val="2"/>
        <charset val="238"/>
      </rPr>
      <t xml:space="preserve"> 100 mm</t>
    </r>
  </si>
  <si>
    <r>
      <rPr>
        <sz val="12"/>
        <color theme="1"/>
        <rFont val="Arial"/>
        <family val="2"/>
        <charset val="238"/>
      </rPr>
      <t>ø</t>
    </r>
    <r>
      <rPr>
        <sz val="10"/>
        <color theme="1"/>
        <rFont val="Arial"/>
        <family val="2"/>
        <charset val="238"/>
      </rPr>
      <t xml:space="preserve"> 160 mm</t>
    </r>
  </si>
  <si>
    <r>
      <rPr>
        <sz val="12"/>
        <color theme="1"/>
        <rFont val="Arial"/>
        <family val="2"/>
        <charset val="238"/>
      </rPr>
      <t>ø</t>
    </r>
    <r>
      <rPr>
        <sz val="10"/>
        <color theme="1"/>
        <rFont val="Arial"/>
        <family val="2"/>
        <charset val="238"/>
      </rPr>
      <t xml:space="preserve"> 200 mm</t>
    </r>
  </si>
  <si>
    <r>
      <rPr>
        <sz val="12"/>
        <color theme="1"/>
        <rFont val="Arial"/>
        <family val="2"/>
        <charset val="238"/>
      </rPr>
      <t>ø</t>
    </r>
    <r>
      <rPr>
        <sz val="10"/>
        <color theme="1"/>
        <rFont val="Arial"/>
        <family val="2"/>
        <charset val="238"/>
      </rPr>
      <t xml:space="preserve"> 250 mm</t>
    </r>
  </si>
  <si>
    <r>
      <rPr>
        <sz val="12"/>
        <color theme="1"/>
        <rFont val="Arial"/>
        <family val="2"/>
        <charset val="238"/>
      </rPr>
      <t>ø</t>
    </r>
    <r>
      <rPr>
        <sz val="10"/>
        <color theme="1"/>
        <rFont val="Arial"/>
        <family val="2"/>
        <charset val="238"/>
      </rPr>
      <t xml:space="preserve"> 315 mm</t>
    </r>
  </si>
  <si>
    <r>
      <rPr>
        <sz val="12"/>
        <color theme="1"/>
        <rFont val="Arial"/>
        <family val="2"/>
        <charset val="238"/>
      </rPr>
      <t>ø</t>
    </r>
    <r>
      <rPr>
        <sz val="10"/>
        <color theme="1"/>
        <rFont val="Arial"/>
        <family val="2"/>
        <charset val="238"/>
      </rPr>
      <t xml:space="preserve"> 400 mm</t>
    </r>
  </si>
  <si>
    <r>
      <rPr>
        <sz val="12"/>
        <color theme="1"/>
        <rFont val="Arial"/>
        <family val="2"/>
        <charset val="238"/>
      </rPr>
      <t>ø</t>
    </r>
    <r>
      <rPr>
        <sz val="10"/>
        <color theme="1"/>
        <rFont val="Arial"/>
        <family val="2"/>
        <charset val="238"/>
      </rPr>
      <t xml:space="preserve"> 500 mm</t>
    </r>
  </si>
  <si>
    <r>
      <rPr>
        <sz val="12"/>
        <color theme="1"/>
        <rFont val="Arial"/>
        <family val="2"/>
        <charset val="238"/>
      </rPr>
      <t>ø</t>
    </r>
    <r>
      <rPr>
        <sz val="10"/>
        <color theme="1"/>
        <rFont val="Arial"/>
        <family val="2"/>
        <charset val="238"/>
      </rPr>
      <t xml:space="preserve"> 630 mm</t>
    </r>
  </si>
  <si>
    <t>3.2.</t>
  </si>
  <si>
    <r>
      <rPr>
        <sz val="12"/>
        <color theme="1"/>
        <rFont val="Arial"/>
        <family val="2"/>
        <charset val="238"/>
      </rPr>
      <t>ø</t>
    </r>
    <r>
      <rPr>
        <sz val="10"/>
        <color theme="1"/>
        <rFont val="Arial"/>
        <family val="2"/>
        <charset val="238"/>
      </rPr>
      <t xml:space="preserve"> 160 100 mm</t>
    </r>
  </si>
  <si>
    <r>
      <rPr>
        <sz val="12"/>
        <color theme="1"/>
        <rFont val="Arial"/>
        <family val="2"/>
        <charset val="238"/>
      </rPr>
      <t>ø</t>
    </r>
    <r>
      <rPr>
        <sz val="10"/>
        <color theme="1"/>
        <rFont val="Arial"/>
        <family val="2"/>
        <charset val="238"/>
      </rPr>
      <t xml:space="preserve"> 200 160 mm</t>
    </r>
  </si>
  <si>
    <r>
      <rPr>
        <sz val="12"/>
        <color theme="1"/>
        <rFont val="Arial"/>
        <family val="2"/>
        <charset val="238"/>
      </rPr>
      <t>ø</t>
    </r>
    <r>
      <rPr>
        <sz val="10"/>
        <color theme="1"/>
        <rFont val="Arial"/>
        <family val="2"/>
        <charset val="238"/>
      </rPr>
      <t xml:space="preserve"> 250 160 mm</t>
    </r>
  </si>
  <si>
    <r>
      <rPr>
        <sz val="12"/>
        <color theme="1"/>
        <rFont val="Arial"/>
        <family val="2"/>
        <charset val="238"/>
      </rPr>
      <t>ø</t>
    </r>
    <r>
      <rPr>
        <sz val="10"/>
        <color theme="1"/>
        <rFont val="Arial"/>
        <family val="2"/>
        <charset val="238"/>
      </rPr>
      <t xml:space="preserve"> 250 200 mm</t>
    </r>
  </si>
  <si>
    <r>
      <rPr>
        <sz val="12"/>
        <color theme="1"/>
        <rFont val="Arial"/>
        <family val="2"/>
        <charset val="238"/>
      </rPr>
      <t>ø</t>
    </r>
    <r>
      <rPr>
        <sz val="10"/>
        <color theme="1"/>
        <rFont val="Arial"/>
        <family val="2"/>
        <charset val="238"/>
      </rPr>
      <t xml:space="preserve"> 315 200 mm</t>
    </r>
  </si>
  <si>
    <r>
      <rPr>
        <sz val="12"/>
        <color theme="1"/>
        <rFont val="Arial"/>
        <family val="2"/>
        <charset val="238"/>
      </rPr>
      <t>ø</t>
    </r>
    <r>
      <rPr>
        <sz val="10"/>
        <color theme="1"/>
        <rFont val="Arial"/>
        <family val="2"/>
        <charset val="238"/>
      </rPr>
      <t xml:space="preserve"> 315 250 mm</t>
    </r>
  </si>
  <si>
    <r>
      <rPr>
        <sz val="12"/>
        <color theme="1"/>
        <rFont val="Arial"/>
        <family val="2"/>
        <charset val="238"/>
      </rPr>
      <t>ø</t>
    </r>
    <r>
      <rPr>
        <sz val="10"/>
        <color theme="1"/>
        <rFont val="Arial"/>
        <family val="2"/>
        <charset val="238"/>
      </rPr>
      <t xml:space="preserve"> 400 250 mm</t>
    </r>
  </si>
  <si>
    <r>
      <rPr>
        <sz val="12"/>
        <color theme="1"/>
        <rFont val="Arial"/>
        <family val="2"/>
        <charset val="238"/>
      </rPr>
      <t>ø</t>
    </r>
    <r>
      <rPr>
        <sz val="10"/>
        <color theme="1"/>
        <rFont val="Arial"/>
        <family val="2"/>
        <charset val="238"/>
      </rPr>
      <t xml:space="preserve"> 400 315 mm</t>
    </r>
  </si>
  <si>
    <r>
      <rPr>
        <sz val="12"/>
        <color theme="1"/>
        <rFont val="Arial"/>
        <family val="2"/>
        <charset val="238"/>
      </rPr>
      <t>ø</t>
    </r>
    <r>
      <rPr>
        <sz val="10"/>
        <color theme="1"/>
        <rFont val="Arial"/>
        <family val="2"/>
        <charset val="238"/>
      </rPr>
      <t xml:space="preserve"> 500 315 mm</t>
    </r>
  </si>
  <si>
    <r>
      <rPr>
        <sz val="12"/>
        <color theme="1"/>
        <rFont val="Arial"/>
        <family val="2"/>
        <charset val="238"/>
      </rPr>
      <t>ø</t>
    </r>
    <r>
      <rPr>
        <sz val="10"/>
        <color theme="1"/>
        <rFont val="Arial"/>
        <family val="2"/>
        <charset val="238"/>
      </rPr>
      <t xml:space="preserve"> 500 400 mm</t>
    </r>
  </si>
  <si>
    <r>
      <rPr>
        <sz val="12"/>
        <color theme="1"/>
        <rFont val="Arial"/>
        <family val="2"/>
        <charset val="238"/>
      </rPr>
      <t>ø</t>
    </r>
    <r>
      <rPr>
        <sz val="10"/>
        <color theme="1"/>
        <rFont val="Arial"/>
        <family val="2"/>
        <charset val="238"/>
      </rPr>
      <t xml:space="preserve"> 630 500 mm</t>
    </r>
  </si>
  <si>
    <t>3.3.</t>
  </si>
  <si>
    <t>3.4.</t>
  </si>
  <si>
    <t>3.5.</t>
  </si>
  <si>
    <t>3.6.</t>
  </si>
  <si>
    <t>4.</t>
  </si>
  <si>
    <t>USISNA CRIJEVA</t>
  </si>
  <si>
    <t>4.1.</t>
  </si>
  <si>
    <r>
      <rPr>
        <sz val="12"/>
        <color theme="1"/>
        <rFont val="Arial"/>
        <family val="2"/>
        <charset val="238"/>
      </rPr>
      <t>ø</t>
    </r>
    <r>
      <rPr>
        <sz val="10"/>
        <color theme="1"/>
        <rFont val="Arial"/>
        <family val="2"/>
        <charset val="238"/>
      </rPr>
      <t xml:space="preserve"> 80 mm</t>
    </r>
  </si>
  <si>
    <t>4.2.</t>
  </si>
  <si>
    <r>
      <rPr>
        <sz val="12"/>
        <color theme="1"/>
        <rFont val="Arial"/>
        <family val="2"/>
        <charset val="238"/>
      </rPr>
      <t>ø</t>
    </r>
    <r>
      <rPr>
        <sz val="10"/>
        <color theme="1"/>
        <rFont val="Arial"/>
        <family val="2"/>
        <charset val="238"/>
      </rPr>
      <t xml:space="preserve"> 100 - </t>
    </r>
    <r>
      <rPr>
        <sz val="12"/>
        <color theme="1"/>
        <rFont val="Arial"/>
        <family val="2"/>
        <charset val="238"/>
      </rPr>
      <t xml:space="preserve">ø </t>
    </r>
    <r>
      <rPr>
        <sz val="10"/>
        <color theme="1"/>
        <rFont val="Arial"/>
        <family val="2"/>
        <charset val="238"/>
      </rPr>
      <t>80 mm</t>
    </r>
  </si>
  <si>
    <r>
      <rPr>
        <sz val="12"/>
        <color theme="1"/>
        <rFont val="Arial"/>
        <family val="2"/>
        <charset val="238"/>
      </rPr>
      <t>ø</t>
    </r>
    <r>
      <rPr>
        <sz val="10"/>
        <color theme="1"/>
        <rFont val="Arial"/>
        <family val="2"/>
        <charset val="238"/>
      </rPr>
      <t xml:space="preserve"> 80 - </t>
    </r>
    <r>
      <rPr>
        <sz val="12"/>
        <color theme="1"/>
        <rFont val="Arial"/>
        <family val="2"/>
        <charset val="238"/>
      </rPr>
      <t xml:space="preserve">ø </t>
    </r>
    <r>
      <rPr>
        <sz val="10"/>
        <color theme="1"/>
        <rFont val="Arial"/>
        <family val="2"/>
        <charset val="238"/>
      </rPr>
      <t>80 mm</t>
    </r>
  </si>
  <si>
    <r>
      <rPr>
        <sz val="12"/>
        <color theme="1"/>
        <rFont val="Arial"/>
        <family val="2"/>
        <charset val="238"/>
      </rPr>
      <t>ø</t>
    </r>
    <r>
      <rPr>
        <sz val="10"/>
        <color theme="1"/>
        <rFont val="Arial"/>
        <family val="2"/>
        <charset val="238"/>
      </rPr>
      <t xml:space="preserve">100 - </t>
    </r>
    <r>
      <rPr>
        <sz val="12"/>
        <color theme="1"/>
        <rFont val="Arial"/>
        <family val="2"/>
        <charset val="238"/>
      </rPr>
      <t xml:space="preserve">ø </t>
    </r>
    <r>
      <rPr>
        <sz val="10"/>
        <color theme="1"/>
        <rFont val="Arial"/>
        <family val="2"/>
        <charset val="238"/>
      </rPr>
      <t>100mm</t>
    </r>
  </si>
  <si>
    <t>4.3.</t>
  </si>
  <si>
    <r>
      <rPr>
        <sz val="12"/>
        <color theme="1"/>
        <rFont val="Arial"/>
        <family val="2"/>
        <charset val="238"/>
      </rPr>
      <t>ø</t>
    </r>
    <r>
      <rPr>
        <sz val="10"/>
        <color theme="1"/>
        <rFont val="Arial"/>
        <family val="2"/>
        <charset val="238"/>
      </rPr>
      <t xml:space="preserve"> 80 </t>
    </r>
  </si>
  <si>
    <t>5.</t>
  </si>
  <si>
    <t>KONTROLNI PANELI / STARTERI</t>
  </si>
  <si>
    <t>5.1.</t>
  </si>
  <si>
    <t>6.</t>
  </si>
  <si>
    <t>REKUPERACIJA OTPADNE TOPLINE ZRAKA</t>
  </si>
  <si>
    <t>6.1.</t>
  </si>
  <si>
    <t xml:space="preserve">Nominalna količina zraka:	 min. 11000	m³/h
Protok zraka: min. 	11000	m³/h
Električna snaga:	max. 8 	kW
</t>
  </si>
  <si>
    <t>Grijanje
Temperaturna učinkovitost:	 min. 59	%
Povrat energije u grijanju: min. 	49,8	kW</t>
  </si>
  <si>
    <t>6.2.</t>
  </si>
  <si>
    <t>Puštanje u pogon ventilacijskog sustava, te rekuperatora topline. Obuka osoblja za rukovanje sustavom, izrada primopredajnog protokola.</t>
  </si>
  <si>
    <t>6.3.</t>
  </si>
  <si>
    <t>6.4.</t>
  </si>
  <si>
    <t>6.5.</t>
  </si>
  <si>
    <t xml:space="preserve">Dobava postavljanje i spajanje kabela te izvoda za priključak oreme u polju sa EMP-DDC razdjelnim ormarom . Stavku računati komplet polaganjem, te uvlačenjem kabela u zaštitne instalacione cijevi: </t>
  </si>
  <si>
    <t>BUS kabel J-Y(ST)-Y 2x2x0.8</t>
  </si>
  <si>
    <t>6.6.</t>
  </si>
  <si>
    <t>uložak osigurača gG/gL 500V 80A 00, 3 kom</t>
  </si>
  <si>
    <t>Redne stezaljke - prema shemi - koristiti katne redne stezaljke</t>
  </si>
  <si>
    <t>kpl.</t>
  </si>
  <si>
    <t>6.7.</t>
  </si>
  <si>
    <t>uložak osigurača gG/gL 500V 25A 00, 3 kom</t>
  </si>
  <si>
    <t>6.8.</t>
  </si>
  <si>
    <t>kpl</t>
  </si>
  <si>
    <t>6.9.</t>
  </si>
  <si>
    <t>6.10.</t>
  </si>
  <si>
    <t>kg</t>
  </si>
  <si>
    <t>U cijenu ventilacijskih kanala potrebno je uključiti:</t>
  </si>
  <si>
    <t>Fazonske komade za dovod i odvod zraka, izrađene iz pocinčanog čaličnog lima, kao odvojke, lukove, grananja, prijelazne komade, debljine prema standardima, ovisno o dimenzijama.</t>
  </si>
  <si>
    <t>7.</t>
  </si>
  <si>
    <t>8.</t>
  </si>
  <si>
    <t xml:space="preserve">- težina profila i sl. </t>
  </si>
  <si>
    <t xml:space="preserve">- površina za ličenje </t>
  </si>
  <si>
    <t>9.</t>
  </si>
  <si>
    <t>izolacijski materijal (s = 25 mm)</t>
  </si>
  <si>
    <t>Al-lim (s = 0,8 mm)</t>
  </si>
  <si>
    <t>10.</t>
  </si>
  <si>
    <t>11.</t>
  </si>
  <si>
    <t>12.</t>
  </si>
  <si>
    <t>Čišćenje gradilišta i odvoz otpada na za to predviđeno odlagalište (udaljenost odlagališta 50 km) uz svu potrebnu popratnu dokumentaciju.</t>
  </si>
  <si>
    <t>TROŠKOVNIK VANJSKE RASVJETE</t>
  </si>
  <si>
    <t>INSTALACIJA VANJSKE RASVJETE</t>
  </si>
  <si>
    <t xml:space="preserve">Demontaža postojećih svjetiljki sa postojećih pozicija uz pomoć hidrauličke dizalice u cijelosti te zbrinjavanje prema zakonskoj regulativi. U cijeni stavke uključena demontaža i zbrinjavanje prema zakonskoj regulativi postojećih stupnih spojnih kabela i razdjelnica.
</t>
  </si>
  <si>
    <t>Ugrađena zasebna prenaponska zaštita svjetiljke 10 kV.
Max. masa svjetiljke komplet sa montažnim nastavkom i napajanjem: 6 kg.</t>
  </si>
  <si>
    <t xml:space="preserve">Ugrađena zasebna prenaponska zaštita svjetiljke 10 kV.
Max. masa svjetiljke komplet sa montažnim nastavkom i napajanjem: 13 kg. 
</t>
  </si>
  <si>
    <t>TROŠKOVNIK ZAMJENE DIZALA</t>
  </si>
  <si>
    <t>RADOVI NA DEMONTAŽI POSTOJEĆEG DIZALA</t>
  </si>
  <si>
    <t>Demontaža postojećeg dizala sa strojarnicom iznad voznog okna. Nosivost postojećeg dizala je 1900 kg (kabina s povećanom površinom poda). Dizalo ima 2 postaje / 2 ulaza (oba ulaza su na istoj strani), visina dizanja je 14 m. Reduktorski elektromotor i upravljački ormar smješteni su u strojarnici. Demontaža uključuje kompletno sve elemente postojećeg dizala, te uklanjanje temelja pogonskog stroja u strojarnici. Postojeće dizalo potrebno je demonitirati i zbrinuti prema zakonskoj regulativi. Obračun po komplet demontiranom dizalu.</t>
  </si>
  <si>
    <t>RADOVI NA UGRADNJI NOVOG DIZALA</t>
  </si>
  <si>
    <t>Kabina je dimenzija: širina 1200 mm, dužina 2100 mm, visina 2200 mm. Stranice kabine su izvedene iz nehrđajućeg čeličnog lima, pod iz protuklizne obloge, strop iz nehrđajućeg čeličnog lima sa integriranom LED rasvjetom. Kabina je opremljena ventilatorom, rukohvatima iz nehrđajućeg čeličnog lima, svjetlosnom zavjesom, govornom vezom s upravljačkim ormarom, upravljačkom kutijom s tipkalima na Braill pismu, dvosmjernom komunikacijom sa spasilačkom službom (telealarm), tipkalima otvaranja i zatvaranja vrata, tipkalom "ALARM", nužnom rasvjetom. Vrata kabine su automatska teleskopska, dvokrilna, dimenzije svijetlog otvora 900 x 2000 mm, izvedena iz nehrđajućeg čeličnog lima.</t>
  </si>
  <si>
    <t xml:space="preserve">Isporuka glavnog strojarskog projekta dizala, tehnički pregled od ovlaštene organizacije, te izdavanje potvrde o tehničkoj ispravnosti i predaja dizala Investitoru. </t>
  </si>
  <si>
    <t>RADOVI NA IZVEDBI NUŽNOG IZLAZA</t>
  </si>
  <si>
    <t xml:space="preserve">Isporuka i ugradnja metalnih ljestvi i podesta u svrhu pristupa voznom oknu zbog nužnog izlaza. Montaža uključuje kompletno sve elemente za izvedbu uz svu potrebnu prateću dokumentaciju koju je potrebno dostaviti Investitoru. </t>
  </si>
  <si>
    <t>REKAPITULACIJA OBJEDINJENOG TROŠKOVNIKA</t>
  </si>
  <si>
    <t>RB 
STAVKE</t>
  </si>
  <si>
    <t>RB MJERE</t>
  </si>
  <si>
    <t>NAZIV MJERE</t>
  </si>
  <si>
    <t>UKUPNA CIJENA
BEZ PDV-a  [kn]</t>
  </si>
  <si>
    <t>P9</t>
  </si>
  <si>
    <t>FOTONAPONSKE ELEKTRANE U INDUSTRIJSKOM SEKTORU</t>
  </si>
  <si>
    <t>P10</t>
  </si>
  <si>
    <t>UVOĐENJE SUSTAVA ZA UPRAVLJANJE ENERGIJOM - Mjerenje i nadzor potrošnje električne energije</t>
  </si>
  <si>
    <t>Z1</t>
  </si>
  <si>
    <t>OBNOVA TOPLINSKE IZOLACIJE POJEDINIH DIJELOVA OVOJNICE ZGRADA - Obnova ovojnica zgrade (hala BSO-a)</t>
  </si>
  <si>
    <t>Z3</t>
  </si>
  <si>
    <t>OSTALO - Zamjena energetski neučinkovite ventilacije uz rekuperaciju otpadnog zraka</t>
  </si>
  <si>
    <t>Z2</t>
  </si>
  <si>
    <t>ZAMJENA, POBOLJŠANJE ILI INSTALACIJA NOVIH RASVJETNIH SUSTAVA I NJEGOVIH KOMPONENTI U ZGRADAMA USLUŽNOG I INDUSTRIJSKOG SEKTORA</t>
  </si>
  <si>
    <t>Z4</t>
  </si>
  <si>
    <t>OSTALO- Zamjena energetski neučinkovitog lifta</t>
  </si>
  <si>
    <t>Isporuka i ugradnja novog dizala sa strojarnicom iznad voznog okna. Novo dizalo ima sljedeće tehničke karakteristike : nosivost dizala minimalno 1150 kg, brzina vožnje minimalno 1,0 m/s, frekvencijski regulirana. Visina dizanja 14 m. Dizalo ima 2 postaje / 2 ulaza (oba ulaza su na istoj strani). Između postaja postavljena su dodatna vrata za pristup voznom oknu u svrhu nužnog izlaza. Pogon dizala je električni bezreduktorski, elektromotor snage do 8 kW. Pogonski elektromotor je postavljen na nosivi čelični okvir koji je učvršćen na vodilicama kabine i protuutega i nalazi se u strojarnici dizala. El. ormar s grupom upravljanja također je smješten u strojarnici dizala. Vrsta upravljanja : mikroprocesorsko, pozivno, automatska vožnja u bližu stanicu u slučaju nestanka stalnog napajanja električnom energijom. Požarni režim rada - dizalo po dojavi o požaru vozi u glavnu stanicu (0) i otvara vrata koja u takvom položaju ostaju do resetiranja vatrodojavnog sustava. Signalizacija po stanicama : potvrda zadanog poziva, digitalni pokazivač položaja kabine, digitalni pokazivač smjera daljnje vožnje, zvučni signal dolaska kabine u stanicu. Signalizacija u kabini: potvrde zadane naredbe, digitalni pokazivač položaja kabine, digitalni pokazivač smjera daljnje vožnje, zvučni i optički signal preopterećenja kabine, zvučni signal “alarm“. Vrata voznog okna izvedena su kao automatska teleskopska dvokrilna, dimenzije svijetlog otvora 900 x 2000 mm, izvedena iz nehrđajućeg čeličnog lima u vatrootpornoj izvedbi EI 60 ili jednakovrijedan.</t>
  </si>
  <si>
    <r>
      <t>Dobava i montaža fasadnog izolacijskog panela skrivenog spoj</t>
    </r>
    <r>
      <rPr>
        <sz val="10"/>
        <color rgb="FF000000"/>
        <rFont val="Calibri"/>
        <family val="2"/>
        <charset val="1"/>
      </rPr>
      <t>a,</t>
    </r>
    <r>
      <rPr>
        <sz val="10"/>
        <rFont val="Calibri"/>
        <family val="2"/>
        <charset val="1"/>
      </rPr>
      <t xml:space="preserve"> dvostruke hidro-termičke brtve na spoju, vanjski lim debljine 0,6 mm, u profilaciji po izboru projektanta, poliesterska boja debljine 25 my, po normi EN1042 i EN 10147-2000 ili jednakovrijedan. Širina panela 1000 mm.
</t>
    </r>
  </si>
  <si>
    <t>Izolacijska jezgra negoriva debljine 80 mm.  Toplinska provodljivost izolacijske jezgre λ = 0,018 W/mK prema EN 14509:2013 ili jednakovrijedan, koja uključuje faktor starenja materijala.</t>
  </si>
  <si>
    <t xml:space="preserve">Koeficijent prolaska topline max. U = 0,25 W/m2K prema EN 14509:2013 ili jednakovrijedan s uračunatim gubicima na spojevima panela.                  </t>
  </si>
  <si>
    <t xml:space="preserve">Vatrootpornost panela: E30/EI15/EW30 prema EN 13501-2 ili jednakovrijedan.                                             </t>
  </si>
  <si>
    <t>razred reakcije na požar Euroklasa B prema normi EN 13501 ili jednakovrijedan</t>
  </si>
  <si>
    <t>Tehničke karakteristike panela dokazati ovjerenom tvorničkom izjavom o svojstvima (DOP) te certifikatom o stalnosti svojstava na području EU izdanim od akreditirane certifikacijske kuće.</t>
  </si>
  <si>
    <r>
      <t xml:space="preserve">Dobava i montaža visokovalnog kompozitnog termoizolacijskog panela za ravne krovove kao , sastavljen od visokovalnog unutarnjeg lima debljine 1,1 mm i sa vanjske strane tvornički apliciranom PVC hidroizolacijskom membranom 1,5mm.
Širina panela 1000 mm.
Koeficijent prolaska topline </t>
    </r>
    <r>
      <rPr>
        <b/>
        <sz val="10"/>
        <rFont val="Calibri"/>
        <family val="2"/>
        <charset val="238"/>
        <scheme val="minor"/>
      </rPr>
      <t xml:space="preserve">U </t>
    </r>
    <r>
      <rPr>
        <b/>
        <sz val="10"/>
        <rFont val="Calibri"/>
        <family val="2"/>
        <charset val="238"/>
      </rPr>
      <t>≤</t>
    </r>
    <r>
      <rPr>
        <b/>
        <sz val="10"/>
        <rFont val="Calibri"/>
        <family val="2"/>
        <charset val="238"/>
        <scheme val="minor"/>
      </rPr>
      <t xml:space="preserve"> 0,3 W/m2K prema EN 14509:2013 ili jednakovrijedan.</t>
    </r>
    <r>
      <rPr>
        <sz val="10"/>
        <rFont val="Calibri"/>
        <family val="2"/>
        <charset val="238"/>
        <scheme val="minor"/>
      </rPr>
      <t xml:space="preserve">
Izolacijska jezgra negoriva, na tanjem dijelu debljine</t>
    </r>
    <r>
      <rPr>
        <b/>
        <sz val="10"/>
        <rFont val="Calibri"/>
        <family val="2"/>
        <charset val="238"/>
        <scheme val="minor"/>
      </rPr>
      <t xml:space="preserve"> 80 mm</t>
    </r>
    <r>
      <rPr>
        <sz val="10"/>
        <rFont val="Calibri"/>
        <family val="2"/>
        <charset val="238"/>
        <scheme val="minor"/>
      </rPr>
      <t xml:space="preserve">. 
</t>
    </r>
  </si>
  <si>
    <t>Na bočnom spoju tvornički aplicirana antikondenzacijska traka od standardne PE mase.
Boja lima panela RAL 9002 ili jednakovrijedan.
Priložiti certifikat svih tehničkih karakteristika panela.
Vatrootpornost panela: REI30 ili jednakovrijedan.
Obavezna primjena svih propisanih uputa za montažu od strane proizvođača. 
Obračun po m2 ugrađenih panela. 
U stavku uključen sav originalni spojni i pričvrsni materijal, EPDM brtve i podlošci.</t>
  </si>
  <si>
    <t xml:space="preserve">Samonarezni vijak s finim navojem za nosač, s podloškom i gumicom </t>
  </si>
  <si>
    <t>Uređaj za nadzor i kontrolu rada fotonaponske elektrane: 
 - max broj spojenih uređaja: 80
 - komunikacijaminimalno kompatibilno s: WAN, LAN, RS485, MBUS
 - digitalni ulazi: 4
 - analogni ulazi : 2
 - izlazi (analogni) : 4
 - kompatibilan s otvorenim komunikacijskim protokolima
 - 2.0x1 USB 
 - max duljina operativnog ranga: 4.000 m
 - AC napajanje: 100V~240V, 50 / 60 Hz
 - DC napajanje: 12 / 24 V</t>
  </si>
  <si>
    <t>WI-FI kontroler, mogućnost programiranja putem CPT alata:
 - 1.2 GHz četverojezgreni procesor
 - 48 MHz procesor za I/O
 - 512 MB RAM-a
 - 8 GB NAND Flash
 - Držač SD kartice
 - 1 x 10/100 Ethernet Port
 - 1 x Mini USB
 - 2x RS485
 - 24 V AC/DC 
 - 16 x UI</t>
  </si>
  <si>
    <t>ultrabrzi fotonaponski cilindrični osigurač , 1100 VDC, 12 A</t>
  </si>
  <si>
    <t>Rastalni umetak 400A sa indikacijom prorade</t>
  </si>
  <si>
    <t>Relej minijaturni, dvopolni 2P,  napona špule 24 V AC, s podnožjem releja 2P/4P</t>
  </si>
  <si>
    <t>Rastalni umetak 250A s indikacijom prorade</t>
  </si>
  <si>
    <t>Rastalni umetak 225A sa indikacijom prorade</t>
  </si>
  <si>
    <t>produžena ručica sklopke za ugradnju s prednje strane, sa mogučnošću zaključavanja u OFF položaju, za montažu na GSD rastavnu sklopku do 400A</t>
  </si>
  <si>
    <t>Rastalni umetak 315A sa indikacijom prorade</t>
  </si>
  <si>
    <t>četverpolni osigurač-rastavljač sa mogučnošću dvostrukog rastavljanja energetskog kruga s gornje i donje strane, 4P, nazivne struje Ie=160A u AC-22A/B te u AC-23A/B za nazivni napon 415V AC 50Hz, za ugradnju visokoučinskih rastalnih osigurača tipa DIN NH00 do 160 A, nazivnog napona do Ue=690V sa mogučnošću ugradnje ručice za upravljanje s prednje ili bočne strane, sastavljena od sljedeće opreme:</t>
  </si>
  <si>
    <t>Rastalni umetak 100A sa indikacijom prorade</t>
  </si>
  <si>
    <t>Produžena ručica sklopke za ugradnju s prednje strane, sa mogučnošću zaključavanja u OFF položaju, za montažu na GSD rastavnu sklopku do 400A</t>
  </si>
  <si>
    <t xml:space="preserve">četveropolni automatski prekidač zračnog tipa (ACB), fiksne izvedbe s gornjim vertikalnim te donjim prednjim priključcima, za nazivni napon do Ue=690V, veličine prekidača MTZ1, nazivne struje In=630A, nazivne granične prekidne moći Icu=42kA kod 440V AC prema IEC/EN 60947-2 ili jednakovrijedan, kategorije primjene B, mikroprocesorska zaštitna jedinica selektivnog tipa Ir=(0,4-1)xIn, Ii=(2-15) x In, sa podešenjem dvije neovisne zaštitne krivulje okidanja prekidača,  struja I, napona U, snaga P, energija E, frekvencija f, faktor snage cos φ, sa mogućnošću instaliranja dodatnih digitalnih modula , isklopnim okidačem MX2 (230VAC), 4 pomoćna kontakta signalizacije stanja prekidača (OF), sa pomoćnim kontaktom signalizacije prorade zaštite </t>
  </si>
  <si>
    <t>minijaturni automatski prekidač , prekidne moći Icu=15kA kod 415V AC prema IEC/EN 60947-2 ili jednakovrijedan, jednopolni 1P, 6A, C krivulje</t>
  </si>
  <si>
    <t>Dobava montaža i spajanje samostojećeg tipski testiranog niskonaponskog sklopnog bloka prema shemi "RO-E1, RO-E2, RO-E3, RO-E4", nazivnog napona izolacije glavnih sabirnica do 1000 V, podnošljive struje kratkog spoja Icw=100kA/1s, Ipk=220kA, stupnja zaštite IP55 ili jednakovrijedan, stukture od galvaniziranog čelika,  sa punim vratima, sastavljen od; 1 aparatnog polja širine 700mm; ukupnih dimenzija 700x2108x500 mm ( Š x V x D ), uvod kabela s donje strane. Razdjelnik je s postoljem od 100 mm. Razdjelnik opremiti bravicama na vratima, nosačem za dokumentaciju, nosačima i pokrovnim pločama komponenata,stranicama i ostalim potrebnim mehaničkim priborom. Predviđene su vertikalne i horizontalne sabirnce za napajanje aparata. U razdjelnik ugraditi slijedeću opremu prema jednopolnoj shemi:</t>
  </si>
  <si>
    <t>Dobava montaža i spajanje samostojećeg tipski testiranog niskonaponskog sklopnog bloka prema shemi "RO-E3, RO-E6, RO-E9, RO-E10", nazivnog napona izolacije glavnih sabirnica do 1000 V, podnošljive struje kratkog spoja Icw=100kA/1s, Ipk=220kA, stupnja zaštite IP55 ili jednakovrijedan, stukture od galvaniziranog čelika, sa punim vratima, sastavljen od; 1 aparatnog polja širine 700mm; ukupnih dimenzija 700x2108x500 mm ( Š x V x D ), uvod kabela s donje strane. Razdjelnik je s postoljem od 100 mm. Razdjelnik opremiti bravicama na vratima, nosačem za dokumentaciju, nosačima i pokrovnim pločama komponenata,stranicama i ostalim potrebnim mehaničkim priborom. Predviđene su vertikalne i horizontalne sabirnce za napajanje aparata. U razdjelnik ugraditi slijedeću opremu prema jednopolnoj shemi:</t>
  </si>
  <si>
    <t>Dobava montaža i spajanje samostojećeg tipski testiranog niskonaponskog sklopnog bloka prema shemi "RO-E4, RO-E5", nazivnog napona izolacije glavnih sabirnica do 1000 V, podnošljive struje kratkog spoja Icw=100kA/1s, Ipk=220kA, stupnja zaštite IP55 ili jednakovrijedan ili jednakovrijedan, Forma 2b, stukture od galvaniziranog čelika, zaštićen sa polimer epoxy zaštitom u boji RAL 7035 ili jednakovrijedan, sa punim vratima, sastavljen od; 1 aparatnog polja širine 700mm; ukupnih dimenzija 700x2108x500 mm ( Š x V x D ), uvod kabela s donje strane. Razdjelnik je s postoljem od 100 mm. Razdjelnik opremiti bravicama na vratima, nosačem za dokumentaciju, nosačima i pokrovnim pločama komponenata,stranicama i ostalim potrebnim mehaničkim priborom. Predviđene su vertikalne i horizontalne sabirnce za napajanje aparata. U razdjelnik ugraditi slijedeću opremu prema jednopolnoj shemi:</t>
  </si>
  <si>
    <t>Dobava montaža i spajanje samostojećeg tipski testiranog niskonaponskog sklopnog bloka prema shemi "RO-E1, RO-E7", nazivnog napona izolacije glavnih sabirnica do 1000 V, podnošljive struje kratkog spoja Icw=100kA/1s, Ipk=220kA, stupnja zaštite IP55 ili jednakovrijedan ili jednakovrijedan, stukture od galvaniziranog čelika, sa punim vratima, sastavljen od; 2 aparatna polja širine 700mm i 1 sabirničkog polja širine 300mm; ukupnih dimenzija 1700x2108x500 mm ( Š x V x D ), uvod kabela s donje strane. Razdjelnik je s postoljem od 100 mm. Razdjelnik opremiti bravicama na vratima, nosačem za dokumentaciju, nosačima i pokrovnim pločama komponenata,stranicama i ostalim potrebnim mehaničkim priborom. Predviđene su vertikalne i horizontalne sabirnce za napajanje aparata. U razdjelnik ugraditi slijedeću opremu prema jednopolnoj shemi:</t>
  </si>
  <si>
    <t>Dobava montaža i spajanje samostojećeg tipski testiranog niskonaponskog sklopnog bloka prema shemi "RO-E2", nazivnog napona izolacije glavnih sabirnica do 1000 V, podnošljive struje kratkog spoja Icw=100kA/1s, Ipk=220kA, stupnja zaštite IP55 ili jednakovrijedan ili jednakovrijedan, stukture od galvaniziranog čelika, sa punim vratima, sastavljen od; 1 aparatnog polja širine 700mm; ukupnih dimenzija 700x2108x500 mm ( Š x V x D ), uvod kabela s donje strane. Razdjelnik je s postoljem od 100 mm. Razdjelnik opremiti bravicama na vratima, nosačem za dokumentaciju, nosačima i pokrovnim pločama komponenata,stranicama i ostalim potrebnim mehaničkim priborom. Predviđene su vertikalne i horizontalne sabirnce za napajanje aparata. U razdjelnik ugraditi slijedeću opremu prema jednopolnoj shemi:</t>
  </si>
  <si>
    <t>Dobava montaža i spajanje samostojećeg tipski testiranog niskonaponskog sklopnog bloka prema shemi "RO-E8, RO-E11", nazivnog napona izolacije glavnih sabirnica do 1000 V, podnošljive struje kratkog spoja Icw=100kA/1s, Ipk=220kA, stupnja zaštite IP55 ili jednakovrijedan, stukture od galvaniziranog čelika, sa punim vratima, sastavljen od; 1 aparatnog polja širine 700mm; ukupnih dimenzija 700x2108x500 mm ( Š x V x D ), uvod kabela s donje strane. Razdjelnik je s postoljem od 100 mm. Razdjelnik opremiti bravicama na vratima, nosačem za dokumentaciju, nosačima i pokrovnim pločama komponenata,stranicama i ostalim potrebnim mehaničkim priborom. Predviđene su vertikalne i horizontalne sabirnce za napajanje aparata. U razdjelnik ugraditi slijedeću opremu prema jednopolnoj shemi:</t>
  </si>
  <si>
    <t>Dobava montaža i spajanje samostojećeg tipski testiranog niskonaponskog sklopnog bloka prema shemi "RO-E12", nazivnog napona izolacije glavnih sabirnica do 1000 V, podnošljive struje kratkog spoja Icw=100kA/1s, Ipk=220kA, stupnja zaštite IP55 ili jednakovrijedan,  stukture od galvaniziranog čelika, sa punim vratima, sastavljen od; 1 aparatnog polja širine 700mm; ukupnih dimenzija 700x2108x500 mm ( Š x V x D ), uvod kabela s donje strane. Razdjelnik je s postoljem od 100 mm. Razdjelnik opremiti bravicama na vratima, nosačem za dokumentaciju, nosačima i pokrovnim pločama komponenata,stranicama i ostalim potrebnim mehaničkim priborom. Predviđene su vertikalne i horizontalne sabirnce za napajanje aparata. U razdjelnik ugraditi slijedeću opremu prema jednopolnoj shemi:</t>
  </si>
  <si>
    <t>Dobava montaža i spajanje samostojećeg tipski testiranog niskonaponskog sklopnog bloka prema shemi "RO-E1, RO-E2, RO-E3, RO-E4, RO-E5", nazivnog napona izolacije glavnih sabirnica do 1000 V, podnošljive struje kratkog spoja Icw=100kA/1s, Ipk=220kA, stupnja zaštite IP55 ili jednakovrijedan, stukture od galvaniziranog čelika sa punim vratima, sastavljen od; 1 aparatnog polja širine 700mm; ukupnih dimenzija 700x2108x500 mm ( Š x V x D ), uvod kabela s donje strane. Razdjelnik je s postoljem od 100 mm. Razdjelnik opremiti bravicama na vratima, nosačem za dokumentaciju, nosačima i pokrovnim pločama komponenata,stranicama i ostalim potrebnim mehaničkim priborom. Predviđene su vertikalne i horizontalne sabirnce za napajanje aparata. U razdjelnik ugraditi slijedeću opremu prema jednopolnoj shemi:</t>
  </si>
  <si>
    <t>Dobava montaža i spajanje samostojećeg tipski testiranog niskonaponskog sklopnog bloka prema shemi "RO-E6, RO-E7", nazivnog napona izolacije glavnih sabirnica do 1000 V, podnošljive struje kratkog spoja Icw=100kA/1s, Ipk=220kA, stupnja zaštite IP55 ili jednakovrijedan, stukture od galvaniziranog čelika sa punim vratima, sastavljen od; 1 aparatnog polja širine 700mm; ukupnih dimenzija 700x2108x500 mm ( Š x V x D ), uvod kabela s donje strane. Razdjelnik je s postoljem od 100 mm. Razdjelnik opremiti bravicama na vratima, nosačem za dokumentaciju, nosačima i pokrovnim pločama komponenata,stranicama i ostalim potrebnim mehaničkim priborom. Predviđene su vertikalne i horizontalne sabirnce za napajanje aparata. U razdjelnik ugraditi slijedeću opremu prema jednopolnoj shemi:</t>
  </si>
  <si>
    <t>Dobava montaža i spajanje samostojećeg tipski testiranog niskonaponskog sklopnog bloka prema shemi "RO-E8", nazivnog napona izolacije glavnih sabirnica do 1000 V, podnošljive struje kratkog spoja Icw=100kA/1s, Ipk=220kA, stupnja zaštite IP55 ili jednakovrijedan, stukture od galvaniziranog čelika, sa punim vratima, sastavljen od; 1 aparatnog polja širine 700mm; ukupnih dimenzija 700x2108x500 mm ( Š x V x D ), uvod kabela s donje strane. Razdjelnik je s postoljem od 100 mm. Razdjelnik opremiti bravicama na vratima, nosačem za dokumentaciju, nosačima i pokrovnim pločama komponenata,stranicama i ostalim potrebnim mehaničkim priborom. Predviđene su vertikalne i horizontalne sabirnce za napajanje aparata. U razdjelnik ugraditi slijedeću opremu prema jednopolnoj shemi:</t>
  </si>
  <si>
    <t>minijaturni automatski prekidač, prekidne moći Icu=10kA kod 400V AC prema IEC/EN 60947-2 ili jednakovrijedan, četveropolni 4P, 80A, B krivulje</t>
  </si>
  <si>
    <t>Relej minijaturni, dvopolni 2P,  napona špule 24 V AC,s podnožjem releja 2P/4P</t>
  </si>
  <si>
    <t>minijaturni automatski prekidač, prekidne moći Icu=36kA kod 400V AC prema IEC/EN 60947-2 ili jednakovrijedan, četveropolni 4P, 80A, B krivulje</t>
  </si>
  <si>
    <t>Rastalni umetak 100A s indikacijom prorade</t>
  </si>
  <si>
    <t>Rastalni umetak 225A s indikacijom prorade</t>
  </si>
  <si>
    <t>minijaturni automatski prekidač, prekidne moći Icu=25kA kod 400V AC prema IEC/EN 60947-2 ili jednakovrijedan, četveropolni 4P, 80A, B krivulje</t>
  </si>
  <si>
    <t>Dobava, izrada otvora u zidu, ugradnja u zid i spajanje tipkala za daljinsko isključenje napajanja u slučaju požara, JPR-10 sa oznakom fotonaponske elektrane, sve komplet s p/žb kutijom</t>
  </si>
  <si>
    <t>Provođenje ispitivanja u pokusnom radu, izrada završnog izvješća izvođača radova, dostava svih dokumenata o certificiranom izvođaču radova, voditelju radova, odgovornim osobama, izjava o izvedenim radovima, davanje izjave o postotku udijela domaće opreme i radova na građevini i sl. Stavka obuhvaća dostavu svih potrebnih dokumenta koje HROTE ili HEP traže od izvođača.</t>
  </si>
  <si>
    <r>
      <t>minijaturni automatski prekidač, prekidne moći Icu=25kA kod 400V AC prema IEC/EN 60947-2</t>
    </r>
    <r>
      <rPr>
        <sz val="10"/>
        <color rgb="FFFF0000"/>
        <rFont val="Arial"/>
        <family val="2"/>
        <charset val="238"/>
      </rPr>
      <t xml:space="preserve"> </t>
    </r>
    <r>
      <rPr>
        <sz val="10"/>
        <rFont val="Arial"/>
        <family val="2"/>
        <charset val="238"/>
      </rPr>
      <t>ili jednakovrijedan</t>
    </r>
    <r>
      <rPr>
        <sz val="10"/>
        <rFont val="Arial"/>
        <family val="2"/>
      </rPr>
      <t>, četveropolni 4P, 80A, B krivulje</t>
    </r>
  </si>
  <si>
    <t>Dobava, isporuka i montaža fotonaponskih modula sa monokristalnim ćelijama (144 polućelija) halfcut, efikasnosti min. 20.4%, snage 445Wp, s tolerancijom snage od 0 do +5W, sa min. 3 ˝Bypass˝ diode, dimenzija 2102x1040x35mm
10 godina garancije na ispravnost proizvoda
25 godina garancije na izlaznu snagu, uz maksimalnu degradaciju 25%
(stavka obuhvaća sav rad potreban za ugradnju i spajanje konstrukcije za prihvat fotonaponskih modula)</t>
  </si>
  <si>
    <t>Dobava, isporuka i montaža konstrukcije za smještaj fotonaponske opreme na građevinu sa kosim krovom krovom. 
(stavka obuhvaća sav potreban rad i montažni i pričvrsni pribor za stavljanje stavke u potpunu funkcionalnost)</t>
  </si>
  <si>
    <t xml:space="preserve">Dobava, isporuka i montaža fotonaponskog izmjenjivača snage izlazne AC snage 50kW sa ugrađenom prenaponskom zaštitom  i zaštitom diferencijalne struje, sa min. 6 MPPT trakera (A i B ulaz), maks. ulazne DC snage 60 kW, zaštite IP65 ili jednakovrijedan za ugradnju na otvorenom, vlastite potrošnje (noćni režim) &lt;1W, predviđen za rad u temperaturnim uvjetima od 25°C do +60°C te ukupno 12 + i 12 – DC ulaznih konektora.
(stavka obuhvaća sav potreban rad te montažni i pričvrsni pribor za stavljanje stavke u potpunu funkcionalnost)
</t>
  </si>
  <si>
    <t>Dobava, isporuka i montaža uređaja za kontrolu i nadzor rada fotonaponske elektrane</t>
  </si>
  <si>
    <t>Dobava, isporuka i montaža MC4 konektora za fotonaponske module  + pol.
(stavka obuhvaća sav rad potreban za dovođenje stavke u potpunu funkcionalnost)</t>
  </si>
  <si>
    <t>Dobava, isporuka i montaža MC4 konektora za fotonaponske module – pol.
(stavka obuhvaća sav rad potreban za dovođenje stavke u potpunu funkcionalnost)</t>
  </si>
  <si>
    <t xml:space="preserve">Dobava, isporuka, polaganje, spajanje i označavanje kabela 6mm2, crni, TÜV + UL odobrenje, UV otporan. Stavka obuhvaća dobavu kabela i svog spojnog i montažnog pribora.
</t>
  </si>
  <si>
    <t>Dobava, isporuka, polaganje, spajanje i označavanje kabela N2XY 4×240mm2 za povezivanje razdjelnog ormara elektrane i glavnih razvodnih ormara objekta, te sav spojni i montažni pribor.</t>
  </si>
  <si>
    <t>Dobava, isporuka, polaganje, spajanje i označavanje kabela N2XY 4×185mm2 za povezivanje razdjelnog ormara elektrane i glavnih razvodnih ormara objekta, te sav spojni i montažni pribor.</t>
  </si>
  <si>
    <r>
      <t>Dobava, isporuka, polaganje, spajanje i označavanje kabela N2XY 4×</t>
    </r>
    <r>
      <rPr>
        <sz val="10"/>
        <rFont val="Arial"/>
        <family val="2"/>
        <charset val="238"/>
      </rPr>
      <t>150</t>
    </r>
    <r>
      <rPr>
        <sz val="10"/>
        <rFont val="Arial"/>
        <family val="2"/>
      </rPr>
      <t>mm2 za povezivanje razdjelnog ormara elektrane i glavnih razvodnih ormara objekta, te sav spojni i montažni pribor.</t>
    </r>
  </si>
  <si>
    <t>Dobava, isporuka, polaganje, spajanje i označavanje kabela NA2XY 4×70mm2 za povezivanje invertera i razvodnog ormara elektrane te sav spojni i montažni pribor.</t>
  </si>
  <si>
    <t>Dobava, isporuka, polaganje, spajanje i označavanje kabela P/F 1×120mm2 za povezivanje razdjelnog ormara elektrane i glavnih razvodnih ormara objekta i te sav spojni i montažni pribor.</t>
  </si>
  <si>
    <t>Dobava, isporuka, polaganje, spajanje i označavanje kabela P/F 1×35mm2 za povezivanje razdjelnog ormara elektrane i glavnih razvodnih ormara objekta i te sav spojni i montažni pribor.</t>
  </si>
  <si>
    <t>Dobava, isporuka, polaganje, spajanje i označavanje kabela P/F 1×50mm2 za povezivanje razdjelnog ormara elektrane i glavnih razvodnih ormara objekta i te sav spojni i montažni pribor.</t>
  </si>
  <si>
    <t>Dobava, isporuka, polaganje, spajanje i označavanje kabela P/F 1×95mm2 za povezivanje razdjelnog ormara elektrane i glavnih razvodnih ormara objekta i te sav spojni i montažni pribor.</t>
  </si>
  <si>
    <t>Izrada i/ili dogradnja uzemljenja i sustava zaštite od munje za fotonaponsko postrojenje na postojećim građevinama, stavka uključuje dobavu i isporuku materijala:</t>
  </si>
  <si>
    <t>Dobava, isporuka, montaža, izrada i spajanje kabelskih kanala (stavka obuhvaća sav montažni i pričvrsni pribor za stavljanje stavke u potpunu funkcionalnost):</t>
  </si>
  <si>
    <t>Dobava montaža i spajanje trofaznog indirektnog brojila potrošnje električne energije komplementarno s MID standardom, standardna serijska komunikacija</t>
  </si>
  <si>
    <t>Dobava montaža i spajanje strujnog transformatora 400A/5A, 40x10</t>
  </si>
  <si>
    <t>Dobava, isporuka i montaža pneumatskog crijeva dužine 100m</t>
  </si>
  <si>
    <t>Dobava, isporuka i montaža muška spojnice:</t>
  </si>
  <si>
    <t>Dobava, isporuka i montaža redukcijskih spojeva:</t>
  </si>
  <si>
    <t>Dobava, isporuka i montaža T-SPOJEVA:</t>
  </si>
  <si>
    <t>Dobava, isporuka i montaža KOLJENA 90°:</t>
  </si>
  <si>
    <t>Dobava, isporuka i montaža VENTILA SA KLAPNOM NA OPRUGU:</t>
  </si>
  <si>
    <t>Dobava, isporuka i montaža PVC USISNOG CRIJEVA DUŽINE 5 M:</t>
  </si>
  <si>
    <t xml:space="preserve">Dobava, isporuka i montaža KONEKTORA: </t>
  </si>
  <si>
    <t>Dobava, isporuka i montaža USISNOG PLASTIČNOG NASTAVKA S MAGNETOM 260x100mm:</t>
  </si>
  <si>
    <t>Dobava, isporuka i montaža jedinice za dovod i odvod zraka s povratom topline sljedećih karakteristika:</t>
  </si>
  <si>
    <t>Dobava, isporuka, postavljanje i povezivanje novog EMP+DDC ormara, sa ispitivanjem i izdavanjem atesta:</t>
  </si>
  <si>
    <t>osigurač-rastavna sklopka za osigurače veličine 00, vertikalna, 3-p, visoki priključci, 1 kom</t>
  </si>
  <si>
    <t>Stavka uključuje dogradnju postojećeg razdjelnika u polju sa kojeg se predviđa napajanje novog EMP+DDC ormara, s dobavom i isporukom spojnog i montažnog materijala.</t>
  </si>
  <si>
    <t>Dobava, isporuka i ugradnja zavjesnog, pričvrsnog i brtvenog materijala za spajanje i montažu pravokutnih kanala. Brtvljenje sekcija kanala izvesti zrakonepropusno pomoću negorive teka-strip ili dec trake.</t>
  </si>
  <si>
    <t>Dobava materijala, izrada i ugradnja konzola i nosača. Izrađuju se na licu mjesta prilikom montaže od čeličnih profila, lima, šipki i slično, te zaštićuju dvostrukim premazom temeljne boje i jednim premazom laka.</t>
  </si>
  <si>
    <t xml:space="preserve">Dobava, isporuka i montaža ventilatora protoka min. 24.000 m3 /h pri 4.500 Pa 
Napajanje: 400/690V, 50 Hz
Direktni pogon D04 
Motor Standard IEC ili jednakovrijedan
Snaga motora: max. 50 kW 
Frekvencijski kontroliran motor 
Temperatura plinova: -20 to +80 °C 
Težina ventilatora: ne više od 770 kg
Maksimalna brzina rotacije: max RPM 2068 
Termička zaštita:  3xPTC 
</t>
  </si>
  <si>
    <t>Dobava, isporuka i montaža filtera za dimove nastale prilikom zavarivanja
- Vodonepropusna konstrukcija
- Protok: min.24.000 m3/h  
- Sistem za održavanje konstantnog tlaka i za vrijeme automatskog čišćenja filtera te smanjenu potrebu za komprimiranim zrakom. 
- Integrirani inverter za regulaciju brzine motora</t>
  </si>
  <si>
    <t>Dobava, isporuka i montaža SPIRO CIJEVI ZA ODSIS ZRAKA, DUŽINA 3m</t>
  </si>
  <si>
    <t>Dobava, isporuka i montaža glavnog prekidača za Inverterski ventilator, EMC, max 50,0 kW(400V)</t>
  </si>
  <si>
    <t>Dobava, isporuka, postavljanje i spajanje kabela FG16OR16 5×6mm2 u kompletu s zaštitnom cijevi SAPA St 40, uključujući sav spojni i montažni pribor za spajanje ormara.</t>
  </si>
  <si>
    <t>Dobava, isporuka, postavljanje i spajanje kabela FG16OR16 4x35mm2 u kompletu s zaštitnom cijevi SAPA St 40, uključujući sav spojni i montažni pribor za spajanje ormara.</t>
  </si>
  <si>
    <t>Dobava, isporuka i instalacija varijabilnog protoka koji omogućuju regulaciju količine dovedenog ili odvedenog zraka u sustavima ventilacije. Reguliraju protok zraka u kanalu, neovisno o tlaku u sustavu. Regulatori su prikladni za ugradnju blizu koljena ili račvi, neosjetljivi su na povratno strujanje i turbulencije. Prikladni su za niske brzine strujanja od 0,6 - 6 m/s. Opremljeni su klemama za spajanje žica, gumbom za ispitivanje rada pogona, signaizacijskom lampicom i potenciometrima na kojima se može namjestiti Vmin-Vmax. Sastoje se od kućišta, zaklopke, osjetnika razlike tlaka i elektromotornog pogona. Propuštanje zatvorene lopatice prema  EN 1751, klasa 2 ili jedankovrijedan, propuštanje kućišta prema EN 1751, klasa C ili jednakovrijedan.</t>
  </si>
  <si>
    <t>Dobava, isporuka i ugradnja spiro kanala za razvod zraka izrađeni iz pocinčanog lima.</t>
  </si>
  <si>
    <t>Dobava, isporuka i ugradnja toplinske izolacije limenih kanala svježeg, obrađenog i povratnog uzduha izolacijom, kvalitete prema HRN DIN 4102 - dio 1/klasifikacija B1 (N.N. broj 69/97) ili jednakovrijedan. Materijal izolacije mora imati parnu branu i slijedeće termodinamičke karakteristike: toplinska vodljivost kod 0oC: l (W/moC) £ 0,036, koef. otpora difuziji vodene pare: m ³ 7.500, te temperaturno područje primjene (-200) - 40 ¸ 105oC. Stavka uključuje potrebnu količinu ljepila te završne originalne trake za spojeve.</t>
  </si>
  <si>
    <t>Demontaža i zbrinjavanje postojećeg sustava
ventilacije prema zakonskoj regulativi i odvoz na
najbliže odlagalište (Uključeni ventilatori).</t>
  </si>
  <si>
    <t xml:space="preserve">Dobava i ugradnja LED svjetiljke za ugradnju na krak ili direktno na vrh stupa, metalno kućište. 
IP66, IK09 zaštita svjetiljke, klasa izolacije II ili jednakovrijedan.
Sustav raspršavanja svjetlosti pojedinačnim optičkim visokopropusnim lećama i dodijeljenim LED diodama radi zadržavanja jednolikosti rasvjetljenosti površine pri režimu rada pojedinačnih LED dioda. Izmjenjivi sustav leća i dioda u postojećem kućištu svjetiljke. 
Napajanje svjetiljke odvojeno od optičkog dijela svjetiljke u kućištu IP66 ili jedankovrijedan, omogućena zamjena napajanja po servisu. Asimetrična raspodjela svjetlosti. 
Faktor snage &gt;0.95.
Indeks uzvrata boje minimalno 70,
radna temperatura od -25°C do +60°C.
Napon: 230 VAC +- 10%. 
Snaga 50W +-5%, minimalna učinkovitost nakon gubitaka u kućištu i lećama: 125lm/W. 
</t>
  </si>
  <si>
    <t xml:space="preserve">Dobava i ugradnja LED svjetiljke za vanjsku ugradnju, metalno kućište. 
IP66 i IK09 stupanj zaštite ili jednakovrijedan
Napajanje svjetiljke odvojeno od optičkog dijela svjetiljke u kućištu IP66 ili jednakovrijedan, omogućena zamjena napajanja po servisu. Faktor snage &gt;0.95.
Indeks uzvrata boje minimalno 70, radna temperatura od -25°C do +50°C.
Napon: 230 VAC +- 10%. Maksimalna Snaga 240W +-5%, kut rasprostiranja svijetla 60°
</t>
  </si>
  <si>
    <t xml:space="preserve">Dobava, polaganje i spajanje kabela NYY 3x1,5, dužine do 15m, do pune funkcionalnosti rasvjetnih tijela.
</t>
  </si>
  <si>
    <t>Fina regulacija  sustava ventilacije, te obuka osoblja.</t>
  </si>
  <si>
    <t>Dobava materijala i izrada postolja jedinica dobavnih i odsisnih kanala između jedinica i filterske sekcije.</t>
  </si>
  <si>
    <t>UKUPNO bez PDV-a</t>
  </si>
  <si>
    <t>SVEUKUPNO s PDV-om</t>
  </si>
  <si>
    <t>SVEUKUPNO S PDV-om</t>
  </si>
  <si>
    <t>UKUPNO BEZ PDV-a</t>
  </si>
  <si>
    <t>UKUPNO BEZ PDV-a / EUR</t>
  </si>
  <si>
    <t>PDV / EUR</t>
  </si>
  <si>
    <t>SVEUKUPNO s PDV-om / EUR</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</si>
</sst>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_-* #,##0.00_-;\-* #,##0.00_-;_-* &quot;-&quot;??_-;_-@_-"/>
    <numFmt numFmtId="166" formatCode="#,##0.00\ _k_n"/>
    <numFmt numFmtId="167" formatCode="#,##0.00\ &quot;kn&quot;"/>
    <numFmt numFmtId="168" formatCode="#,##0.00\ [$kn-41A];[Red]\-#,##0.00\ [$kn-41A]"/>
    <numFmt numFmtId="169" formatCode="0.00\ ;\-0.00\ "/>
    <numFmt numFmtId="170" formatCode="#,##0.0"/>
    <numFmt numFmtId="172" formatCode="#,##0.00_ ;\-#,##0.00\ "/>
  </numFmts>
  <fonts count="52">
    <font>
      <sz val="11"/>
      <color theme="1"/>
      <name val="Calibri"/>
      <family val="2"/>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0"/>
      <color theme="1"/>
      <name val="Arial"/>
      <family val="2"/>
      <charset val="238"/>
    </font>
    <font>
      <b/>
      <sz val="10"/>
      <color theme="1"/>
      <name val="Arial"/>
      <family val="2"/>
      <charset val="238"/>
    </font>
    <font>
      <sz val="10"/>
      <name val="Arial"/>
      <family val="2"/>
      <charset val="238"/>
    </font>
    <font>
      <b/>
      <sz val="12"/>
      <color theme="1"/>
      <name val="Arial"/>
      <family val="2"/>
      <charset val="238"/>
    </font>
    <font>
      <sz val="11"/>
      <color theme="1"/>
      <name val="Calibri"/>
      <family val="2"/>
      <scheme val="minor"/>
    </font>
    <font>
      <sz val="10"/>
      <color rgb="FFFF0000"/>
      <name val="Arial"/>
      <family val="2"/>
      <charset val="238"/>
    </font>
    <font>
      <b/>
      <sz val="10"/>
      <name val="Arial"/>
      <family val="2"/>
      <charset val="238"/>
    </font>
    <font>
      <sz val="11"/>
      <name val="Arial"/>
      <family val="1"/>
    </font>
    <font>
      <b/>
      <sz val="10"/>
      <name val="Arial"/>
      <family val="1"/>
    </font>
    <font>
      <sz val="10"/>
      <name val="Arial"/>
      <family val="1"/>
    </font>
    <font>
      <sz val="10"/>
      <color theme="1"/>
      <name val="Arial"/>
      <family val="1"/>
    </font>
    <font>
      <b/>
      <sz val="10"/>
      <color indexed="8"/>
      <name val="Arial"/>
      <family val="2"/>
      <charset val="238"/>
    </font>
    <font>
      <sz val="12"/>
      <color theme="1"/>
      <name val="Arial"/>
      <family val="2"/>
      <charset val="238"/>
    </font>
    <font>
      <sz val="10"/>
      <color rgb="FFFF0000"/>
      <name val="Arial"/>
      <family val="1"/>
    </font>
    <font>
      <sz val="10"/>
      <color theme="1"/>
      <name val="Arial"/>
      <family val="2"/>
    </font>
    <font>
      <sz val="10"/>
      <name val="Arial"/>
      <family val="2"/>
    </font>
    <font>
      <sz val="11"/>
      <name val="Calibri"/>
      <family val="2"/>
      <charset val="238"/>
      <scheme val="minor"/>
    </font>
    <font>
      <sz val="10"/>
      <name val="Calibri"/>
      <family val="2"/>
      <charset val="238"/>
      <scheme val="minor"/>
    </font>
    <font>
      <sz val="10"/>
      <color rgb="FFFF0000"/>
      <name val="Arial"/>
      <family val="2"/>
    </font>
    <font>
      <b/>
      <sz val="10"/>
      <name val="Arial"/>
      <family val="2"/>
    </font>
    <font>
      <sz val="11"/>
      <color indexed="8"/>
      <name val="Calibri"/>
      <family val="2"/>
      <charset val="238"/>
    </font>
    <font>
      <b/>
      <sz val="10"/>
      <name val="Calibri"/>
      <family val="2"/>
      <charset val="1"/>
    </font>
    <font>
      <sz val="10"/>
      <name val="Calibri"/>
      <family val="2"/>
      <charset val="1"/>
    </font>
    <font>
      <sz val="11"/>
      <color indexed="8"/>
      <name val="Calibri"/>
      <family val="2"/>
      <charset val="1"/>
    </font>
    <font>
      <sz val="10"/>
      <color rgb="FFFF0000"/>
      <name val="Calibri"/>
      <family val="2"/>
      <charset val="238"/>
    </font>
    <font>
      <sz val="10"/>
      <name val="Calibri"/>
      <family val="2"/>
      <charset val="238"/>
    </font>
    <font>
      <sz val="10"/>
      <color rgb="FF000000"/>
      <name val="Calibri"/>
      <family val="2"/>
      <charset val="238"/>
    </font>
    <font>
      <sz val="11"/>
      <name val="Calibri"/>
      <family val="2"/>
      <charset val="1"/>
    </font>
    <font>
      <b/>
      <sz val="10"/>
      <name val="Calibri"/>
      <family val="2"/>
    </font>
    <font>
      <sz val="10"/>
      <name val="Calibri"/>
      <family val="2"/>
    </font>
    <font>
      <b/>
      <sz val="10"/>
      <name val="Calibri"/>
      <family val="2"/>
      <charset val="238"/>
    </font>
    <font>
      <sz val="10"/>
      <color rgb="FF000000"/>
      <name val="Calibri"/>
      <family val="2"/>
      <charset val="1"/>
    </font>
    <font>
      <sz val="10"/>
      <name val="Calibri"/>
      <family val="2"/>
      <scheme val="minor"/>
    </font>
    <font>
      <b/>
      <sz val="10"/>
      <name val="Calibri"/>
      <family val="2"/>
      <charset val="238"/>
      <scheme val="minor"/>
    </font>
    <font>
      <sz val="8"/>
      <name val="Arial"/>
      <family val="2"/>
      <charset val="238"/>
    </font>
    <font>
      <b/>
      <sz val="14"/>
      <color indexed="8"/>
      <name val="Calibri"/>
      <family val="2"/>
      <charset val="1"/>
      <scheme val="minor"/>
    </font>
    <font>
      <b/>
      <sz val="10"/>
      <color indexed="8"/>
      <name val="Calibri"/>
      <family val="2"/>
      <charset val="1"/>
      <scheme val="minor"/>
    </font>
    <font>
      <b/>
      <sz val="12"/>
      <color indexed="8"/>
      <name val="Calibri"/>
      <family val="2"/>
      <charset val="1"/>
      <scheme val="minor"/>
    </font>
    <font>
      <sz val="10"/>
      <color indexed="8"/>
      <name val="Calibri"/>
      <family val="2"/>
      <charset val="1"/>
      <scheme val="minor"/>
    </font>
    <font>
      <sz val="10"/>
      <color indexed="8"/>
      <name val="Calibri"/>
      <family val="2"/>
      <charset val="238"/>
      <scheme val="minor"/>
    </font>
    <font>
      <b/>
      <sz val="10"/>
      <color indexed="8"/>
      <name val="Calibri"/>
      <family val="2"/>
      <charset val="238"/>
      <scheme val="minor"/>
    </font>
    <font>
      <b/>
      <sz val="14"/>
      <color theme="1"/>
      <name val="Arial"/>
      <family val="2"/>
      <charset val="238"/>
    </font>
    <font>
      <sz val="10"/>
      <name val="Arial"/>
      <family val="2"/>
    </font>
    <font>
      <sz val="10"/>
      <name val="Helv"/>
    </font>
    <font>
      <sz val="10"/>
      <name val="Helv"/>
      <charset val="238"/>
    </font>
    <font>
      <b/>
      <u/>
      <sz val="10"/>
      <name val="Arial"/>
      <family val="2"/>
    </font>
    <font>
      <b/>
      <sz val="11"/>
      <name val="Calibri"/>
      <family val="2"/>
    </font>
    <font>
      <b/>
      <sz val="11"/>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
      <patternFill patternType="solid">
        <fgColor indexed="2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right/>
      <top style="hair">
        <color indexed="8"/>
      </top>
      <bottom style="hair">
        <color indexed="8"/>
      </bottom>
      <diagonal/>
    </border>
    <border>
      <left/>
      <right/>
      <top style="thin">
        <color indexed="8"/>
      </top>
      <bottom style="thin">
        <color indexed="8"/>
      </bottom>
      <diagonal/>
    </border>
    <border>
      <left style="thin">
        <color indexed="64"/>
      </left>
      <right style="thin">
        <color indexed="64"/>
      </right>
      <top style="thin">
        <color indexed="64"/>
      </top>
      <bottom/>
      <diagonal/>
    </border>
  </borders>
  <cellStyleXfs count="26">
    <xf numFmtId="0" fontId="0" fillId="0" borderId="0"/>
    <xf numFmtId="0" fontId="8" fillId="0" borderId="0"/>
    <xf numFmtId="0" fontId="11" fillId="0" borderId="0"/>
    <xf numFmtId="0" fontId="6" fillId="0" borderId="0"/>
    <xf numFmtId="0" fontId="6" fillId="0" borderId="0"/>
    <xf numFmtId="0" fontId="3" fillId="0" borderId="0"/>
    <xf numFmtId="0" fontId="19" fillId="0" borderId="0"/>
    <xf numFmtId="0" fontId="6" fillId="0" borderId="0"/>
    <xf numFmtId="0" fontId="6" fillId="0" borderId="0"/>
    <xf numFmtId="0" fontId="2" fillId="0" borderId="0"/>
    <xf numFmtId="0" fontId="19" fillId="0" borderId="0"/>
    <xf numFmtId="0" fontId="24" fillId="0" borderId="0"/>
    <xf numFmtId="164" fontId="8" fillId="0" borderId="0" applyFont="0" applyFill="0" applyBorder="0" applyAlignment="0" applyProtection="0"/>
    <xf numFmtId="0" fontId="46"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6" fillId="0" borderId="0"/>
    <xf numFmtId="0" fontId="6" fillId="0" borderId="0"/>
    <xf numFmtId="0" fontId="19" fillId="0" borderId="0"/>
    <xf numFmtId="0" fontId="6" fillId="0" borderId="0"/>
  </cellStyleXfs>
  <cellXfs count="396">
    <xf numFmtId="0" fontId="0" fillId="0" borderId="0" xfId="0"/>
    <xf numFmtId="0" fontId="4" fillId="0" borderId="0" xfId="0" applyFont="1"/>
    <xf numFmtId="4" fontId="4" fillId="0" borderId="0" xfId="0" applyNumberFormat="1" applyFont="1"/>
    <xf numFmtId="0" fontId="7" fillId="0" borderId="0" xfId="0" applyFont="1"/>
    <xf numFmtId="0" fontId="4" fillId="4" borderId="0" xfId="0" applyFont="1" applyFill="1"/>
    <xf numFmtId="0" fontId="12" fillId="0" borderId="0" xfId="2" applyFont="1" applyAlignment="1">
      <alignment horizontal="left" vertical="top"/>
    </xf>
    <xf numFmtId="0" fontId="13" fillId="0" borderId="0" xfId="2" applyFont="1" applyAlignment="1">
      <alignment horizontal="center"/>
    </xf>
    <xf numFmtId="4" fontId="13" fillId="0" borderId="0" xfId="2" applyNumberFormat="1" applyFont="1" applyAlignment="1">
      <alignment horizontal="center"/>
    </xf>
    <xf numFmtId="4" fontId="13" fillId="0" borderId="0" xfId="2" applyNumberFormat="1" applyFont="1" applyAlignment="1">
      <alignment horizontal="right"/>
    </xf>
    <xf numFmtId="4" fontId="13" fillId="0" borderId="0" xfId="2" applyNumberFormat="1" applyFont="1"/>
    <xf numFmtId="0" fontId="13" fillId="0" borderId="0" xfId="2" applyFont="1"/>
    <xf numFmtId="0" fontId="13" fillId="0" borderId="0" xfId="2" applyFont="1" applyAlignment="1">
      <alignment horizontal="left" vertical="top"/>
    </xf>
    <xf numFmtId="0" fontId="13" fillId="0" borderId="0" xfId="2" applyFont="1" applyAlignment="1">
      <alignment vertical="top" wrapText="1"/>
    </xf>
    <xf numFmtId="0" fontId="6" fillId="0" borderId="0" xfId="2" applyFont="1"/>
    <xf numFmtId="0" fontId="12" fillId="0" borderId="0" xfId="2" applyFont="1" applyAlignment="1">
      <alignment horizontal="left" vertical="top" wrapText="1"/>
    </xf>
    <xf numFmtId="0" fontId="12" fillId="0" borderId="0" xfId="2" applyFont="1" applyAlignment="1">
      <alignment horizontal="justify" vertical="center"/>
    </xf>
    <xf numFmtId="0" fontId="5" fillId="0" borderId="0" xfId="2" applyFont="1" applyAlignment="1">
      <alignment vertical="top"/>
    </xf>
    <xf numFmtId="16" fontId="5" fillId="0" borderId="0" xfId="2" applyNumberFormat="1" applyFont="1" applyAlignment="1">
      <alignment vertical="top"/>
    </xf>
    <xf numFmtId="0" fontId="4" fillId="0" borderId="0" xfId="2" applyFont="1" applyAlignment="1">
      <alignment horizontal="justify" vertical="top" wrapText="1"/>
    </xf>
    <xf numFmtId="0" fontId="11" fillId="0" borderId="0" xfId="2"/>
    <xf numFmtId="0" fontId="14" fillId="0" borderId="0" xfId="2" applyFont="1"/>
    <xf numFmtId="0" fontId="4" fillId="0" borderId="0" xfId="2" applyFont="1" applyAlignment="1">
      <alignment horizontal="center"/>
    </xf>
    <xf numFmtId="4" fontId="4" fillId="0" borderId="0" xfId="2" applyNumberFormat="1" applyFont="1"/>
    <xf numFmtId="0" fontId="6" fillId="0" borderId="0" xfId="3" applyAlignment="1">
      <alignment horizontal="left" vertical="top" wrapText="1"/>
    </xf>
    <xf numFmtId="0" fontId="15" fillId="0" borderId="0" xfId="2" applyFont="1" applyAlignment="1">
      <alignment horizontal="justify"/>
    </xf>
    <xf numFmtId="0" fontId="4" fillId="0" borderId="0" xfId="2" applyFont="1" applyAlignment="1">
      <alignment horizontal="left" vertical="top" wrapText="1"/>
    </xf>
    <xf numFmtId="0" fontId="10" fillId="0" borderId="0" xfId="3" applyFont="1" applyAlignment="1">
      <alignment horizontal="left" vertical="top" wrapText="1"/>
    </xf>
    <xf numFmtId="0" fontId="4" fillId="0" borderId="0" xfId="2" applyFont="1"/>
    <xf numFmtId="0" fontId="4" fillId="0" borderId="0" xfId="2" applyFont="1" applyAlignment="1">
      <alignment horizontal="right" vertical="top"/>
    </xf>
    <xf numFmtId="0" fontId="4" fillId="0" borderId="0" xfId="2" applyFont="1" applyAlignment="1">
      <alignment horizontal="right" vertical="top" wrapText="1"/>
    </xf>
    <xf numFmtId="0" fontId="4" fillId="0" borderId="0" xfId="2" applyFont="1" applyAlignment="1">
      <alignment vertical="top"/>
    </xf>
    <xf numFmtId="0" fontId="4" fillId="0" borderId="0" xfId="2" applyFont="1" applyAlignment="1">
      <alignment horizontal="center" vertical="top"/>
    </xf>
    <xf numFmtId="0" fontId="13" fillId="0" borderId="0" xfId="4" applyFont="1" applyAlignment="1">
      <alignment horizontal="left" vertical="top" wrapText="1"/>
    </xf>
    <xf numFmtId="49" fontId="13" fillId="0" borderId="0" xfId="2" applyNumberFormat="1" applyFont="1" applyAlignment="1">
      <alignment horizontal="center" vertical="center"/>
    </xf>
    <xf numFmtId="4" fontId="13" fillId="0" borderId="0" xfId="2" applyNumberFormat="1" applyFont="1" applyAlignment="1">
      <alignment horizontal="center" vertical="center"/>
    </xf>
    <xf numFmtId="4" fontId="13" fillId="0" borderId="0" xfId="2" applyNumberFormat="1" applyFont="1" applyAlignment="1" applyProtection="1">
      <alignment horizontal="right" vertical="center"/>
      <protection locked="0"/>
    </xf>
    <xf numFmtId="49" fontId="13" fillId="0" borderId="0" xfId="2" applyNumberFormat="1" applyFont="1" applyAlignment="1">
      <alignment vertical="center"/>
    </xf>
    <xf numFmtId="49" fontId="13" fillId="0" borderId="0" xfId="2" applyNumberFormat="1" applyFont="1" applyAlignment="1">
      <alignment horizontal="center" vertical="top"/>
    </xf>
    <xf numFmtId="0" fontId="14" fillId="0" borderId="0" xfId="2" applyFont="1" applyAlignment="1">
      <alignment horizontal="center"/>
    </xf>
    <xf numFmtId="4" fontId="14" fillId="0" borderId="0" xfId="2" applyNumberFormat="1" applyFont="1" applyAlignment="1">
      <alignment horizontal="center"/>
    </xf>
    <xf numFmtId="0" fontId="10" fillId="0" borderId="0" xfId="4" applyFont="1" applyAlignment="1">
      <alignment horizontal="left" vertical="top" wrapText="1"/>
    </xf>
    <xf numFmtId="49" fontId="13" fillId="0" borderId="0" xfId="2" applyNumberFormat="1" applyFont="1" applyAlignment="1">
      <alignment horizontal="center"/>
    </xf>
    <xf numFmtId="49" fontId="13" fillId="0" borderId="0" xfId="2" applyNumberFormat="1" applyFont="1" applyAlignment="1" applyProtection="1">
      <alignment horizontal="left" vertical="top" wrapText="1"/>
      <protection hidden="1"/>
    </xf>
    <xf numFmtId="49" fontId="17" fillId="0" borderId="0" xfId="2" applyNumberFormat="1" applyFont="1" applyAlignment="1">
      <alignment horizontal="center" vertical="top"/>
    </xf>
    <xf numFmtId="49" fontId="17" fillId="0" borderId="0" xfId="2" applyNumberFormat="1" applyFont="1" applyAlignment="1" applyProtection="1">
      <alignment horizontal="left" vertical="top" wrapText="1"/>
      <protection hidden="1"/>
    </xf>
    <xf numFmtId="49" fontId="17" fillId="0" borderId="0" xfId="2" applyNumberFormat="1" applyFont="1" applyAlignment="1">
      <alignment horizontal="center"/>
    </xf>
    <xf numFmtId="4" fontId="17" fillId="0" borderId="0" xfId="2" applyNumberFormat="1" applyFont="1" applyAlignment="1">
      <alignment horizontal="center" vertical="center"/>
    </xf>
    <xf numFmtId="4" fontId="17" fillId="0" borderId="0" xfId="2" applyNumberFormat="1" applyFont="1" applyAlignment="1" applyProtection="1">
      <alignment horizontal="right" vertical="center"/>
      <protection locked="0"/>
    </xf>
    <xf numFmtId="4" fontId="17" fillId="0" borderId="0" xfId="2" applyNumberFormat="1" applyFont="1" applyAlignment="1">
      <alignment vertical="center"/>
    </xf>
    <xf numFmtId="49" fontId="17" fillId="0" borderId="0" xfId="2" applyNumberFormat="1" applyFont="1" applyAlignment="1">
      <alignment vertical="center"/>
    </xf>
    <xf numFmtId="0" fontId="5" fillId="0" borderId="0" xfId="2" applyFont="1"/>
    <xf numFmtId="0" fontId="4" fillId="0" borderId="0" xfId="2" applyFont="1" applyAlignment="1">
      <alignment wrapText="1"/>
    </xf>
    <xf numFmtId="0" fontId="4" fillId="0" borderId="0" xfId="5" applyFont="1" applyAlignment="1">
      <alignment horizontal="left" vertical="top" wrapText="1"/>
    </xf>
    <xf numFmtId="0" fontId="18" fillId="0" borderId="0" xfId="5" applyFont="1" applyAlignment="1">
      <alignment horizontal="left" vertical="top" wrapText="1"/>
    </xf>
    <xf numFmtId="0" fontId="19" fillId="0" borderId="0" xfId="5" applyFont="1" applyAlignment="1">
      <alignment horizontal="left" vertical="top" wrapText="1"/>
    </xf>
    <xf numFmtId="14" fontId="18" fillId="0" borderId="0" xfId="5" applyNumberFormat="1" applyFont="1" applyAlignment="1">
      <alignment horizontal="left" vertical="top" wrapText="1" shrinkToFit="1"/>
    </xf>
    <xf numFmtId="0" fontId="10" fillId="0" borderId="0" xfId="2" applyFont="1" applyAlignment="1">
      <alignment vertical="top"/>
    </xf>
    <xf numFmtId="49" fontId="19" fillId="0" borderId="0" xfId="5" applyNumberFormat="1" applyFont="1" applyAlignment="1" applyProtection="1">
      <alignment horizontal="left" vertical="top" wrapText="1"/>
      <protection hidden="1"/>
    </xf>
    <xf numFmtId="49" fontId="20" fillId="0" borderId="0" xfId="5" applyNumberFormat="1" applyFont="1" applyAlignment="1">
      <alignment horizontal="right"/>
    </xf>
    <xf numFmtId="49" fontId="13" fillId="0" borderId="0" xfId="5" applyNumberFormat="1" applyFont="1" applyAlignment="1">
      <alignment horizontal="center" vertical="top"/>
    </xf>
    <xf numFmtId="49" fontId="10" fillId="0" borderId="0" xfId="6" applyNumberFormat="1" applyFont="1" applyAlignment="1">
      <alignment horizontal="left" vertical="top"/>
    </xf>
    <xf numFmtId="0" fontId="6" fillId="0" borderId="0" xfId="5" applyFont="1" applyAlignment="1">
      <alignment horizontal="left" vertical="top" wrapText="1"/>
    </xf>
    <xf numFmtId="0" fontId="6" fillId="0" borderId="0" xfId="2" applyFont="1" applyAlignment="1">
      <alignment horizontal="center"/>
    </xf>
    <xf numFmtId="0" fontId="3" fillId="0" borderId="0" xfId="5" applyAlignment="1">
      <alignment vertical="top"/>
    </xf>
    <xf numFmtId="0" fontId="3" fillId="0" borderId="0" xfId="5"/>
    <xf numFmtId="4" fontId="3" fillId="0" borderId="0" xfId="5" applyNumberFormat="1" applyAlignment="1">
      <alignment horizontal="right"/>
    </xf>
    <xf numFmtId="0" fontId="18" fillId="0" borderId="0" xfId="5" applyFont="1"/>
    <xf numFmtId="4" fontId="18" fillId="0" borderId="0" xfId="5" applyNumberFormat="1" applyFont="1" applyAlignment="1">
      <alignment horizontal="right"/>
    </xf>
    <xf numFmtId="0" fontId="18" fillId="0" borderId="0" xfId="5" applyFont="1" applyAlignment="1">
      <alignment vertical="top"/>
    </xf>
    <xf numFmtId="49" fontId="13" fillId="0" borderId="0" xfId="2" applyNumberFormat="1" applyFont="1" applyAlignment="1">
      <alignment horizontal="justify" vertical="center" wrapText="1"/>
    </xf>
    <xf numFmtId="0" fontId="6" fillId="0" borderId="0" xfId="2" applyFont="1" applyAlignment="1">
      <alignment horizontal="justify" vertical="top"/>
    </xf>
    <xf numFmtId="0" fontId="17" fillId="0" borderId="0" xfId="2" applyFont="1"/>
    <xf numFmtId="4" fontId="6" fillId="0" borderId="0" xfId="2" applyNumberFormat="1" applyFont="1" applyAlignment="1">
      <alignment horizontal="center"/>
    </xf>
    <xf numFmtId="0" fontId="22" fillId="0" borderId="0" xfId="2" applyFont="1"/>
    <xf numFmtId="0" fontId="6" fillId="0" borderId="0" xfId="2" applyFont="1" applyAlignment="1">
      <alignment horizontal="left" vertical="top" wrapText="1"/>
    </xf>
    <xf numFmtId="0" fontId="6" fillId="0" borderId="0" xfId="7" quotePrefix="1" applyAlignment="1">
      <alignment horizontal="left" vertical="top" wrapText="1"/>
    </xf>
    <xf numFmtId="49" fontId="19" fillId="0" borderId="0" xfId="2" applyNumberFormat="1" applyFont="1" applyAlignment="1">
      <alignment horizontal="left" vertical="top" wrapText="1" shrinkToFit="1"/>
    </xf>
    <xf numFmtId="0" fontId="13" fillId="0" borderId="0" xfId="2" applyFont="1" applyAlignment="1">
      <alignment horizontal="center" vertical="top"/>
    </xf>
    <xf numFmtId="0" fontId="19" fillId="0" borderId="0" xfId="9" applyFont="1"/>
    <xf numFmtId="0" fontId="19" fillId="0" borderId="0" xfId="9" applyFont="1" applyAlignment="1">
      <alignment vertical="top"/>
    </xf>
    <xf numFmtId="1" fontId="19" fillId="0" borderId="0" xfId="9" applyNumberFormat="1" applyFont="1" applyAlignment="1">
      <alignment vertical="top"/>
    </xf>
    <xf numFmtId="4" fontId="19" fillId="0" borderId="0" xfId="9" applyNumberFormat="1" applyFont="1" applyAlignment="1">
      <alignment vertical="top"/>
    </xf>
    <xf numFmtId="0" fontId="2" fillId="0" borderId="0" xfId="9"/>
    <xf numFmtId="0" fontId="4" fillId="4" borderId="1" xfId="0" applyFont="1" applyFill="1" applyBorder="1" applyAlignment="1">
      <alignment horizontal="left" vertical="top"/>
    </xf>
    <xf numFmtId="0" fontId="4" fillId="4" borderId="1" xfId="0" applyFont="1" applyFill="1" applyBorder="1" applyAlignment="1">
      <alignment horizontal="left" vertical="top" wrapText="1"/>
    </xf>
    <xf numFmtId="4" fontId="26" fillId="0" borderId="0" xfId="11" applyNumberFormat="1" applyFont="1" applyAlignment="1" applyProtection="1">
      <alignment horizontal="right" wrapText="1"/>
      <protection locked="0"/>
    </xf>
    <xf numFmtId="0" fontId="5" fillId="0" borderId="0" xfId="0" applyFont="1" applyAlignment="1">
      <alignment wrapText="1"/>
    </xf>
    <xf numFmtId="0" fontId="6" fillId="0" borderId="1" xfId="2" applyFont="1" applyBorder="1" applyAlignment="1">
      <alignment horizontal="center" vertical="top"/>
    </xf>
    <xf numFmtId="4" fontId="6" fillId="0" borderId="1" xfId="2" applyNumberFormat="1" applyFont="1" applyBorder="1" applyAlignment="1">
      <alignment horizontal="center" vertical="top"/>
    </xf>
    <xf numFmtId="0" fontId="5" fillId="0" borderId="1" xfId="0" applyFont="1" applyBorder="1" applyAlignment="1">
      <alignment vertical="top" wrapText="1"/>
    </xf>
    <xf numFmtId="0" fontId="6" fillId="0" borderId="6" xfId="2" applyFont="1" applyBorder="1" applyAlignment="1">
      <alignment horizontal="center" vertical="top"/>
    </xf>
    <xf numFmtId="4" fontId="6" fillId="0" borderId="6" xfId="2" applyNumberFormat="1" applyFont="1" applyBorder="1" applyAlignment="1">
      <alignment horizontal="center" vertical="top"/>
    </xf>
    <xf numFmtId="0" fontId="5" fillId="2" borderId="1" xfId="0" applyFont="1" applyFill="1" applyBorder="1" applyAlignment="1">
      <alignment vertical="top" wrapText="1"/>
    </xf>
    <xf numFmtId="0" fontId="6" fillId="0" borderId="0" xfId="9" applyFont="1" applyAlignment="1">
      <alignment horizontal="left" vertical="top"/>
    </xf>
    <xf numFmtId="0" fontId="6" fillId="0" borderId="0" xfId="9" applyFont="1" applyAlignment="1">
      <alignment horizontal="justify" vertical="top" wrapText="1"/>
    </xf>
    <xf numFmtId="0" fontId="6" fillId="0" borderId="0" xfId="9" applyFont="1" applyAlignment="1">
      <alignment horizontal="right"/>
    </xf>
    <xf numFmtId="1" fontId="6" fillId="0" borderId="0" xfId="9" applyNumberFormat="1" applyFont="1" applyAlignment="1">
      <alignment horizontal="right"/>
    </xf>
    <xf numFmtId="166" fontId="6" fillId="0" borderId="0" xfId="9" applyNumberFormat="1" applyFont="1" applyAlignment="1">
      <alignment horizontal="right"/>
    </xf>
    <xf numFmtId="1" fontId="19" fillId="0" borderId="0" xfId="9" applyNumberFormat="1" applyFont="1" applyAlignment="1">
      <alignment horizontal="right"/>
    </xf>
    <xf numFmtId="0" fontId="10" fillId="5" borderId="0" xfId="9" applyFont="1" applyFill="1" applyAlignment="1">
      <alignment horizontal="left" vertical="top"/>
    </xf>
    <xf numFmtId="0" fontId="10" fillId="5" borderId="0" xfId="9" applyFont="1" applyFill="1" applyAlignment="1">
      <alignment horizontal="justify" vertical="top" wrapText="1"/>
    </xf>
    <xf numFmtId="0" fontId="6" fillId="5" borderId="0" xfId="9" applyFont="1" applyFill="1" applyAlignment="1">
      <alignment horizontal="right"/>
    </xf>
    <xf numFmtId="1" fontId="6" fillId="5" borderId="0" xfId="9" applyNumberFormat="1" applyFont="1" applyFill="1" applyAlignment="1">
      <alignment horizontal="right"/>
    </xf>
    <xf numFmtId="166" fontId="6" fillId="5" borderId="0" xfId="9" applyNumberFormat="1" applyFont="1" applyFill="1" applyAlignment="1">
      <alignment horizontal="right"/>
    </xf>
    <xf numFmtId="167" fontId="6" fillId="5" borderId="0" xfId="9" applyNumberFormat="1" applyFont="1" applyFill="1" applyAlignment="1">
      <alignment horizontal="right"/>
    </xf>
    <xf numFmtId="0" fontId="10" fillId="0" borderId="0" xfId="9" applyFont="1" applyAlignment="1">
      <alignment horizontal="justify" vertical="top" wrapText="1"/>
    </xf>
    <xf numFmtId="167" fontId="6" fillId="0" borderId="0" xfId="9" applyNumberFormat="1" applyFont="1" applyAlignment="1">
      <alignment horizontal="right" vertical="top"/>
    </xf>
    <xf numFmtId="167" fontId="6" fillId="0" borderId="0" xfId="9" applyNumberFormat="1" applyFont="1" applyAlignment="1">
      <alignment horizontal="right"/>
    </xf>
    <xf numFmtId="0" fontId="19" fillId="0" borderId="0" xfId="9" applyFont="1" applyAlignment="1">
      <alignment horizontal="left" vertical="top"/>
    </xf>
    <xf numFmtId="0" fontId="19" fillId="0" borderId="0" xfId="9" applyFont="1" applyAlignment="1">
      <alignment horizontal="justify" vertical="top" wrapText="1"/>
    </xf>
    <xf numFmtId="0" fontId="19" fillId="0" borderId="0" xfId="9" applyFont="1" applyAlignment="1">
      <alignment horizontal="right"/>
    </xf>
    <xf numFmtId="167" fontId="19" fillId="0" borderId="0" xfId="9" applyNumberFormat="1" applyFont="1" applyAlignment="1">
      <alignment horizontal="right" vertical="top"/>
    </xf>
    <xf numFmtId="0" fontId="19" fillId="0" borderId="0" xfId="9" applyFont="1" applyAlignment="1">
      <alignment horizontal="left" vertical="top" wrapText="1"/>
    </xf>
    <xf numFmtId="0" fontId="6" fillId="0" borderId="0" xfId="9" applyFont="1" applyAlignment="1">
      <alignment horizontal="left" vertical="top" wrapText="1"/>
    </xf>
    <xf numFmtId="0" fontId="1" fillId="0" borderId="0" xfId="9" applyFont="1"/>
    <xf numFmtId="0" fontId="19" fillId="0" borderId="0" xfId="9" applyFont="1" applyAlignment="1">
      <alignment horizontal="justify" vertical="top"/>
    </xf>
    <xf numFmtId="0" fontId="10" fillId="0" borderId="0" xfId="9" applyFont="1" applyAlignment="1">
      <alignment horizontal="right"/>
    </xf>
    <xf numFmtId="166" fontId="10" fillId="0" borderId="0" xfId="9" applyNumberFormat="1" applyFont="1" applyAlignment="1">
      <alignment horizontal="right"/>
    </xf>
    <xf numFmtId="0" fontId="10" fillId="5" borderId="0" xfId="9" applyFont="1" applyFill="1" applyAlignment="1">
      <alignment horizontal="left" vertical="top" wrapText="1"/>
    </xf>
    <xf numFmtId="0" fontId="10" fillId="5" borderId="0" xfId="9" applyFont="1" applyFill="1" applyAlignment="1">
      <alignment horizontal="right" vertical="top" wrapText="1"/>
    </xf>
    <xf numFmtId="1" fontId="10" fillId="5" borderId="0" xfId="9" applyNumberFormat="1" applyFont="1" applyFill="1" applyAlignment="1">
      <alignment horizontal="justify" vertical="top" wrapText="1"/>
    </xf>
    <xf numFmtId="166" fontId="10" fillId="5" borderId="0" xfId="9" applyNumberFormat="1" applyFont="1" applyFill="1" applyAlignment="1">
      <alignment horizontal="right" vertical="top" wrapText="1"/>
    </xf>
    <xf numFmtId="0" fontId="4" fillId="4" borderId="1" xfId="0" applyFont="1" applyFill="1" applyBorder="1" applyAlignment="1">
      <alignment horizontal="center" vertical="top"/>
    </xf>
    <xf numFmtId="4" fontId="4" fillId="4" borderId="1" xfId="0" applyNumberFormat="1" applyFont="1" applyFill="1" applyBorder="1" applyAlignment="1">
      <alignment vertical="top"/>
    </xf>
    <xf numFmtId="0" fontId="4" fillId="4" borderId="1" xfId="0" applyFont="1" applyFill="1" applyBorder="1" applyAlignment="1">
      <alignment vertical="top"/>
    </xf>
    <xf numFmtId="0" fontId="5" fillId="3" borderId="0" xfId="0" applyFont="1" applyFill="1" applyAlignment="1">
      <alignment wrapText="1"/>
    </xf>
    <xf numFmtId="0" fontId="10" fillId="0" borderId="0" xfId="13" applyFont="1" applyAlignment="1">
      <alignment vertical="top"/>
    </xf>
    <xf numFmtId="0" fontId="19" fillId="0" borderId="0" xfId="13" applyFont="1"/>
    <xf numFmtId="0" fontId="19" fillId="0" borderId="0" xfId="13" applyFont="1" applyAlignment="1">
      <alignment vertical="top"/>
    </xf>
    <xf numFmtId="167" fontId="19" fillId="0" borderId="0" xfId="13" applyNumberFormat="1" applyFont="1" applyAlignment="1">
      <alignment vertical="top"/>
    </xf>
    <xf numFmtId="0" fontId="19" fillId="0" borderId="0" xfId="13" applyFont="1" applyAlignment="1">
      <alignment horizontal="left" vertical="top"/>
    </xf>
    <xf numFmtId="167" fontId="19" fillId="0" borderId="0" xfId="13" applyNumberFormat="1" applyFont="1" applyAlignment="1">
      <alignment vertical="top" wrapText="1"/>
    </xf>
    <xf numFmtId="1" fontId="19" fillId="0" borderId="0" xfId="13" applyNumberFormat="1" applyFont="1" applyAlignment="1">
      <alignment horizontal="right"/>
    </xf>
    <xf numFmtId="0" fontId="19" fillId="0" borderId="0" xfId="13" applyFont="1" applyAlignment="1">
      <alignment horizontal="left" vertical="top" wrapText="1"/>
    </xf>
    <xf numFmtId="0" fontId="19" fillId="0" borderId="0" xfId="13" applyFont="1" applyAlignment="1">
      <alignment horizontal="right"/>
    </xf>
    <xf numFmtId="0" fontId="23" fillId="5" borderId="0" xfId="13" applyFont="1" applyFill="1" applyAlignment="1">
      <alignment horizontal="left" vertical="top" wrapText="1"/>
    </xf>
    <xf numFmtId="0" fontId="23" fillId="5" borderId="0" xfId="13" applyFont="1" applyFill="1" applyAlignment="1">
      <alignment horizontal="justify" vertical="top" wrapText="1"/>
    </xf>
    <xf numFmtId="0" fontId="6" fillId="0" borderId="0" xfId="13" applyFont="1" applyAlignment="1">
      <alignment horizontal="left" vertical="top"/>
    </xf>
    <xf numFmtId="0" fontId="6" fillId="0" borderId="0" xfId="13" applyFont="1" applyAlignment="1">
      <alignment vertical="top"/>
    </xf>
    <xf numFmtId="0" fontId="6" fillId="0" borderId="0" xfId="13" applyFont="1" applyAlignment="1">
      <alignment horizontal="right"/>
    </xf>
    <xf numFmtId="0" fontId="10" fillId="0" borderId="0" xfId="13" applyFont="1" applyAlignment="1">
      <alignment horizontal="justify" vertical="top" wrapText="1"/>
    </xf>
    <xf numFmtId="0" fontId="10" fillId="0" borderId="0" xfId="13" applyFont="1" applyAlignment="1">
      <alignment horizontal="right"/>
    </xf>
    <xf numFmtId="166" fontId="10" fillId="0" borderId="0" xfId="13" applyNumberFormat="1" applyFont="1" applyAlignment="1">
      <alignment horizontal="right"/>
    </xf>
    <xf numFmtId="0" fontId="10" fillId="0" borderId="0" xfId="13" applyFont="1" applyAlignment="1">
      <alignment horizontal="left" vertical="top" wrapText="1"/>
    </xf>
    <xf numFmtId="1" fontId="10" fillId="0" borderId="0" xfId="13" applyNumberFormat="1" applyFont="1" applyAlignment="1">
      <alignment horizontal="right"/>
    </xf>
    <xf numFmtId="0" fontId="23" fillId="0" borderId="0" xfId="13" applyFont="1" applyAlignment="1">
      <alignment horizontal="left" vertical="top" wrapText="1"/>
    </xf>
    <xf numFmtId="0" fontId="23" fillId="0" borderId="0" xfId="13" applyFont="1" applyAlignment="1">
      <alignment horizontal="justify" vertical="top" wrapText="1"/>
    </xf>
    <xf numFmtId="0" fontId="23" fillId="0" borderId="0" xfId="13" applyFont="1" applyAlignment="1">
      <alignment horizontal="right"/>
    </xf>
    <xf numFmtId="166" fontId="19" fillId="0" borderId="0" xfId="13" applyNumberFormat="1" applyFont="1" applyAlignment="1">
      <alignment horizontal="right"/>
    </xf>
    <xf numFmtId="0" fontId="19" fillId="0" borderId="0" xfId="13" applyFont="1" applyAlignment="1">
      <alignment horizontal="justify" vertical="top" wrapText="1"/>
    </xf>
    <xf numFmtId="0" fontId="6" fillId="0" borderId="0" xfId="13" applyFont="1"/>
    <xf numFmtId="0" fontId="48" fillId="0" borderId="0" xfId="13" applyFont="1" applyAlignment="1">
      <alignment horizontal="left"/>
    </xf>
    <xf numFmtId="0" fontId="48" fillId="0" borderId="0" xfId="13" applyFont="1" applyAlignment="1">
      <alignment horizontal="right"/>
    </xf>
    <xf numFmtId="166" fontId="48" fillId="0" borderId="0" xfId="13" applyNumberFormat="1" applyFont="1" applyAlignment="1">
      <alignment horizontal="right"/>
    </xf>
    <xf numFmtId="0" fontId="48" fillId="0" borderId="0" xfId="13" applyFont="1" applyAlignment="1">
      <alignment vertical="top"/>
    </xf>
    <xf numFmtId="0" fontId="23" fillId="5" borderId="0" xfId="13" applyFont="1" applyFill="1" applyAlignment="1">
      <alignment horizontal="left" vertical="top"/>
    </xf>
    <xf numFmtId="0" fontId="19" fillId="5" borderId="0" xfId="13" applyFont="1" applyFill="1" applyAlignment="1">
      <alignment horizontal="right"/>
    </xf>
    <xf numFmtId="1" fontId="19" fillId="5" borderId="0" xfId="13" applyNumberFormat="1" applyFont="1" applyFill="1" applyAlignment="1">
      <alignment horizontal="right"/>
    </xf>
    <xf numFmtId="166" fontId="19" fillId="5" borderId="0" xfId="13" applyNumberFormat="1" applyFont="1" applyFill="1" applyAlignment="1">
      <alignment horizontal="right"/>
    </xf>
    <xf numFmtId="167" fontId="19" fillId="5" borderId="0" xfId="13" applyNumberFormat="1" applyFont="1" applyFill="1" applyAlignment="1">
      <alignment horizontal="right"/>
    </xf>
    <xf numFmtId="167" fontId="6" fillId="0" borderId="0" xfId="13" applyNumberFormat="1" applyFont="1" applyAlignment="1">
      <alignment vertical="top" wrapText="1"/>
    </xf>
    <xf numFmtId="4" fontId="19" fillId="0" borderId="0" xfId="13" applyNumberFormat="1" applyFont="1" applyAlignment="1">
      <alignment horizontal="right"/>
    </xf>
    <xf numFmtId="167" fontId="19" fillId="0" borderId="0" xfId="13" applyNumberFormat="1" applyFont="1" applyAlignment="1">
      <alignment horizontal="right"/>
    </xf>
    <xf numFmtId="167" fontId="19" fillId="0" borderId="0" xfId="10" applyNumberFormat="1" applyAlignment="1">
      <alignment vertical="top" wrapText="1"/>
    </xf>
    <xf numFmtId="170" fontId="19" fillId="0" borderId="0" xfId="13" applyNumberFormat="1" applyFont="1" applyAlignment="1">
      <alignment vertical="top"/>
    </xf>
    <xf numFmtId="4" fontId="19" fillId="0" borderId="0" xfId="13" applyNumberFormat="1" applyFont="1" applyAlignment="1">
      <alignment vertical="top"/>
    </xf>
    <xf numFmtId="167" fontId="19" fillId="0" borderId="0" xfId="14" applyNumberFormat="1" applyAlignment="1">
      <alignment vertical="top" wrapText="1"/>
    </xf>
    <xf numFmtId="167" fontId="19" fillId="0" borderId="0" xfId="15" applyNumberFormat="1" applyAlignment="1">
      <alignment vertical="top" wrapText="1"/>
    </xf>
    <xf numFmtId="167" fontId="19" fillId="0" borderId="0" xfId="16" applyNumberFormat="1" applyAlignment="1">
      <alignment horizontal="right"/>
    </xf>
    <xf numFmtId="1" fontId="19" fillId="0" borderId="0" xfId="16" applyNumberFormat="1" applyAlignment="1">
      <alignment horizontal="right"/>
    </xf>
    <xf numFmtId="167" fontId="19" fillId="0" borderId="0" xfId="17" applyNumberFormat="1" applyAlignment="1">
      <alignment vertical="top" wrapText="1"/>
    </xf>
    <xf numFmtId="167" fontId="19" fillId="0" borderId="0" xfId="18" applyNumberFormat="1" applyAlignment="1">
      <alignment vertical="top" wrapText="1"/>
    </xf>
    <xf numFmtId="167" fontId="19" fillId="0" borderId="0" xfId="19" applyNumberFormat="1" applyAlignment="1">
      <alignment vertical="top" wrapText="1"/>
    </xf>
    <xf numFmtId="166" fontId="19" fillId="0" borderId="0" xfId="13" applyNumberFormat="1" applyFont="1" applyAlignment="1">
      <alignment horizontal="left" vertical="top" wrapText="1"/>
    </xf>
    <xf numFmtId="0" fontId="9" fillId="0" borderId="0" xfId="13" applyFont="1" applyAlignment="1">
      <alignment horizontal="left" vertical="top"/>
    </xf>
    <xf numFmtId="0" fontId="9" fillId="0" borderId="0" xfId="13" applyFont="1" applyAlignment="1">
      <alignment horizontal="left" vertical="top" wrapText="1"/>
    </xf>
    <xf numFmtId="0" fontId="9" fillId="0" borderId="0" xfId="13" applyFont="1" applyAlignment="1">
      <alignment horizontal="right"/>
    </xf>
    <xf numFmtId="1" fontId="9" fillId="0" borderId="0" xfId="13" applyNumberFormat="1" applyFont="1" applyAlignment="1">
      <alignment horizontal="right"/>
    </xf>
    <xf numFmtId="0" fontId="19" fillId="0" borderId="0" xfId="20" applyAlignment="1">
      <alignment horizontal="left" vertical="top"/>
    </xf>
    <xf numFmtId="0" fontId="19" fillId="0" borderId="0" xfId="20" applyAlignment="1">
      <alignment horizontal="right"/>
    </xf>
    <xf numFmtId="1" fontId="19" fillId="0" borderId="0" xfId="20" applyNumberFormat="1" applyAlignment="1">
      <alignment horizontal="right"/>
    </xf>
    <xf numFmtId="166" fontId="19" fillId="0" borderId="0" xfId="20" applyNumberFormat="1" applyAlignment="1">
      <alignment horizontal="left" vertical="top" wrapText="1"/>
    </xf>
    <xf numFmtId="0" fontId="9" fillId="0" borderId="0" xfId="20" applyFont="1" applyAlignment="1">
      <alignment horizontal="left" vertical="top"/>
    </xf>
    <xf numFmtId="0" fontId="9" fillId="0" borderId="0" xfId="20" applyFont="1" applyAlignment="1">
      <alignment horizontal="right"/>
    </xf>
    <xf numFmtId="1" fontId="9" fillId="0" borderId="0" xfId="20" applyNumberFormat="1" applyFont="1" applyAlignment="1">
      <alignment horizontal="right"/>
    </xf>
    <xf numFmtId="0" fontId="19" fillId="0" borderId="0" xfId="21" applyAlignment="1">
      <alignment horizontal="right"/>
    </xf>
    <xf numFmtId="1" fontId="19" fillId="0" borderId="0" xfId="21" applyNumberFormat="1" applyAlignment="1">
      <alignment horizontal="right"/>
    </xf>
    <xf numFmtId="0" fontId="19" fillId="0" borderId="0" xfId="22" applyFont="1" applyAlignment="1">
      <alignment horizontal="justify" vertical="top"/>
    </xf>
    <xf numFmtId="0" fontId="19" fillId="0" borderId="0" xfId="22" applyFont="1" applyAlignment="1">
      <alignment horizontal="right"/>
    </xf>
    <xf numFmtId="4" fontId="19" fillId="0" borderId="0" xfId="22" applyNumberFormat="1" applyFont="1" applyAlignment="1">
      <alignment horizontal="right"/>
    </xf>
    <xf numFmtId="0" fontId="19" fillId="0" borderId="0" xfId="22" applyFont="1" applyAlignment="1">
      <alignment horizontal="left" vertical="top"/>
    </xf>
    <xf numFmtId="0" fontId="19" fillId="0" borderId="0" xfId="22" applyFont="1" applyAlignment="1">
      <alignment horizontal="justify" vertical="top" wrapText="1"/>
    </xf>
    <xf numFmtId="0" fontId="19" fillId="0" borderId="0" xfId="23" applyFont="1" applyAlignment="1">
      <alignment horizontal="left" vertical="top"/>
    </xf>
    <xf numFmtId="0" fontId="23" fillId="0" borderId="0" xfId="13" applyFont="1" applyAlignment="1">
      <alignment horizontal="center"/>
    </xf>
    <xf numFmtId="1" fontId="19" fillId="0" borderId="0" xfId="13" applyNumberFormat="1" applyFont="1" applyAlignment="1">
      <alignment horizontal="center"/>
    </xf>
    <xf numFmtId="0" fontId="23" fillId="0" borderId="0" xfId="13" applyFont="1" applyAlignment="1">
      <alignment horizontal="center" vertical="top" wrapText="1"/>
    </xf>
    <xf numFmtId="4" fontId="19" fillId="0" borderId="0" xfId="13" applyNumberFormat="1" applyFont="1" applyAlignment="1">
      <alignment horizontal="center"/>
    </xf>
    <xf numFmtId="0" fontId="19" fillId="0" borderId="0" xfId="13" applyFont="1" applyAlignment="1">
      <alignment horizontal="center"/>
    </xf>
    <xf numFmtId="0" fontId="49" fillId="0" borderId="0" xfId="13" applyFont="1" applyAlignment="1">
      <alignment horizontal="justify" vertical="top" wrapText="1"/>
    </xf>
    <xf numFmtId="0" fontId="19" fillId="0" borderId="0" xfId="13" applyFont="1" applyAlignment="1">
      <alignment horizontal="right" wrapText="1"/>
    </xf>
    <xf numFmtId="166" fontId="23" fillId="0" borderId="0" xfId="13" applyNumberFormat="1" applyFont="1" applyAlignment="1">
      <alignment horizontal="right"/>
    </xf>
    <xf numFmtId="0" fontId="19" fillId="4" borderId="0" xfId="9" applyFont="1" applyFill="1" applyAlignment="1">
      <alignment horizontal="justify" vertical="top" wrapText="1"/>
    </xf>
    <xf numFmtId="0" fontId="6" fillId="0" borderId="3" xfId="25" applyFont="1" applyBorder="1" applyAlignment="1">
      <alignment horizontal="justify" vertical="top" wrapText="1"/>
    </xf>
    <xf numFmtId="167" fontId="10" fillId="0" borderId="0" xfId="13" applyNumberFormat="1" applyFont="1" applyAlignment="1"/>
    <xf numFmtId="1" fontId="48" fillId="0" borderId="0" xfId="13" applyNumberFormat="1" applyFont="1" applyAlignment="1"/>
    <xf numFmtId="167" fontId="6" fillId="0" borderId="0" xfId="13" applyNumberFormat="1" applyFont="1" applyAlignment="1"/>
    <xf numFmtId="0" fontId="19" fillId="0" borderId="0" xfId="13" applyFont="1" applyAlignment="1">
      <alignment horizontal="left" wrapText="1"/>
    </xf>
    <xf numFmtId="167" fontId="19" fillId="0" borderId="0" xfId="13" applyNumberFormat="1" applyFont="1" applyAlignment="1"/>
    <xf numFmtId="0" fontId="23" fillId="5" borderId="0" xfId="13" applyFont="1" applyFill="1" applyAlignment="1">
      <alignment horizontal="right" wrapText="1"/>
    </xf>
    <xf numFmtId="1" fontId="23" fillId="5" borderId="0" xfId="13" applyNumberFormat="1" applyFont="1" applyFill="1" applyAlignment="1">
      <alignment horizontal="justify" wrapText="1"/>
    </xf>
    <xf numFmtId="166" fontId="23" fillId="5" borderId="0" xfId="13" applyNumberFormat="1" applyFont="1" applyFill="1" applyAlignment="1">
      <alignment horizontal="right" wrapText="1"/>
    </xf>
    <xf numFmtId="0" fontId="23" fillId="0" borderId="0" xfId="13" applyFont="1" applyAlignment="1">
      <alignment horizontal="justify" wrapText="1"/>
    </xf>
    <xf numFmtId="0" fontId="19" fillId="0" borderId="0" xfId="13" applyFont="1" applyAlignment="1"/>
    <xf numFmtId="0" fontId="19" fillId="0" borderId="3" xfId="9" applyFont="1" applyBorder="1" applyAlignment="1" applyProtection="1">
      <alignment horizontal="justify" vertical="top" wrapText="1"/>
    </xf>
    <xf numFmtId="0" fontId="7" fillId="0" borderId="0" xfId="0" applyFont="1" applyAlignment="1">
      <alignment horizontal="center" vertical="top" wrapText="1"/>
    </xf>
    <xf numFmtId="4" fontId="12" fillId="0" borderId="0" xfId="2" applyNumberFormat="1" applyFont="1" applyAlignment="1">
      <alignment horizontal="right"/>
    </xf>
    <xf numFmtId="0" fontId="45" fillId="0" borderId="0" xfId="0" applyFont="1" applyAlignment="1">
      <alignment horizontal="center"/>
    </xf>
    <xf numFmtId="4" fontId="6" fillId="0" borderId="0" xfId="13" applyNumberFormat="1" applyFont="1" applyAlignment="1"/>
    <xf numFmtId="4" fontId="19" fillId="0" borderId="0" xfId="13" applyNumberFormat="1" applyFont="1" applyAlignment="1"/>
    <xf numFmtId="4" fontId="9" fillId="0" borderId="0" xfId="13" applyNumberFormat="1" applyFont="1" applyAlignment="1"/>
    <xf numFmtId="4" fontId="19" fillId="0" borderId="0" xfId="21" applyNumberFormat="1" applyAlignment="1"/>
    <xf numFmtId="4" fontId="19" fillId="0" borderId="0" xfId="22" applyNumberFormat="1" applyFont="1" applyAlignment="1"/>
    <xf numFmtId="4" fontId="19" fillId="5" borderId="0" xfId="13" applyNumberFormat="1" applyFont="1" applyFill="1" applyAlignment="1">
      <alignment horizontal="right"/>
    </xf>
    <xf numFmtId="4" fontId="23" fillId="0" borderId="0" xfId="13" applyNumberFormat="1" applyFont="1" applyAlignment="1">
      <alignment horizontal="right"/>
    </xf>
    <xf numFmtId="4" fontId="23" fillId="0" borderId="0" xfId="13" applyNumberFormat="1" applyFont="1" applyAlignment="1"/>
    <xf numFmtId="4" fontId="33" fillId="0" borderId="0" xfId="11" applyNumberFormat="1" applyFont="1" applyAlignment="1" applyProtection="1">
      <alignment horizontal="right" wrapText="1"/>
      <protection locked="0"/>
    </xf>
    <xf numFmtId="4" fontId="26" fillId="0" borderId="0" xfId="11" applyNumberFormat="1" applyFont="1" applyAlignment="1" applyProtection="1">
      <alignment horizontal="right" vertical="top" wrapText="1"/>
      <protection locked="0"/>
    </xf>
    <xf numFmtId="4" fontId="31" fillId="0" borderId="1" xfId="11" applyNumberFormat="1" applyFont="1" applyBorder="1" applyAlignment="1" applyProtection="1">
      <alignment horizontal="right"/>
      <protection locked="0"/>
    </xf>
    <xf numFmtId="4" fontId="23" fillId="0" borderId="0" xfId="2" applyNumberFormat="1" applyFont="1"/>
    <xf numFmtId="4" fontId="13" fillId="0" borderId="0" xfId="2" applyNumberFormat="1" applyFont="1" applyProtection="1">
      <protection locked="0"/>
    </xf>
    <xf numFmtId="4" fontId="13" fillId="0" borderId="1" xfId="2" applyNumberFormat="1" applyFont="1" applyBorder="1" applyProtection="1">
      <protection locked="0"/>
    </xf>
    <xf numFmtId="4" fontId="19" fillId="0" borderId="0" xfId="9" applyNumberFormat="1" applyFont="1" applyAlignment="1">
      <alignment horizontal="right"/>
    </xf>
    <xf numFmtId="4" fontId="6" fillId="0" borderId="0" xfId="9" applyNumberFormat="1" applyFont="1" applyAlignment="1">
      <alignment horizontal="right"/>
    </xf>
    <xf numFmtId="4" fontId="6" fillId="5" borderId="0" xfId="9" applyNumberFormat="1" applyFont="1" applyFill="1" applyAlignment="1">
      <alignment horizontal="right" vertical="top"/>
    </xf>
    <xf numFmtId="4" fontId="2" fillId="0" borderId="0" xfId="9" applyNumberFormat="1"/>
    <xf numFmtId="4" fontId="10" fillId="0" borderId="0" xfId="9" applyNumberFormat="1" applyFont="1" applyAlignment="1">
      <alignment horizontal="right" vertical="top"/>
    </xf>
    <xf numFmtId="4" fontId="51" fillId="0" borderId="0" xfId="9" applyNumberFormat="1" applyFont="1"/>
    <xf numFmtId="4" fontId="2" fillId="0" borderId="1" xfId="9" applyNumberFormat="1" applyBorder="1" applyProtection="1">
      <protection locked="0"/>
    </xf>
    <xf numFmtId="4" fontId="6" fillId="5" borderId="0" xfId="9" applyNumberFormat="1" applyFont="1" applyFill="1" applyAlignment="1">
      <alignment horizontal="right"/>
    </xf>
    <xf numFmtId="4" fontId="6" fillId="0" borderId="0" xfId="9" applyNumberFormat="1" applyFont="1" applyAlignment="1">
      <alignment vertical="top"/>
    </xf>
    <xf numFmtId="4" fontId="5" fillId="3" borderId="0" xfId="0" applyNumberFormat="1" applyFont="1" applyFill="1"/>
    <xf numFmtId="4" fontId="5" fillId="0" borderId="0" xfId="0" applyNumberFormat="1" applyFont="1"/>
    <xf numFmtId="4" fontId="19" fillId="0" borderId="0" xfId="9" applyNumberFormat="1" applyFont="1" applyAlignment="1" applyProtection="1">
      <alignment horizontal="right"/>
      <protection locked="0"/>
    </xf>
    <xf numFmtId="172" fontId="1" fillId="0" borderId="0" xfId="12" applyNumberFormat="1" applyFont="1" applyBorder="1" applyProtection="1">
      <protection locked="0"/>
    </xf>
    <xf numFmtId="4" fontId="6" fillId="0" borderId="0" xfId="9" applyNumberFormat="1" applyFont="1" applyAlignment="1">
      <alignment horizontal="right" vertical="top"/>
    </xf>
    <xf numFmtId="4" fontId="19" fillId="0" borderId="0" xfId="9" applyNumberFormat="1" applyFont="1" applyAlignment="1">
      <alignment horizontal="right" vertical="top"/>
    </xf>
    <xf numFmtId="4" fontId="13" fillId="0" borderId="0" xfId="2" applyNumberFormat="1" applyFont="1" applyAlignment="1" applyProtection="1">
      <alignment horizontal="right"/>
      <protection locked="0"/>
    </xf>
    <xf numFmtId="4" fontId="4" fillId="0" borderId="0" xfId="2" applyNumberFormat="1" applyFont="1" applyAlignment="1" applyProtection="1">
      <alignment horizontal="right"/>
      <protection locked="0"/>
    </xf>
    <xf numFmtId="4" fontId="4" fillId="0" borderId="0" xfId="2" applyNumberFormat="1" applyFont="1" applyAlignment="1" applyProtection="1">
      <alignment horizontal="right" vertical="top"/>
      <protection locked="0"/>
    </xf>
    <xf numFmtId="4" fontId="4" fillId="0" borderId="0" xfId="2" applyNumberFormat="1" applyFont="1" applyProtection="1">
      <protection locked="0"/>
    </xf>
    <xf numFmtId="4" fontId="3" fillId="0" borderId="0" xfId="5" applyNumberFormat="1" applyAlignment="1" applyProtection="1">
      <alignment horizontal="right"/>
      <protection locked="0"/>
    </xf>
    <xf numFmtId="4" fontId="18" fillId="0" borderId="0" xfId="5" applyNumberFormat="1" applyFont="1" applyAlignment="1" applyProtection="1">
      <alignment horizontal="right"/>
      <protection locked="0"/>
    </xf>
    <xf numFmtId="4" fontId="6" fillId="0" borderId="0" xfId="2" applyNumberFormat="1" applyFont="1" applyAlignment="1" applyProtection="1">
      <alignment horizontal="right"/>
      <protection locked="0"/>
    </xf>
    <xf numFmtId="4" fontId="32" fillId="0" borderId="0" xfId="11" applyNumberFormat="1" applyFont="1" applyAlignment="1" applyProtection="1">
      <alignment horizontal="right" wrapText="1"/>
    </xf>
    <xf numFmtId="4" fontId="50" fillId="0" borderId="0" xfId="11" applyNumberFormat="1" applyFont="1" applyAlignment="1" applyProtection="1">
      <alignment horizontal="right"/>
    </xf>
    <xf numFmtId="4" fontId="44" fillId="4" borderId="0" xfId="11" applyNumberFormat="1" applyFont="1" applyFill="1" applyBorder="1" applyAlignment="1" applyProtection="1">
      <alignment horizontal="right" vertical="center" wrapText="1"/>
    </xf>
    <xf numFmtId="4" fontId="30" fillId="0" borderId="0" xfId="11" applyNumberFormat="1" applyFont="1" applyAlignment="1" applyProtection="1">
      <alignment horizontal="right" wrapText="1"/>
      <protection locked="0"/>
    </xf>
    <xf numFmtId="0" fontId="7" fillId="0" borderId="0" xfId="0" applyFont="1" applyAlignment="1" applyProtection="1">
      <alignment horizontal="center" vertical="top" wrapText="1"/>
    </xf>
    <xf numFmtId="0" fontId="7" fillId="0" borderId="0" xfId="0" applyFont="1" applyProtection="1"/>
    <xf numFmtId="0" fontId="6" fillId="0" borderId="1" xfId="2" applyFont="1" applyBorder="1" applyAlignment="1" applyProtection="1">
      <alignment horizontal="center" vertical="top"/>
    </xf>
    <xf numFmtId="4" fontId="6" fillId="0" borderId="1" xfId="2" applyNumberFormat="1" applyFont="1" applyBorder="1" applyAlignment="1" applyProtection="1">
      <alignment horizontal="center" vertical="top"/>
    </xf>
    <xf numFmtId="0" fontId="6" fillId="0" borderId="0" xfId="2" applyFont="1" applyProtection="1"/>
    <xf numFmtId="0" fontId="25" fillId="3" borderId="4" xfId="11" applyFont="1" applyFill="1" applyBorder="1" applyAlignment="1" applyProtection="1">
      <alignment horizontal="left" vertical="top" wrapText="1"/>
    </xf>
    <xf numFmtId="4" fontId="26" fillId="3" borderId="4" xfId="11" applyNumberFormat="1" applyFont="1" applyFill="1" applyBorder="1" applyAlignment="1" applyProtection="1">
      <alignment horizontal="center" wrapText="1"/>
    </xf>
    <xf numFmtId="4" fontId="26" fillId="3" borderId="4" xfId="11" applyNumberFormat="1" applyFont="1" applyFill="1" applyBorder="1" applyAlignment="1" applyProtection="1">
      <alignment horizontal="right" wrapText="1"/>
    </xf>
    <xf numFmtId="168" fontId="26" fillId="3" borderId="4" xfId="11" applyNumberFormat="1" applyFont="1" applyFill="1" applyBorder="1" applyAlignment="1" applyProtection="1">
      <alignment horizontal="right" wrapText="1"/>
    </xf>
    <xf numFmtId="0" fontId="27" fillId="0" borderId="0" xfId="11" applyFont="1" applyProtection="1"/>
    <xf numFmtId="0" fontId="26" fillId="0" borderId="0" xfId="11" applyFont="1" applyAlignment="1" applyProtection="1">
      <alignment horizontal="left" vertical="top" wrapText="1"/>
    </xf>
    <xf numFmtId="0" fontId="26" fillId="0" borderId="0" xfId="11" applyFont="1" applyAlignment="1" applyProtection="1">
      <alignment horizontal="left" vertical="top" wrapText="1"/>
    </xf>
    <xf numFmtId="4" fontId="26" fillId="0" borderId="0" xfId="11" applyNumberFormat="1" applyFont="1" applyAlignment="1" applyProtection="1">
      <alignment horizontal="center" wrapText="1"/>
    </xf>
    <xf numFmtId="4" fontId="26" fillId="0" borderId="0" xfId="11" applyNumberFormat="1" applyFont="1" applyAlignment="1" applyProtection="1">
      <alignment horizontal="right" wrapText="1"/>
    </xf>
    <xf numFmtId="0" fontId="26" fillId="0" borderId="0" xfId="11" applyNumberFormat="1" applyFont="1" applyAlignment="1" applyProtection="1">
      <alignment horizontal="right" wrapText="1"/>
    </xf>
    <xf numFmtId="0" fontId="26" fillId="0" borderId="0" xfId="11" applyFont="1" applyAlignment="1" applyProtection="1">
      <alignment horizontal="justify" vertical="top" wrapText="1"/>
    </xf>
    <xf numFmtId="0" fontId="25" fillId="4" borderId="5" xfId="11" applyFont="1" applyFill="1" applyBorder="1" applyAlignment="1" applyProtection="1">
      <alignment horizontal="left" vertical="top" wrapText="1"/>
    </xf>
    <xf numFmtId="4" fontId="25" fillId="4" borderId="5" xfId="11" applyNumberFormat="1" applyFont="1" applyFill="1" applyBorder="1" applyAlignment="1" applyProtection="1">
      <alignment horizontal="center" wrapText="1"/>
    </xf>
    <xf numFmtId="4" fontId="25" fillId="4" borderId="5" xfId="11" applyNumberFormat="1" applyFont="1" applyFill="1" applyBorder="1" applyAlignment="1" applyProtection="1">
      <alignment horizontal="right" wrapText="1"/>
    </xf>
    <xf numFmtId="0" fontId="32" fillId="3" borderId="4" xfId="11" applyFont="1" applyFill="1" applyBorder="1" applyAlignment="1" applyProtection="1">
      <alignment horizontal="left" vertical="top" wrapText="1"/>
    </xf>
    <xf numFmtId="4" fontId="33" fillId="3" borderId="4" xfId="11" applyNumberFormat="1" applyFont="1" applyFill="1" applyBorder="1" applyAlignment="1" applyProtection="1">
      <alignment horizontal="center" wrapText="1"/>
    </xf>
    <xf numFmtId="0" fontId="33" fillId="0" borderId="0" xfId="11" applyFont="1" applyAlignment="1" applyProtection="1">
      <alignment horizontal="left" vertical="top" wrapText="1"/>
    </xf>
    <xf numFmtId="4" fontId="33" fillId="0" borderId="0" xfId="11" applyNumberFormat="1" applyFont="1" applyAlignment="1" applyProtection="1">
      <alignment horizontal="center" wrapText="1"/>
    </xf>
    <xf numFmtId="0" fontId="34" fillId="0" borderId="0" xfId="11" applyFont="1" applyAlignment="1" applyProtection="1">
      <alignment horizontal="left" vertical="top" wrapText="1"/>
    </xf>
    <xf numFmtId="0" fontId="33" fillId="0" borderId="0" xfId="11" applyFont="1" applyAlignment="1" applyProtection="1">
      <alignment horizontal="center" vertical="top" wrapText="1"/>
    </xf>
    <xf numFmtId="4" fontId="33" fillId="0" borderId="0" xfId="11" applyNumberFormat="1" applyFont="1" applyAlignment="1" applyProtection="1">
      <alignment horizontal="center" vertical="top" wrapText="1"/>
    </xf>
    <xf numFmtId="4" fontId="33" fillId="0" borderId="0" xfId="11" applyNumberFormat="1" applyFont="1" applyAlignment="1" applyProtection="1">
      <alignment horizontal="right" wrapText="1"/>
    </xf>
    <xf numFmtId="0" fontId="34" fillId="0" borderId="0" xfId="11" applyFont="1" applyAlignment="1" applyProtection="1">
      <alignment horizontal="left" vertical="top" wrapText="1"/>
    </xf>
    <xf numFmtId="0" fontId="29" fillId="0" borderId="0" xfId="11" applyFont="1" applyAlignment="1" applyProtection="1">
      <alignment horizontal="left" vertical="top" wrapText="1"/>
    </xf>
    <xf numFmtId="0" fontId="26" fillId="0" borderId="0" xfId="0" applyFont="1" applyAlignment="1" applyProtection="1">
      <alignment wrapText="1"/>
    </xf>
    <xf numFmtId="169" fontId="33" fillId="0" borderId="0" xfId="11" applyNumberFormat="1" applyFont="1" applyAlignment="1" applyProtection="1">
      <alignment horizontal="center" wrapText="1"/>
    </xf>
    <xf numFmtId="0" fontId="21" fillId="0" borderId="0" xfId="0" applyFont="1" applyAlignment="1" applyProtection="1">
      <alignment vertical="top" wrapText="1"/>
    </xf>
    <xf numFmtId="0" fontId="36" fillId="0" borderId="0" xfId="0" applyFont="1" applyAlignment="1" applyProtection="1">
      <alignment vertical="top" wrapText="1"/>
    </xf>
    <xf numFmtId="4" fontId="38" fillId="0" borderId="0" xfId="11" quotePrefix="1" applyNumberFormat="1" applyFont="1" applyAlignment="1" applyProtection="1">
      <alignment horizontal="left" vertical="top" wrapText="1"/>
    </xf>
    <xf numFmtId="4" fontId="26" fillId="0" borderId="0" xfId="11" applyNumberFormat="1" applyFont="1" applyAlignment="1" applyProtection="1">
      <alignment horizontal="center" vertical="top" wrapText="1"/>
    </xf>
    <xf numFmtId="4" fontId="26" fillId="0" borderId="0" xfId="11" applyNumberFormat="1" applyFont="1" applyAlignment="1" applyProtection="1">
      <alignment horizontal="right" vertical="top" wrapText="1"/>
    </xf>
    <xf numFmtId="4" fontId="36" fillId="0" borderId="3" xfId="11" quotePrefix="1" applyNumberFormat="1" applyFont="1" applyBorder="1" applyAlignment="1" applyProtection="1">
      <alignment horizontal="left" vertical="top" wrapText="1"/>
    </xf>
    <xf numFmtId="4" fontId="33" fillId="0" borderId="0" xfId="11" quotePrefix="1" applyNumberFormat="1" applyFont="1" applyAlignment="1" applyProtection="1">
      <alignment horizontal="left" vertical="top" wrapText="1"/>
    </xf>
    <xf numFmtId="4" fontId="33" fillId="0" borderId="3" xfId="11" quotePrefix="1" applyNumberFormat="1" applyFont="1" applyBorder="1" applyAlignment="1" applyProtection="1">
      <alignment horizontal="left" vertical="top" wrapText="1"/>
    </xf>
    <xf numFmtId="167" fontId="33" fillId="0" borderId="0" xfId="11" applyNumberFormat="1" applyFont="1" applyAlignment="1" applyProtection="1">
      <alignment horizontal="right" wrapText="1"/>
    </xf>
    <xf numFmtId="0" fontId="32" fillId="4" borderId="5" xfId="11" applyFont="1" applyFill="1" applyBorder="1" applyAlignment="1" applyProtection="1">
      <alignment horizontal="left" vertical="top" wrapText="1"/>
    </xf>
    <xf numFmtId="4" fontId="32" fillId="4" borderId="5" xfId="11" applyNumberFormat="1" applyFont="1" applyFill="1" applyBorder="1" applyAlignment="1" applyProtection="1">
      <alignment horizontal="center" wrapText="1"/>
    </xf>
    <xf numFmtId="167" fontId="32" fillId="4" borderId="5" xfId="11" applyNumberFormat="1" applyFont="1" applyFill="1" applyBorder="1" applyAlignment="1" applyProtection="1">
      <alignment horizontal="center" wrapText="1"/>
    </xf>
    <xf numFmtId="4" fontId="32" fillId="4" borderId="5" xfId="11" applyNumberFormat="1" applyFont="1" applyFill="1" applyBorder="1" applyAlignment="1" applyProtection="1">
      <alignment horizontal="right" wrapText="1"/>
    </xf>
    <xf numFmtId="0" fontId="25" fillId="3" borderId="4" xfId="11" applyFont="1" applyFill="1" applyBorder="1" applyAlignment="1" applyProtection="1">
      <alignment horizontal="left" vertical="top" wrapText="1"/>
    </xf>
    <xf numFmtId="0" fontId="0" fillId="0" borderId="0" xfId="0" applyProtection="1"/>
    <xf numFmtId="0" fontId="0" fillId="0" borderId="0" xfId="0" applyAlignment="1" applyProtection="1">
      <alignment horizontal="left" vertical="top"/>
    </xf>
    <xf numFmtId="0" fontId="0" fillId="0" borderId="0" xfId="0" applyAlignment="1" applyProtection="1">
      <alignment wrapText="1"/>
    </xf>
    <xf numFmtId="0" fontId="0" fillId="0" borderId="0" xfId="0" applyAlignment="1" applyProtection="1">
      <alignment horizontal="center"/>
    </xf>
    <xf numFmtId="2" fontId="33" fillId="0" borderId="0" xfId="11" applyNumberFormat="1" applyFont="1" applyAlignment="1" applyProtection="1">
      <alignment horizontal="right" wrapText="1"/>
    </xf>
    <xf numFmtId="2" fontId="0" fillId="0" borderId="0" xfId="0" applyNumberFormat="1" applyProtection="1"/>
    <xf numFmtId="168" fontId="25" fillId="4" borderId="5" xfId="11" applyNumberFormat="1" applyFont="1" applyFill="1" applyBorder="1" applyAlignment="1" applyProtection="1">
      <alignment horizontal="right" wrapText="1"/>
    </xf>
    <xf numFmtId="2" fontId="25" fillId="4" borderId="5" xfId="11" applyNumberFormat="1" applyFont="1" applyFill="1" applyBorder="1" applyAlignment="1" applyProtection="1">
      <alignment horizontal="right" wrapText="1"/>
    </xf>
    <xf numFmtId="0" fontId="39" fillId="0" borderId="0" xfId="11" applyFont="1" applyAlignment="1" applyProtection="1">
      <alignment horizontal="center" vertical="top"/>
    </xf>
    <xf numFmtId="0" fontId="39" fillId="0" borderId="0" xfId="11" applyFont="1" applyAlignment="1" applyProtection="1">
      <alignment horizontal="center"/>
    </xf>
    <xf numFmtId="168" fontId="31" fillId="0" borderId="0" xfId="11" applyNumberFormat="1" applyFont="1" applyAlignment="1" applyProtection="1">
      <alignment horizontal="right"/>
    </xf>
    <xf numFmtId="0" fontId="40" fillId="2" borderId="0" xfId="11" applyFont="1" applyFill="1" applyAlignment="1" applyProtection="1">
      <alignment horizontal="center" vertical="top" wrapText="1"/>
    </xf>
    <xf numFmtId="0" fontId="41" fillId="0" borderId="0" xfId="11" applyFont="1" applyAlignment="1" applyProtection="1">
      <alignment horizontal="center" vertical="top" wrapText="1"/>
    </xf>
    <xf numFmtId="0" fontId="42" fillId="0" borderId="0" xfId="11" applyFont="1" applyAlignment="1" applyProtection="1">
      <alignment horizontal="left" vertical="top" wrapText="1"/>
    </xf>
    <xf numFmtId="0" fontId="42" fillId="0" borderId="0" xfId="11" applyFont="1" applyAlignment="1" applyProtection="1">
      <alignment horizontal="justify" vertical="top" wrapText="1"/>
    </xf>
    <xf numFmtId="168" fontId="42" fillId="0" borderId="0" xfId="11" applyNumberFormat="1" applyFont="1" applyAlignment="1" applyProtection="1">
      <alignment horizontal="center" wrapText="1"/>
    </xf>
    <xf numFmtId="167" fontId="42" fillId="0" borderId="0" xfId="11" applyNumberFormat="1" applyFont="1" applyAlignment="1" applyProtection="1">
      <alignment horizontal="center" vertical="center" wrapText="1"/>
    </xf>
    <xf numFmtId="0" fontId="42" fillId="0" borderId="5" xfId="11" applyFont="1" applyBorder="1" applyAlignment="1" applyProtection="1">
      <alignment horizontal="left" vertical="top" wrapText="1"/>
    </xf>
    <xf numFmtId="167" fontId="42" fillId="0" borderId="2" xfId="11" applyNumberFormat="1" applyFont="1" applyBorder="1" applyAlignment="1" applyProtection="1">
      <alignment horizontal="right" vertical="center" wrapText="1"/>
    </xf>
    <xf numFmtId="4" fontId="42" fillId="0" borderId="2" xfId="11" applyNumberFormat="1" applyFont="1" applyBorder="1" applyAlignment="1" applyProtection="1">
      <alignment horizontal="right" vertical="center" wrapText="1"/>
    </xf>
    <xf numFmtId="167" fontId="43" fillId="0" borderId="2" xfId="11" applyNumberFormat="1" applyFont="1" applyBorder="1" applyAlignment="1" applyProtection="1">
      <alignment horizontal="right" vertical="center" wrapText="1"/>
    </xf>
    <xf numFmtId="4" fontId="43" fillId="0" borderId="2" xfId="11" applyNumberFormat="1" applyFont="1" applyBorder="1" applyAlignment="1" applyProtection="1">
      <alignment horizontal="right" vertical="center" wrapText="1"/>
    </xf>
    <xf numFmtId="0" fontId="42" fillId="4" borderId="0" xfId="11" applyFont="1" applyFill="1" applyAlignment="1" applyProtection="1">
      <alignment horizontal="left" vertical="top" wrapText="1"/>
    </xf>
    <xf numFmtId="167" fontId="42" fillId="0" borderId="0" xfId="11" applyNumberFormat="1" applyFont="1" applyAlignment="1" applyProtection="1">
      <alignment horizontal="right" wrapText="1"/>
    </xf>
    <xf numFmtId="167" fontId="42" fillId="0" borderId="0" xfId="11" applyNumberFormat="1" applyFont="1" applyAlignment="1" applyProtection="1">
      <alignment horizontal="right" vertical="center" wrapText="1"/>
    </xf>
    <xf numFmtId="167" fontId="31" fillId="0" borderId="0" xfId="11" applyNumberFormat="1" applyFont="1" applyAlignment="1" applyProtection="1">
      <alignment horizontal="right"/>
    </xf>
    <xf numFmtId="4" fontId="31" fillId="0" borderId="0" xfId="11" applyNumberFormat="1" applyFont="1" applyAlignment="1" applyProtection="1">
      <alignment horizontal="right"/>
    </xf>
    <xf numFmtId="0" fontId="40" fillId="4" borderId="0" xfId="11" applyFont="1" applyFill="1" applyBorder="1" applyAlignment="1" applyProtection="1">
      <alignment horizontal="left" vertical="top" wrapText="1"/>
    </xf>
    <xf numFmtId="0" fontId="10" fillId="4" borderId="0" xfId="13" applyFont="1" applyFill="1" applyAlignment="1" applyProtection="1">
      <alignment horizontal="justify" vertical="top" wrapText="1"/>
    </xf>
    <xf numFmtId="167" fontId="44" fillId="4" borderId="0" xfId="11" applyNumberFormat="1" applyFont="1" applyFill="1" applyBorder="1" applyAlignment="1" applyProtection="1">
      <alignment horizontal="right" vertical="center" wrapText="1"/>
    </xf>
    <xf numFmtId="0" fontId="31" fillId="4" borderId="0" xfId="11" applyFont="1" applyFill="1" applyProtection="1"/>
    <xf numFmtId="0" fontId="23" fillId="0" borderId="0" xfId="13" applyFont="1" applyAlignment="1" applyProtection="1">
      <alignment horizontal="justify" vertical="top" wrapText="1"/>
    </xf>
    <xf numFmtId="0" fontId="31" fillId="0" borderId="0" xfId="11" applyFont="1" applyAlignment="1" applyProtection="1">
      <alignment horizontal="center"/>
    </xf>
    <xf numFmtId="0" fontId="31" fillId="0" borderId="0" xfId="11" applyFont="1" applyProtection="1"/>
    <xf numFmtId="0" fontId="31" fillId="0" borderId="0" xfId="11" applyFont="1" applyAlignment="1" applyProtection="1">
      <alignment horizontal="left"/>
    </xf>
    <xf numFmtId="0" fontId="6" fillId="0" borderId="0" xfId="2" applyFont="1" applyAlignment="1" applyProtection="1">
      <alignment horizontal="center" vertical="top"/>
    </xf>
    <xf numFmtId="4" fontId="6" fillId="0" borderId="0" xfId="2" applyNumberFormat="1" applyFont="1" applyAlignment="1" applyProtection="1">
      <alignment horizontal="center" vertical="top"/>
    </xf>
    <xf numFmtId="0" fontId="47" fillId="0" borderId="0" xfId="13" applyFont="1" applyAlignment="1" applyProtection="1">
      <alignment horizontal="left"/>
    </xf>
    <xf numFmtId="0" fontId="10" fillId="0" borderId="0" xfId="13" applyFont="1" applyAlignment="1" applyProtection="1">
      <alignment vertical="top"/>
    </xf>
    <xf numFmtId="0" fontId="47" fillId="0" borderId="0" xfId="13" applyFont="1" applyAlignment="1" applyProtection="1">
      <alignment horizontal="right"/>
    </xf>
    <xf numFmtId="1" fontId="47" fillId="0" borderId="0" xfId="13" applyNumberFormat="1" applyFont="1" applyProtection="1"/>
    <xf numFmtId="166" fontId="47" fillId="0" borderId="0" xfId="13" applyNumberFormat="1" applyFont="1" applyAlignment="1" applyProtection="1">
      <alignment horizontal="right"/>
    </xf>
    <xf numFmtId="167" fontId="19" fillId="0" borderId="0" xfId="13" applyNumberFormat="1" applyFont="1" applyProtection="1"/>
    <xf numFmtId="0" fontId="19" fillId="0" borderId="0" xfId="13" applyFont="1" applyProtection="1"/>
    <xf numFmtId="0" fontId="47" fillId="0" borderId="0" xfId="13" applyFont="1" applyAlignment="1" applyProtection="1">
      <alignment vertical="top"/>
    </xf>
    <xf numFmtId="0" fontId="10" fillId="5" borderId="0" xfId="13" applyFont="1" applyFill="1" applyAlignment="1" applyProtection="1">
      <alignment horizontal="left" vertical="top"/>
    </xf>
    <xf numFmtId="0" fontId="6" fillId="5" borderId="0" xfId="13" applyFont="1" applyFill="1" applyAlignment="1" applyProtection="1">
      <alignment horizontal="right"/>
    </xf>
    <xf numFmtId="1" fontId="6" fillId="5" borderId="0" xfId="13" applyNumberFormat="1" applyFont="1" applyFill="1" applyAlignment="1" applyProtection="1">
      <alignment horizontal="right"/>
    </xf>
    <xf numFmtId="166" fontId="6" fillId="5" borderId="0" xfId="13" applyNumberFormat="1" applyFont="1" applyFill="1" applyAlignment="1" applyProtection="1">
      <alignment horizontal="right"/>
    </xf>
    <xf numFmtId="4" fontId="6" fillId="5" borderId="0" xfId="13" applyNumberFormat="1" applyFont="1" applyFill="1" applyAlignment="1" applyProtection="1">
      <alignment horizontal="right"/>
    </xf>
    <xf numFmtId="0" fontId="19" fillId="0" borderId="0" xfId="13" applyFont="1" applyAlignment="1" applyProtection="1">
      <alignment vertical="top"/>
    </xf>
    <xf numFmtId="167" fontId="19" fillId="0" borderId="0" xfId="13" applyNumberFormat="1" applyFont="1" applyAlignment="1" applyProtection="1">
      <alignment vertical="top"/>
    </xf>
    <xf numFmtId="4" fontId="19" fillId="0" borderId="0" xfId="13" applyNumberFormat="1" applyFont="1" applyProtection="1"/>
    <xf numFmtId="0" fontId="19" fillId="0" borderId="0" xfId="13" applyFont="1" applyAlignment="1" applyProtection="1">
      <alignment horizontal="left" vertical="top"/>
    </xf>
    <xf numFmtId="167" fontId="19" fillId="0" borderId="0" xfId="13" applyNumberFormat="1" applyFont="1" applyAlignment="1" applyProtection="1">
      <alignment vertical="top" wrapText="1"/>
    </xf>
    <xf numFmtId="1" fontId="19" fillId="0" borderId="0" xfId="13" applyNumberFormat="1" applyFont="1" applyAlignment="1" applyProtection="1">
      <alignment horizontal="right"/>
    </xf>
    <xf numFmtId="4" fontId="19" fillId="0" borderId="0" xfId="13" applyNumberFormat="1" applyFont="1" applyAlignment="1" applyProtection="1">
      <alignment horizontal="right" vertical="top"/>
    </xf>
    <xf numFmtId="4" fontId="19" fillId="0" borderId="0" xfId="13" applyNumberFormat="1" applyFont="1" applyAlignment="1" applyProtection="1">
      <alignment vertical="top"/>
    </xf>
    <xf numFmtId="0" fontId="19" fillId="0" borderId="0" xfId="13" applyFont="1" applyAlignment="1" applyProtection="1">
      <alignment horizontal="left" vertical="top" wrapText="1"/>
    </xf>
    <xf numFmtId="0" fontId="19" fillId="0" borderId="0" xfId="13" applyFont="1" applyAlignment="1" applyProtection="1">
      <alignment horizontal="right"/>
    </xf>
    <xf numFmtId="0" fontId="23" fillId="5" borderId="0" xfId="13" applyFont="1" applyFill="1" applyAlignment="1" applyProtection="1">
      <alignment horizontal="left" vertical="top" wrapText="1"/>
    </xf>
    <xf numFmtId="0" fontId="23" fillId="5" borderId="0" xfId="13" applyFont="1" applyFill="1" applyAlignment="1" applyProtection="1">
      <alignment horizontal="justify" vertical="top" wrapText="1"/>
    </xf>
    <xf numFmtId="0" fontId="23" fillId="5" borderId="0" xfId="13" applyFont="1" applyFill="1" applyAlignment="1" applyProtection="1">
      <alignment horizontal="right" vertical="top" wrapText="1"/>
    </xf>
    <xf numFmtId="1" fontId="23" fillId="5" borderId="0" xfId="13" applyNumberFormat="1" applyFont="1" applyFill="1" applyAlignment="1" applyProtection="1">
      <alignment horizontal="justify" vertical="top" wrapText="1"/>
    </xf>
    <xf numFmtId="166" fontId="23" fillId="5" borderId="0" xfId="13" applyNumberFormat="1" applyFont="1" applyFill="1" applyAlignment="1" applyProtection="1">
      <alignment horizontal="right" vertical="top" wrapText="1"/>
    </xf>
    <xf numFmtId="4" fontId="19" fillId="5" borderId="0" xfId="13" applyNumberFormat="1" applyFont="1" applyFill="1" applyAlignment="1" applyProtection="1">
      <alignment horizontal="right" vertical="top"/>
    </xf>
    <xf numFmtId="0" fontId="6" fillId="0" borderId="0" xfId="13" applyFont="1" applyAlignment="1" applyProtection="1">
      <alignment horizontal="left" vertical="top"/>
    </xf>
    <xf numFmtId="0" fontId="6" fillId="0" borderId="0" xfId="13" applyFont="1" applyAlignment="1" applyProtection="1">
      <alignment vertical="top"/>
    </xf>
    <xf numFmtId="0" fontId="6" fillId="0" borderId="0" xfId="13" applyFont="1" applyAlignment="1" applyProtection="1">
      <alignment horizontal="right" wrapText="1"/>
    </xf>
    <xf numFmtId="1" fontId="6" fillId="0" borderId="0" xfId="13" applyNumberFormat="1" applyFont="1" applyAlignment="1" applyProtection="1">
      <alignment horizontal="right"/>
    </xf>
    <xf numFmtId="166" fontId="6" fillId="0" borderId="0" xfId="13" applyNumberFormat="1" applyFont="1" applyAlignment="1" applyProtection="1">
      <alignment horizontal="right"/>
    </xf>
    <xf numFmtId="4" fontId="6" fillId="0" borderId="0" xfId="13" applyNumberFormat="1" applyFont="1" applyAlignment="1" applyProtection="1">
      <alignment vertical="top"/>
    </xf>
    <xf numFmtId="0" fontId="10" fillId="0" borderId="0" xfId="13" applyFont="1" applyAlignment="1" applyProtection="1">
      <alignment horizontal="justify" vertical="top" wrapText="1"/>
    </xf>
    <xf numFmtId="0" fontId="10" fillId="0" borderId="0" xfId="13" applyFont="1" applyAlignment="1" applyProtection="1">
      <alignment horizontal="right"/>
    </xf>
    <xf numFmtId="0" fontId="10" fillId="0" borderId="0" xfId="13" applyFont="1" applyAlignment="1" applyProtection="1">
      <alignment horizontal="justify" vertical="center" wrapText="1"/>
    </xf>
    <xf numFmtId="166" fontId="10" fillId="0" borderId="0" xfId="13" applyNumberFormat="1" applyFont="1" applyAlignment="1" applyProtection="1">
      <alignment horizontal="right"/>
    </xf>
    <xf numFmtId="4" fontId="10" fillId="0" borderId="0" xfId="13" applyNumberFormat="1" applyFont="1" applyAlignment="1" applyProtection="1">
      <alignment horizontal="right" vertical="top"/>
    </xf>
    <xf numFmtId="166" fontId="19" fillId="0" borderId="0" xfId="13" applyNumberFormat="1" applyFont="1" applyAlignment="1" applyProtection="1">
      <alignment horizontal="right"/>
    </xf>
    <xf numFmtId="4" fontId="23" fillId="0" borderId="0" xfId="13" applyNumberFormat="1" applyFont="1" applyAlignment="1" applyProtection="1">
      <alignment vertical="top"/>
    </xf>
    <xf numFmtId="0" fontId="19" fillId="0" borderId="0" xfId="13" applyFont="1" applyAlignment="1" applyProtection="1">
      <alignment horizontal="justify" vertical="top" wrapText="1"/>
    </xf>
    <xf numFmtId="0" fontId="19" fillId="0" borderId="0" xfId="13" applyFont="1" applyAlignment="1" applyProtection="1">
      <alignment horizontal="right" vertical="top"/>
    </xf>
    <xf numFmtId="4" fontId="19" fillId="0" borderId="0" xfId="13" applyNumberFormat="1" applyFont="1" applyAlignment="1" applyProtection="1">
      <alignment horizontal="right" vertical="top"/>
      <protection locked="0"/>
    </xf>
    <xf numFmtId="4" fontId="19" fillId="0" borderId="1" xfId="13" applyNumberFormat="1" applyFont="1" applyBorder="1" applyAlignment="1" applyProtection="1">
      <alignment vertical="top"/>
      <protection locked="0"/>
    </xf>
    <xf numFmtId="4" fontId="19" fillId="0" borderId="1" xfId="13" applyNumberFormat="1" applyFont="1" applyBorder="1" applyAlignment="1" applyProtection="1">
      <protection locked="0"/>
    </xf>
    <xf numFmtId="4" fontId="6" fillId="0" borderId="0" xfId="13" applyNumberFormat="1" applyFont="1" applyAlignment="1" applyProtection="1">
      <alignment horizontal="right"/>
      <protection locked="0"/>
    </xf>
    <xf numFmtId="4" fontId="19" fillId="0" borderId="0" xfId="13" applyNumberFormat="1" applyFont="1" applyAlignment="1" applyProtection="1">
      <alignment horizontal="right" wrapText="1"/>
      <protection locked="0"/>
    </xf>
    <xf numFmtId="4" fontId="19" fillId="0" borderId="0" xfId="13" applyNumberFormat="1" applyFont="1" applyAlignment="1" applyProtection="1">
      <alignment horizontal="right"/>
      <protection locked="0"/>
    </xf>
    <xf numFmtId="4" fontId="19" fillId="0" borderId="0" xfId="16" applyNumberFormat="1" applyAlignment="1" applyProtection="1">
      <alignment horizontal="right"/>
      <protection locked="0"/>
    </xf>
    <xf numFmtId="4" fontId="19" fillId="0" borderId="0" xfId="20" applyNumberFormat="1" applyAlignment="1" applyProtection="1">
      <alignment horizontal="right"/>
      <protection locked="0"/>
    </xf>
    <xf numFmtId="4" fontId="19" fillId="0" borderId="0" xfId="21" applyNumberFormat="1" applyAlignment="1" applyProtection="1">
      <alignment horizontal="right"/>
      <protection locked="0"/>
    </xf>
    <xf numFmtId="4" fontId="19" fillId="0" borderId="0" xfId="22" applyNumberFormat="1" applyFont="1" applyAlignment="1" applyProtection="1">
      <alignment horizontal="right"/>
      <protection locked="0"/>
    </xf>
    <xf numFmtId="4" fontId="23" fillId="5" borderId="0" xfId="13" applyNumberFormat="1" applyFont="1" applyFill="1" applyAlignment="1" applyProtection="1">
      <alignment horizontal="right" wrapText="1"/>
      <protection locked="0"/>
    </xf>
    <xf numFmtId="4" fontId="19" fillId="5" borderId="0" xfId="13" applyNumberFormat="1" applyFont="1" applyFill="1" applyAlignment="1" applyProtection="1">
      <alignment horizontal="right"/>
      <protection locked="0"/>
    </xf>
    <xf numFmtId="4" fontId="19" fillId="0" borderId="0" xfId="13" applyNumberFormat="1" applyFont="1" applyAlignment="1" applyProtection="1">
      <alignment horizontal="center"/>
      <protection locked="0"/>
    </xf>
  </cellXfs>
  <cellStyles count="26">
    <cellStyle name="Excel Built-in Normal" xfId="11"/>
    <cellStyle name="Normal 10" xfId="25"/>
    <cellStyle name="Normal 11" xfId="8"/>
    <cellStyle name="Normal 2" xfId="5"/>
    <cellStyle name="Normal 2 10" xfId="3"/>
    <cellStyle name="Normal 2 2" xfId="10"/>
    <cellStyle name="Normal 24" xfId="20"/>
    <cellStyle name="Normal 27" xfId="7"/>
    <cellStyle name="Normal 3" xfId="2"/>
    <cellStyle name="Normal 4" xfId="9"/>
    <cellStyle name="Normal 41" xfId="21"/>
    <cellStyle name="Normal 47" xfId="14"/>
    <cellStyle name="Normal 48" xfId="15"/>
    <cellStyle name="Normal 49" xfId="17"/>
    <cellStyle name="Normal 5" xfId="13"/>
    <cellStyle name="Normal 50" xfId="18"/>
    <cellStyle name="Normal 51" xfId="19"/>
    <cellStyle name="Normal 52" xfId="16"/>
    <cellStyle name="Normal 65" xfId="24"/>
    <cellStyle name="Normal 71" xfId="22"/>
    <cellStyle name="Normal_TROSKOVNIK-revizija2 2" xfId="6"/>
    <cellStyle name="Normalno" xfId="0" builtinId="0"/>
    <cellStyle name="Normalno 2" xfId="1"/>
    <cellStyle name="Obično 2" xfId="4"/>
    <cellStyle name="Obično_Špranca" xfId="23"/>
    <cellStyle name="Zarez" xfId="12"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365</xdr:row>
      <xdr:rowOff>0</xdr:rowOff>
    </xdr:from>
    <xdr:to>
      <xdr:col>1</xdr:col>
      <xdr:colOff>1095375</xdr:colOff>
      <xdr:row>365</xdr:row>
      <xdr:rowOff>0</xdr:rowOff>
    </xdr:to>
    <xdr:pic>
      <xdr:nvPicPr>
        <xdr:cNvPr id="2" name="Picture 1">
          <a:extLst>
            <a:ext uri="{FF2B5EF4-FFF2-40B4-BE49-F238E27FC236}">
              <a16:creationId xmlns="" xmlns:a16="http://schemas.microsoft.com/office/drawing/2014/main" id="{E600C49F-ECF5-4023-A68D-6086C0F638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3" name="Picture 2">
          <a:extLst>
            <a:ext uri="{FF2B5EF4-FFF2-40B4-BE49-F238E27FC236}">
              <a16:creationId xmlns="" xmlns:a16="http://schemas.microsoft.com/office/drawing/2014/main" id="{4B481C07-A03A-4A5F-BF8D-0ED5C031D5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4" name="Picture 3">
          <a:extLst>
            <a:ext uri="{FF2B5EF4-FFF2-40B4-BE49-F238E27FC236}">
              <a16:creationId xmlns="" xmlns:a16="http://schemas.microsoft.com/office/drawing/2014/main" id="{117239D6-64C5-48C8-822D-3DABF66517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5" name="Picture 4">
          <a:extLst>
            <a:ext uri="{FF2B5EF4-FFF2-40B4-BE49-F238E27FC236}">
              <a16:creationId xmlns="" xmlns:a16="http://schemas.microsoft.com/office/drawing/2014/main" id="{97FDD04F-324A-4F84-BB83-1B74A9F7A6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6" name="Picture 5">
          <a:extLst>
            <a:ext uri="{FF2B5EF4-FFF2-40B4-BE49-F238E27FC236}">
              <a16:creationId xmlns="" xmlns:a16="http://schemas.microsoft.com/office/drawing/2014/main" id="{6802A7AE-88F4-411A-BF7C-1B3844B29F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7" name="Picture 6">
          <a:extLst>
            <a:ext uri="{FF2B5EF4-FFF2-40B4-BE49-F238E27FC236}">
              <a16:creationId xmlns="" xmlns:a16="http://schemas.microsoft.com/office/drawing/2014/main" id="{0511454A-C685-4953-B966-4BC52B4A47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8" name="Picture 7">
          <a:extLst>
            <a:ext uri="{FF2B5EF4-FFF2-40B4-BE49-F238E27FC236}">
              <a16:creationId xmlns="" xmlns:a16="http://schemas.microsoft.com/office/drawing/2014/main" id="{15547E56-12FD-42F2-B995-11AA45EF7F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9" name="Picture 8">
          <a:extLst>
            <a:ext uri="{FF2B5EF4-FFF2-40B4-BE49-F238E27FC236}">
              <a16:creationId xmlns="" xmlns:a16="http://schemas.microsoft.com/office/drawing/2014/main" id="{6194A288-E00A-4D58-A865-6A1068983B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0" name="Picture 9">
          <a:extLst>
            <a:ext uri="{FF2B5EF4-FFF2-40B4-BE49-F238E27FC236}">
              <a16:creationId xmlns="" xmlns:a16="http://schemas.microsoft.com/office/drawing/2014/main" id="{E325C129-2C43-48E7-8F92-E8FA12D81B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1" name="Picture 10">
          <a:extLst>
            <a:ext uri="{FF2B5EF4-FFF2-40B4-BE49-F238E27FC236}">
              <a16:creationId xmlns="" xmlns:a16="http://schemas.microsoft.com/office/drawing/2014/main" id="{F9D68992-9CF1-4AA9-A74D-AB64D5E586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2" name="Picture 11">
          <a:extLst>
            <a:ext uri="{FF2B5EF4-FFF2-40B4-BE49-F238E27FC236}">
              <a16:creationId xmlns="" xmlns:a16="http://schemas.microsoft.com/office/drawing/2014/main" id="{29CE9D36-C923-42AD-8846-14B817C035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3" name="Picture 12">
          <a:extLst>
            <a:ext uri="{FF2B5EF4-FFF2-40B4-BE49-F238E27FC236}">
              <a16:creationId xmlns="" xmlns:a16="http://schemas.microsoft.com/office/drawing/2014/main" id="{6B16F063-8671-4E9C-84FE-6A67356CAF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4" name="Picture 13">
          <a:extLst>
            <a:ext uri="{FF2B5EF4-FFF2-40B4-BE49-F238E27FC236}">
              <a16:creationId xmlns="" xmlns:a16="http://schemas.microsoft.com/office/drawing/2014/main" id="{2CF2899C-C628-42E2-91DD-C936C042E9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5" name="Picture 14">
          <a:extLst>
            <a:ext uri="{FF2B5EF4-FFF2-40B4-BE49-F238E27FC236}">
              <a16:creationId xmlns="" xmlns:a16="http://schemas.microsoft.com/office/drawing/2014/main" id="{EE57584A-6A32-4407-AA8D-8FFA5B3DC3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6" name="Picture 15">
          <a:extLst>
            <a:ext uri="{FF2B5EF4-FFF2-40B4-BE49-F238E27FC236}">
              <a16:creationId xmlns="" xmlns:a16="http://schemas.microsoft.com/office/drawing/2014/main" id="{2C6A1C75-69B8-407E-91AB-BC6B733CAC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7" name="Picture 16">
          <a:extLst>
            <a:ext uri="{FF2B5EF4-FFF2-40B4-BE49-F238E27FC236}">
              <a16:creationId xmlns="" xmlns:a16="http://schemas.microsoft.com/office/drawing/2014/main" id="{D7669C3C-D6CD-45FD-B87A-FE24C3FE09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8" name="Picture 17">
          <a:extLst>
            <a:ext uri="{FF2B5EF4-FFF2-40B4-BE49-F238E27FC236}">
              <a16:creationId xmlns="" xmlns:a16="http://schemas.microsoft.com/office/drawing/2014/main" id="{BC125A97-51D2-4ECF-B725-95DB63F74B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9" name="Picture 18">
          <a:extLst>
            <a:ext uri="{FF2B5EF4-FFF2-40B4-BE49-F238E27FC236}">
              <a16:creationId xmlns="" xmlns:a16="http://schemas.microsoft.com/office/drawing/2014/main" id="{E38DD9FA-8E5D-432B-8ED6-2CFBC45B6C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0" name="Picture 19">
          <a:extLst>
            <a:ext uri="{FF2B5EF4-FFF2-40B4-BE49-F238E27FC236}">
              <a16:creationId xmlns="" xmlns:a16="http://schemas.microsoft.com/office/drawing/2014/main" id="{25D8C5E3-38DD-4646-9FCB-40899A431B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1" name="Picture 20">
          <a:extLst>
            <a:ext uri="{FF2B5EF4-FFF2-40B4-BE49-F238E27FC236}">
              <a16:creationId xmlns="" xmlns:a16="http://schemas.microsoft.com/office/drawing/2014/main" id="{4F10F74C-394F-4664-BE2C-D8D9D67B5B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2" name="Picture 21">
          <a:extLst>
            <a:ext uri="{FF2B5EF4-FFF2-40B4-BE49-F238E27FC236}">
              <a16:creationId xmlns="" xmlns:a16="http://schemas.microsoft.com/office/drawing/2014/main" id="{92544523-74A5-4E16-9FFB-80DC51AD98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3" name="Picture 22">
          <a:extLst>
            <a:ext uri="{FF2B5EF4-FFF2-40B4-BE49-F238E27FC236}">
              <a16:creationId xmlns="" xmlns:a16="http://schemas.microsoft.com/office/drawing/2014/main" id="{16DEE0E1-E7CA-4EA5-A5FA-D4672AA534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4" name="Picture 23">
          <a:extLst>
            <a:ext uri="{FF2B5EF4-FFF2-40B4-BE49-F238E27FC236}">
              <a16:creationId xmlns="" xmlns:a16="http://schemas.microsoft.com/office/drawing/2014/main" id="{BC5C5622-BD38-4812-A811-05776CB6C2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5" name="Picture 24">
          <a:extLst>
            <a:ext uri="{FF2B5EF4-FFF2-40B4-BE49-F238E27FC236}">
              <a16:creationId xmlns="" xmlns:a16="http://schemas.microsoft.com/office/drawing/2014/main" id="{9E42B926-A211-417C-AF65-F2B96A09D2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6" name="Picture 25">
          <a:extLst>
            <a:ext uri="{FF2B5EF4-FFF2-40B4-BE49-F238E27FC236}">
              <a16:creationId xmlns="" xmlns:a16="http://schemas.microsoft.com/office/drawing/2014/main" id="{E733B4A3-AAE4-4FEA-9784-28E30446F2F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7" name="Picture 26">
          <a:extLst>
            <a:ext uri="{FF2B5EF4-FFF2-40B4-BE49-F238E27FC236}">
              <a16:creationId xmlns="" xmlns:a16="http://schemas.microsoft.com/office/drawing/2014/main" id="{768A7E19-9BE0-45A0-A023-3488D4649F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8" name="Picture 27">
          <a:extLst>
            <a:ext uri="{FF2B5EF4-FFF2-40B4-BE49-F238E27FC236}">
              <a16:creationId xmlns="" xmlns:a16="http://schemas.microsoft.com/office/drawing/2014/main" id="{C0CB893C-7E57-4A03-A314-3C64474739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9" name="Picture 28">
          <a:extLst>
            <a:ext uri="{FF2B5EF4-FFF2-40B4-BE49-F238E27FC236}">
              <a16:creationId xmlns="" xmlns:a16="http://schemas.microsoft.com/office/drawing/2014/main" id="{A21B3286-65EA-44B7-A3DE-EFDFB93356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30" name="Picture 29">
          <a:extLst>
            <a:ext uri="{FF2B5EF4-FFF2-40B4-BE49-F238E27FC236}">
              <a16:creationId xmlns="" xmlns:a16="http://schemas.microsoft.com/office/drawing/2014/main" id="{63A4CED9-EABC-4054-82B1-D0D54C19A8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31" name="Picture 30">
          <a:extLst>
            <a:ext uri="{FF2B5EF4-FFF2-40B4-BE49-F238E27FC236}">
              <a16:creationId xmlns="" xmlns:a16="http://schemas.microsoft.com/office/drawing/2014/main" id="{A13F1BAD-716E-4111-AC52-DAA3048250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32" name="Picture 31">
          <a:extLst>
            <a:ext uri="{FF2B5EF4-FFF2-40B4-BE49-F238E27FC236}">
              <a16:creationId xmlns="" xmlns:a16="http://schemas.microsoft.com/office/drawing/2014/main" id="{1D92371B-CF8C-4ED5-8C88-8790A1D0F6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33" name="Picture 32">
          <a:extLst>
            <a:ext uri="{FF2B5EF4-FFF2-40B4-BE49-F238E27FC236}">
              <a16:creationId xmlns="" xmlns:a16="http://schemas.microsoft.com/office/drawing/2014/main" id="{F9E484A4-6D69-4188-8312-E79DC8BB2C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34" name="Picture 33">
          <a:extLst>
            <a:ext uri="{FF2B5EF4-FFF2-40B4-BE49-F238E27FC236}">
              <a16:creationId xmlns="" xmlns:a16="http://schemas.microsoft.com/office/drawing/2014/main" id="{8365A178-01D2-4761-BC5F-2AD18443F6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35" name="Picture 34">
          <a:extLst>
            <a:ext uri="{FF2B5EF4-FFF2-40B4-BE49-F238E27FC236}">
              <a16:creationId xmlns="" xmlns:a16="http://schemas.microsoft.com/office/drawing/2014/main" id="{B73B4854-FD45-4E0F-8F4E-AAAB111905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36" name="Picture 35">
          <a:extLst>
            <a:ext uri="{FF2B5EF4-FFF2-40B4-BE49-F238E27FC236}">
              <a16:creationId xmlns="" xmlns:a16="http://schemas.microsoft.com/office/drawing/2014/main" id="{D677F9A3-B089-4695-B76E-146F4AB6FC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37" name="Picture 36">
          <a:extLst>
            <a:ext uri="{FF2B5EF4-FFF2-40B4-BE49-F238E27FC236}">
              <a16:creationId xmlns="" xmlns:a16="http://schemas.microsoft.com/office/drawing/2014/main" id="{35EA3D9D-C66F-4D42-AA8C-C370C985FBD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38" name="Picture 37">
          <a:extLst>
            <a:ext uri="{FF2B5EF4-FFF2-40B4-BE49-F238E27FC236}">
              <a16:creationId xmlns="" xmlns:a16="http://schemas.microsoft.com/office/drawing/2014/main" id="{DCCD2D96-7218-4FF1-A64D-A14E3D502E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39" name="Picture 38">
          <a:extLst>
            <a:ext uri="{FF2B5EF4-FFF2-40B4-BE49-F238E27FC236}">
              <a16:creationId xmlns="" xmlns:a16="http://schemas.microsoft.com/office/drawing/2014/main" id="{02FC63B8-DBC1-4EC1-A169-7563C05769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40" name="Picture 39">
          <a:extLst>
            <a:ext uri="{FF2B5EF4-FFF2-40B4-BE49-F238E27FC236}">
              <a16:creationId xmlns="" xmlns:a16="http://schemas.microsoft.com/office/drawing/2014/main" id="{9237ED83-2C3E-4AAF-83BF-507C8EFB26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41" name="Picture 40">
          <a:extLst>
            <a:ext uri="{FF2B5EF4-FFF2-40B4-BE49-F238E27FC236}">
              <a16:creationId xmlns="" xmlns:a16="http://schemas.microsoft.com/office/drawing/2014/main" id="{2384B799-0330-4C89-A430-37619898DF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42" name="Picture 41">
          <a:extLst>
            <a:ext uri="{FF2B5EF4-FFF2-40B4-BE49-F238E27FC236}">
              <a16:creationId xmlns="" xmlns:a16="http://schemas.microsoft.com/office/drawing/2014/main" id="{EC1DA295-0C75-4199-BA18-1ECEFD0BAE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43" name="Picture 42">
          <a:extLst>
            <a:ext uri="{FF2B5EF4-FFF2-40B4-BE49-F238E27FC236}">
              <a16:creationId xmlns="" xmlns:a16="http://schemas.microsoft.com/office/drawing/2014/main" id="{B2D18F51-1B22-4280-9907-A01B9DB9E6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44" name="Picture 43">
          <a:extLst>
            <a:ext uri="{FF2B5EF4-FFF2-40B4-BE49-F238E27FC236}">
              <a16:creationId xmlns="" xmlns:a16="http://schemas.microsoft.com/office/drawing/2014/main" id="{11692C37-D539-47BE-9CE5-AD22820F27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45" name="Picture 44">
          <a:extLst>
            <a:ext uri="{FF2B5EF4-FFF2-40B4-BE49-F238E27FC236}">
              <a16:creationId xmlns="" xmlns:a16="http://schemas.microsoft.com/office/drawing/2014/main" id="{D593723C-0E3F-4349-B738-BDB3227B60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46" name="Picture 45">
          <a:extLst>
            <a:ext uri="{FF2B5EF4-FFF2-40B4-BE49-F238E27FC236}">
              <a16:creationId xmlns="" xmlns:a16="http://schemas.microsoft.com/office/drawing/2014/main" id="{09AB1A22-197C-4A2A-A0FD-EE00E4BC82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47" name="Picture 46">
          <a:extLst>
            <a:ext uri="{FF2B5EF4-FFF2-40B4-BE49-F238E27FC236}">
              <a16:creationId xmlns="" xmlns:a16="http://schemas.microsoft.com/office/drawing/2014/main" id="{6D351F70-55FB-4EA8-B6C0-606155C083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48" name="Picture 47">
          <a:extLst>
            <a:ext uri="{FF2B5EF4-FFF2-40B4-BE49-F238E27FC236}">
              <a16:creationId xmlns="" xmlns:a16="http://schemas.microsoft.com/office/drawing/2014/main" id="{B4E99FD4-AB70-4375-92A7-32C9699803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49" name="Picture 48">
          <a:extLst>
            <a:ext uri="{FF2B5EF4-FFF2-40B4-BE49-F238E27FC236}">
              <a16:creationId xmlns="" xmlns:a16="http://schemas.microsoft.com/office/drawing/2014/main" id="{665A361E-FBAD-4774-B615-027FED0038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50" name="Picture 49">
          <a:extLst>
            <a:ext uri="{FF2B5EF4-FFF2-40B4-BE49-F238E27FC236}">
              <a16:creationId xmlns="" xmlns:a16="http://schemas.microsoft.com/office/drawing/2014/main" id="{5BB2D912-B29A-4F26-8D64-B2D1E793C0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51" name="Picture 50">
          <a:extLst>
            <a:ext uri="{FF2B5EF4-FFF2-40B4-BE49-F238E27FC236}">
              <a16:creationId xmlns="" xmlns:a16="http://schemas.microsoft.com/office/drawing/2014/main" id="{27131E59-8915-4E4C-B6B2-387900659F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52" name="Picture 51">
          <a:extLst>
            <a:ext uri="{FF2B5EF4-FFF2-40B4-BE49-F238E27FC236}">
              <a16:creationId xmlns="" xmlns:a16="http://schemas.microsoft.com/office/drawing/2014/main" id="{3ED96D9A-869B-4821-9AD5-ECCB2938C8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53" name="Picture 52">
          <a:extLst>
            <a:ext uri="{FF2B5EF4-FFF2-40B4-BE49-F238E27FC236}">
              <a16:creationId xmlns="" xmlns:a16="http://schemas.microsoft.com/office/drawing/2014/main" id="{62052ADF-159A-431C-B835-2915909B31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54" name="Picture 53">
          <a:extLst>
            <a:ext uri="{FF2B5EF4-FFF2-40B4-BE49-F238E27FC236}">
              <a16:creationId xmlns="" xmlns:a16="http://schemas.microsoft.com/office/drawing/2014/main" id="{61229066-A33A-47CA-BBA2-28B65CDDF7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55" name="Picture 54">
          <a:extLst>
            <a:ext uri="{FF2B5EF4-FFF2-40B4-BE49-F238E27FC236}">
              <a16:creationId xmlns="" xmlns:a16="http://schemas.microsoft.com/office/drawing/2014/main" id="{6BA6A8F0-7627-440F-8298-6E34326701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56" name="Picture 55">
          <a:extLst>
            <a:ext uri="{FF2B5EF4-FFF2-40B4-BE49-F238E27FC236}">
              <a16:creationId xmlns="" xmlns:a16="http://schemas.microsoft.com/office/drawing/2014/main" id="{EE468386-1226-42B8-BA7C-10F0D57B2F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57" name="Picture 56">
          <a:extLst>
            <a:ext uri="{FF2B5EF4-FFF2-40B4-BE49-F238E27FC236}">
              <a16:creationId xmlns="" xmlns:a16="http://schemas.microsoft.com/office/drawing/2014/main" id="{51F78143-B688-410D-9162-C4DE78F671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58" name="Picture 57">
          <a:extLst>
            <a:ext uri="{FF2B5EF4-FFF2-40B4-BE49-F238E27FC236}">
              <a16:creationId xmlns="" xmlns:a16="http://schemas.microsoft.com/office/drawing/2014/main" id="{D8CFE7C3-5CF1-4A83-A3F6-AE3E4B3E2C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59" name="Picture 58">
          <a:extLst>
            <a:ext uri="{FF2B5EF4-FFF2-40B4-BE49-F238E27FC236}">
              <a16:creationId xmlns="" xmlns:a16="http://schemas.microsoft.com/office/drawing/2014/main" id="{0C54CC87-5FEF-4239-A87D-836EA9FC59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60" name="Picture 59">
          <a:extLst>
            <a:ext uri="{FF2B5EF4-FFF2-40B4-BE49-F238E27FC236}">
              <a16:creationId xmlns="" xmlns:a16="http://schemas.microsoft.com/office/drawing/2014/main" id="{571E0325-3330-41CA-B031-F2345273F1E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61" name="Picture 60">
          <a:extLst>
            <a:ext uri="{FF2B5EF4-FFF2-40B4-BE49-F238E27FC236}">
              <a16:creationId xmlns="" xmlns:a16="http://schemas.microsoft.com/office/drawing/2014/main" id="{F89487B1-5871-493D-B418-F8CC845D0C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62" name="Picture 61">
          <a:extLst>
            <a:ext uri="{FF2B5EF4-FFF2-40B4-BE49-F238E27FC236}">
              <a16:creationId xmlns="" xmlns:a16="http://schemas.microsoft.com/office/drawing/2014/main" id="{BA5A1BCA-E9F2-43B5-9012-E0DED8FF51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63" name="Picture 62">
          <a:extLst>
            <a:ext uri="{FF2B5EF4-FFF2-40B4-BE49-F238E27FC236}">
              <a16:creationId xmlns="" xmlns:a16="http://schemas.microsoft.com/office/drawing/2014/main" id="{4FDFB3C2-2574-4160-9FD3-A51196D063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64" name="Picture 63">
          <a:extLst>
            <a:ext uri="{FF2B5EF4-FFF2-40B4-BE49-F238E27FC236}">
              <a16:creationId xmlns="" xmlns:a16="http://schemas.microsoft.com/office/drawing/2014/main" id="{DD5C7646-C4E2-4CB3-9664-60CB4E503B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65" name="Picture 64">
          <a:extLst>
            <a:ext uri="{FF2B5EF4-FFF2-40B4-BE49-F238E27FC236}">
              <a16:creationId xmlns="" xmlns:a16="http://schemas.microsoft.com/office/drawing/2014/main" id="{448C7AFE-3527-4328-8015-5EA6A6B51D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66" name="Picture 65">
          <a:extLst>
            <a:ext uri="{FF2B5EF4-FFF2-40B4-BE49-F238E27FC236}">
              <a16:creationId xmlns="" xmlns:a16="http://schemas.microsoft.com/office/drawing/2014/main" id="{4CEC0EA7-4754-4F2B-BC8E-66BF62B51E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67" name="Picture 66">
          <a:extLst>
            <a:ext uri="{FF2B5EF4-FFF2-40B4-BE49-F238E27FC236}">
              <a16:creationId xmlns="" xmlns:a16="http://schemas.microsoft.com/office/drawing/2014/main" id="{2E3C21B4-0BF2-467A-AF05-36989CC4FC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68" name="Picture 67">
          <a:extLst>
            <a:ext uri="{FF2B5EF4-FFF2-40B4-BE49-F238E27FC236}">
              <a16:creationId xmlns="" xmlns:a16="http://schemas.microsoft.com/office/drawing/2014/main" id="{7E4F1EE6-0058-4659-9741-EECA131716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69" name="Picture 68">
          <a:extLst>
            <a:ext uri="{FF2B5EF4-FFF2-40B4-BE49-F238E27FC236}">
              <a16:creationId xmlns="" xmlns:a16="http://schemas.microsoft.com/office/drawing/2014/main" id="{DDA75455-0943-411C-AA18-47E560455E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70" name="Picture 69">
          <a:extLst>
            <a:ext uri="{FF2B5EF4-FFF2-40B4-BE49-F238E27FC236}">
              <a16:creationId xmlns="" xmlns:a16="http://schemas.microsoft.com/office/drawing/2014/main" id="{A4E24F9C-24A5-496C-A468-E4FAD42EA8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71" name="Picture 70">
          <a:extLst>
            <a:ext uri="{FF2B5EF4-FFF2-40B4-BE49-F238E27FC236}">
              <a16:creationId xmlns="" xmlns:a16="http://schemas.microsoft.com/office/drawing/2014/main" id="{43826342-7765-40E8-A6F0-7906C6032C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72" name="Picture 71">
          <a:extLst>
            <a:ext uri="{FF2B5EF4-FFF2-40B4-BE49-F238E27FC236}">
              <a16:creationId xmlns="" xmlns:a16="http://schemas.microsoft.com/office/drawing/2014/main" id="{098F6A92-BB5A-4C2E-B78E-78652D78E6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73" name="Picture 72">
          <a:extLst>
            <a:ext uri="{FF2B5EF4-FFF2-40B4-BE49-F238E27FC236}">
              <a16:creationId xmlns="" xmlns:a16="http://schemas.microsoft.com/office/drawing/2014/main" id="{71F46FA7-C622-40D8-B977-A2AB414BED5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74" name="Picture 73">
          <a:extLst>
            <a:ext uri="{FF2B5EF4-FFF2-40B4-BE49-F238E27FC236}">
              <a16:creationId xmlns="" xmlns:a16="http://schemas.microsoft.com/office/drawing/2014/main" id="{E5C25C44-4544-489E-8030-58F3746F42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75" name="Picture 74">
          <a:extLst>
            <a:ext uri="{FF2B5EF4-FFF2-40B4-BE49-F238E27FC236}">
              <a16:creationId xmlns="" xmlns:a16="http://schemas.microsoft.com/office/drawing/2014/main" id="{D04902EE-A575-4DEC-A33E-01FF7546C7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76" name="Picture 75">
          <a:extLst>
            <a:ext uri="{FF2B5EF4-FFF2-40B4-BE49-F238E27FC236}">
              <a16:creationId xmlns="" xmlns:a16="http://schemas.microsoft.com/office/drawing/2014/main" id="{A9C2B9F7-461A-42B3-944A-3A18D6B03B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77" name="Picture 76">
          <a:extLst>
            <a:ext uri="{FF2B5EF4-FFF2-40B4-BE49-F238E27FC236}">
              <a16:creationId xmlns="" xmlns:a16="http://schemas.microsoft.com/office/drawing/2014/main" id="{ACEF52AB-740E-4252-A122-443BCA1039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78" name="Picture 77">
          <a:extLst>
            <a:ext uri="{FF2B5EF4-FFF2-40B4-BE49-F238E27FC236}">
              <a16:creationId xmlns="" xmlns:a16="http://schemas.microsoft.com/office/drawing/2014/main" id="{F64AF226-F79C-4174-87A3-E79289880B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79" name="Picture 78">
          <a:extLst>
            <a:ext uri="{FF2B5EF4-FFF2-40B4-BE49-F238E27FC236}">
              <a16:creationId xmlns="" xmlns:a16="http://schemas.microsoft.com/office/drawing/2014/main" id="{E85176F2-AF46-4BB8-9413-2F5918C53F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80" name="Picture 79">
          <a:extLst>
            <a:ext uri="{FF2B5EF4-FFF2-40B4-BE49-F238E27FC236}">
              <a16:creationId xmlns="" xmlns:a16="http://schemas.microsoft.com/office/drawing/2014/main" id="{ED156FBB-028A-4C93-BB51-24D454FA9C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81" name="Picture 80">
          <a:extLst>
            <a:ext uri="{FF2B5EF4-FFF2-40B4-BE49-F238E27FC236}">
              <a16:creationId xmlns="" xmlns:a16="http://schemas.microsoft.com/office/drawing/2014/main" id="{B506726D-E33B-4413-AB53-2B507EEF99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82" name="Picture 81">
          <a:extLst>
            <a:ext uri="{FF2B5EF4-FFF2-40B4-BE49-F238E27FC236}">
              <a16:creationId xmlns="" xmlns:a16="http://schemas.microsoft.com/office/drawing/2014/main" id="{F7353AF9-E67C-4521-8A28-C645D95F76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83" name="Picture 82">
          <a:extLst>
            <a:ext uri="{FF2B5EF4-FFF2-40B4-BE49-F238E27FC236}">
              <a16:creationId xmlns="" xmlns:a16="http://schemas.microsoft.com/office/drawing/2014/main" id="{BAE71837-72A3-40FE-8B80-30231650757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84" name="Picture 83">
          <a:extLst>
            <a:ext uri="{FF2B5EF4-FFF2-40B4-BE49-F238E27FC236}">
              <a16:creationId xmlns="" xmlns:a16="http://schemas.microsoft.com/office/drawing/2014/main" id="{B7303352-1A77-4795-8AAE-831E481AB1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85" name="Picture 84">
          <a:extLst>
            <a:ext uri="{FF2B5EF4-FFF2-40B4-BE49-F238E27FC236}">
              <a16:creationId xmlns="" xmlns:a16="http://schemas.microsoft.com/office/drawing/2014/main" id="{D4558135-FD00-4060-B0B0-71B0711B2D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86" name="Picture 85">
          <a:extLst>
            <a:ext uri="{FF2B5EF4-FFF2-40B4-BE49-F238E27FC236}">
              <a16:creationId xmlns="" xmlns:a16="http://schemas.microsoft.com/office/drawing/2014/main" id="{1F4BC89D-A1B6-480E-AB9B-B23B665EE5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87" name="Picture 86">
          <a:extLst>
            <a:ext uri="{FF2B5EF4-FFF2-40B4-BE49-F238E27FC236}">
              <a16:creationId xmlns="" xmlns:a16="http://schemas.microsoft.com/office/drawing/2014/main" id="{CD83C547-5D01-40B4-8062-A046DD7EF2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88" name="Picture 87">
          <a:extLst>
            <a:ext uri="{FF2B5EF4-FFF2-40B4-BE49-F238E27FC236}">
              <a16:creationId xmlns="" xmlns:a16="http://schemas.microsoft.com/office/drawing/2014/main" id="{26E65036-E189-4308-BCF4-ADC4AB9674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89" name="Picture 88">
          <a:extLst>
            <a:ext uri="{FF2B5EF4-FFF2-40B4-BE49-F238E27FC236}">
              <a16:creationId xmlns="" xmlns:a16="http://schemas.microsoft.com/office/drawing/2014/main" id="{3B1A0907-5122-4BC8-9D59-A9F3D63A9E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90" name="Picture 89">
          <a:extLst>
            <a:ext uri="{FF2B5EF4-FFF2-40B4-BE49-F238E27FC236}">
              <a16:creationId xmlns="" xmlns:a16="http://schemas.microsoft.com/office/drawing/2014/main" id="{D777E9DD-4FDB-4F39-9255-C02C15B374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91" name="Picture 90">
          <a:extLst>
            <a:ext uri="{FF2B5EF4-FFF2-40B4-BE49-F238E27FC236}">
              <a16:creationId xmlns="" xmlns:a16="http://schemas.microsoft.com/office/drawing/2014/main" id="{E663A7D8-8122-4895-AE6C-000728789B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92" name="Picture 91">
          <a:extLst>
            <a:ext uri="{FF2B5EF4-FFF2-40B4-BE49-F238E27FC236}">
              <a16:creationId xmlns="" xmlns:a16="http://schemas.microsoft.com/office/drawing/2014/main" id="{49ADBFF6-02AC-4669-B75A-6227B8B292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93" name="Picture 92">
          <a:extLst>
            <a:ext uri="{FF2B5EF4-FFF2-40B4-BE49-F238E27FC236}">
              <a16:creationId xmlns="" xmlns:a16="http://schemas.microsoft.com/office/drawing/2014/main" id="{497ABC66-60F2-4361-A198-A455BFC4FB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94" name="Picture 93">
          <a:extLst>
            <a:ext uri="{FF2B5EF4-FFF2-40B4-BE49-F238E27FC236}">
              <a16:creationId xmlns="" xmlns:a16="http://schemas.microsoft.com/office/drawing/2014/main" id="{A0E675DC-EEB6-4BEA-AC0B-E3BFD878D8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95" name="Picture 94">
          <a:extLst>
            <a:ext uri="{FF2B5EF4-FFF2-40B4-BE49-F238E27FC236}">
              <a16:creationId xmlns="" xmlns:a16="http://schemas.microsoft.com/office/drawing/2014/main" id="{12F8DD21-B122-4A63-83AF-094CCC5CB8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96" name="Picture 95">
          <a:extLst>
            <a:ext uri="{FF2B5EF4-FFF2-40B4-BE49-F238E27FC236}">
              <a16:creationId xmlns="" xmlns:a16="http://schemas.microsoft.com/office/drawing/2014/main" id="{C337EE27-80E0-4978-9FA6-C2E936894A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97" name="Picture 96">
          <a:extLst>
            <a:ext uri="{FF2B5EF4-FFF2-40B4-BE49-F238E27FC236}">
              <a16:creationId xmlns="" xmlns:a16="http://schemas.microsoft.com/office/drawing/2014/main" id="{F9C1E7D7-06ED-48CE-8A55-307A7E4051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98" name="Picture 97">
          <a:extLst>
            <a:ext uri="{FF2B5EF4-FFF2-40B4-BE49-F238E27FC236}">
              <a16:creationId xmlns="" xmlns:a16="http://schemas.microsoft.com/office/drawing/2014/main" id="{F9092716-5714-4751-B72D-6CD3D04784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99" name="Picture 98">
          <a:extLst>
            <a:ext uri="{FF2B5EF4-FFF2-40B4-BE49-F238E27FC236}">
              <a16:creationId xmlns="" xmlns:a16="http://schemas.microsoft.com/office/drawing/2014/main" id="{5AA42464-E0C9-4EC0-856B-D5AE11DBD5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00" name="Picture 99">
          <a:extLst>
            <a:ext uri="{FF2B5EF4-FFF2-40B4-BE49-F238E27FC236}">
              <a16:creationId xmlns="" xmlns:a16="http://schemas.microsoft.com/office/drawing/2014/main" id="{4B822EBD-51CE-4704-8C8A-42809587A2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01" name="Picture 100">
          <a:extLst>
            <a:ext uri="{FF2B5EF4-FFF2-40B4-BE49-F238E27FC236}">
              <a16:creationId xmlns="" xmlns:a16="http://schemas.microsoft.com/office/drawing/2014/main" id="{65BAA89D-E583-427B-A0FC-6F6E76B8FF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02" name="Picture 101">
          <a:extLst>
            <a:ext uri="{FF2B5EF4-FFF2-40B4-BE49-F238E27FC236}">
              <a16:creationId xmlns="" xmlns:a16="http://schemas.microsoft.com/office/drawing/2014/main" id="{72305688-FDBF-4D61-B228-DC33CB0804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03" name="Picture 102">
          <a:extLst>
            <a:ext uri="{FF2B5EF4-FFF2-40B4-BE49-F238E27FC236}">
              <a16:creationId xmlns="" xmlns:a16="http://schemas.microsoft.com/office/drawing/2014/main" id="{4E49E7B4-968C-46DA-9B2E-38295BBC8C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04" name="Picture 69">
          <a:extLst>
            <a:ext uri="{FF2B5EF4-FFF2-40B4-BE49-F238E27FC236}">
              <a16:creationId xmlns="" xmlns:a16="http://schemas.microsoft.com/office/drawing/2014/main" id="{6F8F829E-D2CF-4DEF-B0B7-43CADCF5C4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05" name="Picture 70">
          <a:extLst>
            <a:ext uri="{FF2B5EF4-FFF2-40B4-BE49-F238E27FC236}">
              <a16:creationId xmlns="" xmlns:a16="http://schemas.microsoft.com/office/drawing/2014/main" id="{340D99FB-EAE8-4A64-B055-C052EBDF3C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06" name="Picture 71">
          <a:extLst>
            <a:ext uri="{FF2B5EF4-FFF2-40B4-BE49-F238E27FC236}">
              <a16:creationId xmlns="" xmlns:a16="http://schemas.microsoft.com/office/drawing/2014/main" id="{70935A61-A23C-43FB-BAA0-9DFB4ACD83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07" name="Picture 72">
          <a:extLst>
            <a:ext uri="{FF2B5EF4-FFF2-40B4-BE49-F238E27FC236}">
              <a16:creationId xmlns="" xmlns:a16="http://schemas.microsoft.com/office/drawing/2014/main" id="{FA7E9968-A740-40F3-966A-48D1716179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08" name="Picture 73">
          <a:extLst>
            <a:ext uri="{FF2B5EF4-FFF2-40B4-BE49-F238E27FC236}">
              <a16:creationId xmlns="" xmlns:a16="http://schemas.microsoft.com/office/drawing/2014/main" id="{B50ECCF1-3DE3-4652-B08A-ADDBA61F6B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09" name="Picture 74">
          <a:extLst>
            <a:ext uri="{FF2B5EF4-FFF2-40B4-BE49-F238E27FC236}">
              <a16:creationId xmlns="" xmlns:a16="http://schemas.microsoft.com/office/drawing/2014/main" id="{A4C1835C-8F60-4CA8-B2CB-9CF8846DB4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10" name="Picture 75">
          <a:extLst>
            <a:ext uri="{FF2B5EF4-FFF2-40B4-BE49-F238E27FC236}">
              <a16:creationId xmlns="" xmlns:a16="http://schemas.microsoft.com/office/drawing/2014/main" id="{BF333F0C-FE14-4876-BC84-298A01DF2A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11" name="Picture 76">
          <a:extLst>
            <a:ext uri="{FF2B5EF4-FFF2-40B4-BE49-F238E27FC236}">
              <a16:creationId xmlns="" xmlns:a16="http://schemas.microsoft.com/office/drawing/2014/main" id="{9A88C783-C978-46F0-BDED-F037F3B1E3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12" name="Picture 77">
          <a:extLst>
            <a:ext uri="{FF2B5EF4-FFF2-40B4-BE49-F238E27FC236}">
              <a16:creationId xmlns="" xmlns:a16="http://schemas.microsoft.com/office/drawing/2014/main" id="{3CB5849C-82DC-4A3E-B841-DE3EBF13E0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13" name="Picture 78">
          <a:extLst>
            <a:ext uri="{FF2B5EF4-FFF2-40B4-BE49-F238E27FC236}">
              <a16:creationId xmlns="" xmlns:a16="http://schemas.microsoft.com/office/drawing/2014/main" id="{038BB149-51EF-4FF7-BA6D-5C80AF8B5B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14" name="Picture 79">
          <a:extLst>
            <a:ext uri="{FF2B5EF4-FFF2-40B4-BE49-F238E27FC236}">
              <a16:creationId xmlns="" xmlns:a16="http://schemas.microsoft.com/office/drawing/2014/main" id="{AFAD74D3-4C15-40F2-B65D-7F4F985E49F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15" name="Picture 80">
          <a:extLst>
            <a:ext uri="{FF2B5EF4-FFF2-40B4-BE49-F238E27FC236}">
              <a16:creationId xmlns="" xmlns:a16="http://schemas.microsoft.com/office/drawing/2014/main" id="{48531A55-CA9F-489F-9E97-771BB37DEA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16" name="Picture 81">
          <a:extLst>
            <a:ext uri="{FF2B5EF4-FFF2-40B4-BE49-F238E27FC236}">
              <a16:creationId xmlns="" xmlns:a16="http://schemas.microsoft.com/office/drawing/2014/main" id="{3536F76A-EE31-4B18-BBF4-0F4596BDDD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17" name="Picture 82">
          <a:extLst>
            <a:ext uri="{FF2B5EF4-FFF2-40B4-BE49-F238E27FC236}">
              <a16:creationId xmlns="" xmlns:a16="http://schemas.microsoft.com/office/drawing/2014/main" id="{06225058-C3BD-4074-ABCA-3465BE1882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18" name="Picture 83">
          <a:extLst>
            <a:ext uri="{FF2B5EF4-FFF2-40B4-BE49-F238E27FC236}">
              <a16:creationId xmlns="" xmlns:a16="http://schemas.microsoft.com/office/drawing/2014/main" id="{FF6B1B25-09F4-4669-80AA-425E41B613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19" name="Picture 84">
          <a:extLst>
            <a:ext uri="{FF2B5EF4-FFF2-40B4-BE49-F238E27FC236}">
              <a16:creationId xmlns="" xmlns:a16="http://schemas.microsoft.com/office/drawing/2014/main" id="{268FB764-2744-4578-B878-94029B17AD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20" name="Picture 85">
          <a:extLst>
            <a:ext uri="{FF2B5EF4-FFF2-40B4-BE49-F238E27FC236}">
              <a16:creationId xmlns="" xmlns:a16="http://schemas.microsoft.com/office/drawing/2014/main" id="{A0291FE0-2FBA-4338-959B-FB388E3462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21" name="Picture 86">
          <a:extLst>
            <a:ext uri="{FF2B5EF4-FFF2-40B4-BE49-F238E27FC236}">
              <a16:creationId xmlns="" xmlns:a16="http://schemas.microsoft.com/office/drawing/2014/main" id="{0BBF2996-2FFD-481E-961B-028E262DA7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22" name="Picture 87">
          <a:extLst>
            <a:ext uri="{FF2B5EF4-FFF2-40B4-BE49-F238E27FC236}">
              <a16:creationId xmlns="" xmlns:a16="http://schemas.microsoft.com/office/drawing/2014/main" id="{0B4270DC-318E-4678-847D-DE8565C56D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23" name="Picture 88">
          <a:extLst>
            <a:ext uri="{FF2B5EF4-FFF2-40B4-BE49-F238E27FC236}">
              <a16:creationId xmlns="" xmlns:a16="http://schemas.microsoft.com/office/drawing/2014/main" id="{E8F2DE82-707A-49D3-B11C-FA4168D1F0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24" name="Picture 89">
          <a:extLst>
            <a:ext uri="{FF2B5EF4-FFF2-40B4-BE49-F238E27FC236}">
              <a16:creationId xmlns="" xmlns:a16="http://schemas.microsoft.com/office/drawing/2014/main" id="{44BA1E3B-44A7-46E0-B7AB-1ABBD16B9B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25" name="Picture 90">
          <a:extLst>
            <a:ext uri="{FF2B5EF4-FFF2-40B4-BE49-F238E27FC236}">
              <a16:creationId xmlns="" xmlns:a16="http://schemas.microsoft.com/office/drawing/2014/main" id="{43A9F344-5151-4D8C-9139-6BC6E36EBB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26" name="Picture 91">
          <a:extLst>
            <a:ext uri="{FF2B5EF4-FFF2-40B4-BE49-F238E27FC236}">
              <a16:creationId xmlns="" xmlns:a16="http://schemas.microsoft.com/office/drawing/2014/main" id="{6F30212B-7566-400D-94B9-22D058923C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27" name="Picture 92">
          <a:extLst>
            <a:ext uri="{FF2B5EF4-FFF2-40B4-BE49-F238E27FC236}">
              <a16:creationId xmlns="" xmlns:a16="http://schemas.microsoft.com/office/drawing/2014/main" id="{1210328F-5198-4BFE-A8B5-83AD212524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28" name="Picture 93">
          <a:extLst>
            <a:ext uri="{FF2B5EF4-FFF2-40B4-BE49-F238E27FC236}">
              <a16:creationId xmlns="" xmlns:a16="http://schemas.microsoft.com/office/drawing/2014/main" id="{AA5157E4-8C6B-4C2E-944D-3014EDBF72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29" name="Picture 94">
          <a:extLst>
            <a:ext uri="{FF2B5EF4-FFF2-40B4-BE49-F238E27FC236}">
              <a16:creationId xmlns="" xmlns:a16="http://schemas.microsoft.com/office/drawing/2014/main" id="{68ED7980-1B2D-42EF-A36A-F98EDFD7FA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30" name="Picture 95">
          <a:extLst>
            <a:ext uri="{FF2B5EF4-FFF2-40B4-BE49-F238E27FC236}">
              <a16:creationId xmlns="" xmlns:a16="http://schemas.microsoft.com/office/drawing/2014/main" id="{F59BB7D0-2489-4F58-96F3-9D4C6645A1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31" name="Picture 96">
          <a:extLst>
            <a:ext uri="{FF2B5EF4-FFF2-40B4-BE49-F238E27FC236}">
              <a16:creationId xmlns="" xmlns:a16="http://schemas.microsoft.com/office/drawing/2014/main" id="{E9200F5A-83E0-485E-89EE-24EBD836B7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32" name="Picture 97">
          <a:extLst>
            <a:ext uri="{FF2B5EF4-FFF2-40B4-BE49-F238E27FC236}">
              <a16:creationId xmlns="" xmlns:a16="http://schemas.microsoft.com/office/drawing/2014/main" id="{BB559453-87B5-4A6F-8677-19E76AD0D3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33" name="Picture 98">
          <a:extLst>
            <a:ext uri="{FF2B5EF4-FFF2-40B4-BE49-F238E27FC236}">
              <a16:creationId xmlns="" xmlns:a16="http://schemas.microsoft.com/office/drawing/2014/main" id="{1966B71B-EFD8-41CC-AD50-FBD823C29A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34" name="Picture 99">
          <a:extLst>
            <a:ext uri="{FF2B5EF4-FFF2-40B4-BE49-F238E27FC236}">
              <a16:creationId xmlns="" xmlns:a16="http://schemas.microsoft.com/office/drawing/2014/main" id="{DE9F17F0-1B33-4B84-80E3-5DE61EAB10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35" name="Picture 100">
          <a:extLst>
            <a:ext uri="{FF2B5EF4-FFF2-40B4-BE49-F238E27FC236}">
              <a16:creationId xmlns="" xmlns:a16="http://schemas.microsoft.com/office/drawing/2014/main" id="{68782FD9-2E5B-4D6B-B084-AB6A9B5F3B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36" name="Picture 101">
          <a:extLst>
            <a:ext uri="{FF2B5EF4-FFF2-40B4-BE49-F238E27FC236}">
              <a16:creationId xmlns="" xmlns:a16="http://schemas.microsoft.com/office/drawing/2014/main" id="{0ABE3576-0AE9-4992-BD42-120C7701C8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37" name="Picture 102">
          <a:extLst>
            <a:ext uri="{FF2B5EF4-FFF2-40B4-BE49-F238E27FC236}">
              <a16:creationId xmlns="" xmlns:a16="http://schemas.microsoft.com/office/drawing/2014/main" id="{403BFDC4-93C3-405D-A186-F36B200161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38" name="Picture 69">
          <a:extLst>
            <a:ext uri="{FF2B5EF4-FFF2-40B4-BE49-F238E27FC236}">
              <a16:creationId xmlns="" xmlns:a16="http://schemas.microsoft.com/office/drawing/2014/main" id="{ADFF514D-1022-4E5E-BA4B-8A53040910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39" name="Picture 70">
          <a:extLst>
            <a:ext uri="{FF2B5EF4-FFF2-40B4-BE49-F238E27FC236}">
              <a16:creationId xmlns="" xmlns:a16="http://schemas.microsoft.com/office/drawing/2014/main" id="{A7DD7699-A387-4EDA-A39C-49B95CD587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40" name="Picture 71">
          <a:extLst>
            <a:ext uri="{FF2B5EF4-FFF2-40B4-BE49-F238E27FC236}">
              <a16:creationId xmlns="" xmlns:a16="http://schemas.microsoft.com/office/drawing/2014/main" id="{B47CAC94-2F7C-4409-A72D-536D94DF6A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41" name="Picture 72">
          <a:extLst>
            <a:ext uri="{FF2B5EF4-FFF2-40B4-BE49-F238E27FC236}">
              <a16:creationId xmlns="" xmlns:a16="http://schemas.microsoft.com/office/drawing/2014/main" id="{EFE76D75-FB7E-4289-BED3-A36F88C7755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42" name="Picture 73">
          <a:extLst>
            <a:ext uri="{FF2B5EF4-FFF2-40B4-BE49-F238E27FC236}">
              <a16:creationId xmlns="" xmlns:a16="http://schemas.microsoft.com/office/drawing/2014/main" id="{62CA366D-38ED-4D9C-A0B2-2A04926C8F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43" name="Picture 74">
          <a:extLst>
            <a:ext uri="{FF2B5EF4-FFF2-40B4-BE49-F238E27FC236}">
              <a16:creationId xmlns="" xmlns:a16="http://schemas.microsoft.com/office/drawing/2014/main" id="{C6F5A8A5-FAE5-4D70-A644-E3F47E2C4A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44" name="Picture 75">
          <a:extLst>
            <a:ext uri="{FF2B5EF4-FFF2-40B4-BE49-F238E27FC236}">
              <a16:creationId xmlns="" xmlns:a16="http://schemas.microsoft.com/office/drawing/2014/main" id="{02190452-EEE5-4E1D-8D1D-AEC7455BAC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45" name="Picture 76">
          <a:extLst>
            <a:ext uri="{FF2B5EF4-FFF2-40B4-BE49-F238E27FC236}">
              <a16:creationId xmlns="" xmlns:a16="http://schemas.microsoft.com/office/drawing/2014/main" id="{FD1CE6B7-54E4-47D5-BEEA-52BB7F07DA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46" name="Picture 77">
          <a:extLst>
            <a:ext uri="{FF2B5EF4-FFF2-40B4-BE49-F238E27FC236}">
              <a16:creationId xmlns="" xmlns:a16="http://schemas.microsoft.com/office/drawing/2014/main" id="{63B751B4-BC2E-41CE-913E-9616EC476B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47" name="Picture 78">
          <a:extLst>
            <a:ext uri="{FF2B5EF4-FFF2-40B4-BE49-F238E27FC236}">
              <a16:creationId xmlns="" xmlns:a16="http://schemas.microsoft.com/office/drawing/2014/main" id="{4ACED0AB-034C-4AF6-B153-9730121A91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48" name="Picture 79">
          <a:extLst>
            <a:ext uri="{FF2B5EF4-FFF2-40B4-BE49-F238E27FC236}">
              <a16:creationId xmlns="" xmlns:a16="http://schemas.microsoft.com/office/drawing/2014/main" id="{CDC432E2-F723-4608-B22F-0F5AD6C294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49" name="Picture 80">
          <a:extLst>
            <a:ext uri="{FF2B5EF4-FFF2-40B4-BE49-F238E27FC236}">
              <a16:creationId xmlns="" xmlns:a16="http://schemas.microsoft.com/office/drawing/2014/main" id="{A9515450-3075-4046-8092-0894BA6343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50" name="Picture 81">
          <a:extLst>
            <a:ext uri="{FF2B5EF4-FFF2-40B4-BE49-F238E27FC236}">
              <a16:creationId xmlns="" xmlns:a16="http://schemas.microsoft.com/office/drawing/2014/main" id="{8A089F90-0348-4A03-8479-BAA417A303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51" name="Picture 82">
          <a:extLst>
            <a:ext uri="{FF2B5EF4-FFF2-40B4-BE49-F238E27FC236}">
              <a16:creationId xmlns="" xmlns:a16="http://schemas.microsoft.com/office/drawing/2014/main" id="{514B454B-0CD9-440C-BEE4-B918C25D58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52" name="Picture 83">
          <a:extLst>
            <a:ext uri="{FF2B5EF4-FFF2-40B4-BE49-F238E27FC236}">
              <a16:creationId xmlns="" xmlns:a16="http://schemas.microsoft.com/office/drawing/2014/main" id="{B161A15A-26BD-4585-A4F5-F92B7B06E7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53" name="Picture 84">
          <a:extLst>
            <a:ext uri="{FF2B5EF4-FFF2-40B4-BE49-F238E27FC236}">
              <a16:creationId xmlns="" xmlns:a16="http://schemas.microsoft.com/office/drawing/2014/main" id="{89A455F7-0F40-4B16-9F42-255F3050E6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54" name="Picture 85">
          <a:extLst>
            <a:ext uri="{FF2B5EF4-FFF2-40B4-BE49-F238E27FC236}">
              <a16:creationId xmlns="" xmlns:a16="http://schemas.microsoft.com/office/drawing/2014/main" id="{C208E258-1793-4C7B-84B1-C54BB453B7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55" name="Picture 86">
          <a:extLst>
            <a:ext uri="{FF2B5EF4-FFF2-40B4-BE49-F238E27FC236}">
              <a16:creationId xmlns="" xmlns:a16="http://schemas.microsoft.com/office/drawing/2014/main" id="{A1E04141-5628-40F3-AF62-D8EB9CB95B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56" name="Picture 87">
          <a:extLst>
            <a:ext uri="{FF2B5EF4-FFF2-40B4-BE49-F238E27FC236}">
              <a16:creationId xmlns="" xmlns:a16="http://schemas.microsoft.com/office/drawing/2014/main" id="{64CD29F8-9F7F-441F-8626-36A265FE3C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57" name="Picture 88">
          <a:extLst>
            <a:ext uri="{FF2B5EF4-FFF2-40B4-BE49-F238E27FC236}">
              <a16:creationId xmlns="" xmlns:a16="http://schemas.microsoft.com/office/drawing/2014/main" id="{1FDE044C-06CF-4A06-B5BF-733317381E7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58" name="Picture 89">
          <a:extLst>
            <a:ext uri="{FF2B5EF4-FFF2-40B4-BE49-F238E27FC236}">
              <a16:creationId xmlns="" xmlns:a16="http://schemas.microsoft.com/office/drawing/2014/main" id="{6D4EED66-175B-4C99-AFD6-A5F88B09557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59" name="Picture 90">
          <a:extLst>
            <a:ext uri="{FF2B5EF4-FFF2-40B4-BE49-F238E27FC236}">
              <a16:creationId xmlns="" xmlns:a16="http://schemas.microsoft.com/office/drawing/2014/main" id="{C1CB3C08-EBDE-459D-8B9E-E93CBD92AA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60" name="Picture 91">
          <a:extLst>
            <a:ext uri="{FF2B5EF4-FFF2-40B4-BE49-F238E27FC236}">
              <a16:creationId xmlns="" xmlns:a16="http://schemas.microsoft.com/office/drawing/2014/main" id="{66B7DADF-C81F-4193-BD0A-B9A4265582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61" name="Picture 92">
          <a:extLst>
            <a:ext uri="{FF2B5EF4-FFF2-40B4-BE49-F238E27FC236}">
              <a16:creationId xmlns="" xmlns:a16="http://schemas.microsoft.com/office/drawing/2014/main" id="{A4D66B16-5CE9-495B-9890-BD4696188D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62" name="Picture 93">
          <a:extLst>
            <a:ext uri="{FF2B5EF4-FFF2-40B4-BE49-F238E27FC236}">
              <a16:creationId xmlns="" xmlns:a16="http://schemas.microsoft.com/office/drawing/2014/main" id="{77A564E0-3E74-40B1-AB4E-72905D0D65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63" name="Picture 94">
          <a:extLst>
            <a:ext uri="{FF2B5EF4-FFF2-40B4-BE49-F238E27FC236}">
              <a16:creationId xmlns="" xmlns:a16="http://schemas.microsoft.com/office/drawing/2014/main" id="{7987B9A4-1B23-42F5-BC2A-88D5A4AC78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64" name="Picture 95">
          <a:extLst>
            <a:ext uri="{FF2B5EF4-FFF2-40B4-BE49-F238E27FC236}">
              <a16:creationId xmlns="" xmlns:a16="http://schemas.microsoft.com/office/drawing/2014/main" id="{22D48E80-F414-4946-B5CD-7F63D32FD0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65" name="Picture 96">
          <a:extLst>
            <a:ext uri="{FF2B5EF4-FFF2-40B4-BE49-F238E27FC236}">
              <a16:creationId xmlns="" xmlns:a16="http://schemas.microsoft.com/office/drawing/2014/main" id="{CC4ECBD5-4EB2-4CB7-99B1-1F18FED5AF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66" name="Picture 97">
          <a:extLst>
            <a:ext uri="{FF2B5EF4-FFF2-40B4-BE49-F238E27FC236}">
              <a16:creationId xmlns="" xmlns:a16="http://schemas.microsoft.com/office/drawing/2014/main" id="{3EB08278-22AB-4540-A8B7-B5F148BE62F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67" name="Picture 98">
          <a:extLst>
            <a:ext uri="{FF2B5EF4-FFF2-40B4-BE49-F238E27FC236}">
              <a16:creationId xmlns="" xmlns:a16="http://schemas.microsoft.com/office/drawing/2014/main" id="{495EAF19-FF56-4BF5-8154-F97F9CB8F13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68" name="Picture 99">
          <a:extLst>
            <a:ext uri="{FF2B5EF4-FFF2-40B4-BE49-F238E27FC236}">
              <a16:creationId xmlns="" xmlns:a16="http://schemas.microsoft.com/office/drawing/2014/main" id="{F41E16CB-916B-448A-B32B-95E9D1863E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69" name="Picture 100">
          <a:extLst>
            <a:ext uri="{FF2B5EF4-FFF2-40B4-BE49-F238E27FC236}">
              <a16:creationId xmlns="" xmlns:a16="http://schemas.microsoft.com/office/drawing/2014/main" id="{89B606C2-8356-4683-9D74-B00EAC3774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70" name="Picture 101">
          <a:extLst>
            <a:ext uri="{FF2B5EF4-FFF2-40B4-BE49-F238E27FC236}">
              <a16:creationId xmlns="" xmlns:a16="http://schemas.microsoft.com/office/drawing/2014/main" id="{9143B13B-9B1D-4BDB-B2F1-663B9421E4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71" name="Picture 102">
          <a:extLst>
            <a:ext uri="{FF2B5EF4-FFF2-40B4-BE49-F238E27FC236}">
              <a16:creationId xmlns="" xmlns:a16="http://schemas.microsoft.com/office/drawing/2014/main" id="{F8D3F435-F8CA-49BB-9B0D-4289DBFF36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72" name="Picture 69">
          <a:extLst>
            <a:ext uri="{FF2B5EF4-FFF2-40B4-BE49-F238E27FC236}">
              <a16:creationId xmlns="" xmlns:a16="http://schemas.microsoft.com/office/drawing/2014/main" id="{FC4FA0C4-D85B-487A-9EAF-5B784E1D34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73" name="Picture 70">
          <a:extLst>
            <a:ext uri="{FF2B5EF4-FFF2-40B4-BE49-F238E27FC236}">
              <a16:creationId xmlns="" xmlns:a16="http://schemas.microsoft.com/office/drawing/2014/main" id="{B4C35C73-3D95-447F-869E-B402C536BD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74" name="Picture 71">
          <a:extLst>
            <a:ext uri="{FF2B5EF4-FFF2-40B4-BE49-F238E27FC236}">
              <a16:creationId xmlns="" xmlns:a16="http://schemas.microsoft.com/office/drawing/2014/main" id="{C6C30356-4516-45BF-BC25-AC35DFAE130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75" name="Picture 72">
          <a:extLst>
            <a:ext uri="{FF2B5EF4-FFF2-40B4-BE49-F238E27FC236}">
              <a16:creationId xmlns="" xmlns:a16="http://schemas.microsoft.com/office/drawing/2014/main" id="{111EA778-9D41-49E7-A2B4-5040E31C4B7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76" name="Picture 73">
          <a:extLst>
            <a:ext uri="{FF2B5EF4-FFF2-40B4-BE49-F238E27FC236}">
              <a16:creationId xmlns="" xmlns:a16="http://schemas.microsoft.com/office/drawing/2014/main" id="{416F52B3-BFFE-4FCA-B125-5280507F9B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77" name="Picture 74">
          <a:extLst>
            <a:ext uri="{FF2B5EF4-FFF2-40B4-BE49-F238E27FC236}">
              <a16:creationId xmlns="" xmlns:a16="http://schemas.microsoft.com/office/drawing/2014/main" id="{3E95CD2C-763E-42A4-BAAC-070D537C58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78" name="Picture 75">
          <a:extLst>
            <a:ext uri="{FF2B5EF4-FFF2-40B4-BE49-F238E27FC236}">
              <a16:creationId xmlns="" xmlns:a16="http://schemas.microsoft.com/office/drawing/2014/main" id="{8D5E9AA6-D5F7-4596-9EC6-D3D74B4D61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79" name="Picture 76">
          <a:extLst>
            <a:ext uri="{FF2B5EF4-FFF2-40B4-BE49-F238E27FC236}">
              <a16:creationId xmlns="" xmlns:a16="http://schemas.microsoft.com/office/drawing/2014/main" id="{FF4ADBC3-84ED-4B7F-BFA8-82246787F88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80" name="Picture 77">
          <a:extLst>
            <a:ext uri="{FF2B5EF4-FFF2-40B4-BE49-F238E27FC236}">
              <a16:creationId xmlns="" xmlns:a16="http://schemas.microsoft.com/office/drawing/2014/main" id="{FCD3B742-453C-4D40-830B-082E16A4DD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81" name="Picture 78">
          <a:extLst>
            <a:ext uri="{FF2B5EF4-FFF2-40B4-BE49-F238E27FC236}">
              <a16:creationId xmlns="" xmlns:a16="http://schemas.microsoft.com/office/drawing/2014/main" id="{2F98C462-333A-4F18-B670-DEA6E0B25AE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82" name="Picture 79">
          <a:extLst>
            <a:ext uri="{FF2B5EF4-FFF2-40B4-BE49-F238E27FC236}">
              <a16:creationId xmlns="" xmlns:a16="http://schemas.microsoft.com/office/drawing/2014/main" id="{0BEE283A-8CC3-4212-AD83-4D1CFAC4FC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83" name="Picture 80">
          <a:extLst>
            <a:ext uri="{FF2B5EF4-FFF2-40B4-BE49-F238E27FC236}">
              <a16:creationId xmlns="" xmlns:a16="http://schemas.microsoft.com/office/drawing/2014/main" id="{446C59EA-7248-4B08-A931-58F89B048C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84" name="Picture 81">
          <a:extLst>
            <a:ext uri="{FF2B5EF4-FFF2-40B4-BE49-F238E27FC236}">
              <a16:creationId xmlns="" xmlns:a16="http://schemas.microsoft.com/office/drawing/2014/main" id="{F058C0CD-2539-40D7-97C2-2AC8B98E30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85" name="Picture 82">
          <a:extLst>
            <a:ext uri="{FF2B5EF4-FFF2-40B4-BE49-F238E27FC236}">
              <a16:creationId xmlns="" xmlns:a16="http://schemas.microsoft.com/office/drawing/2014/main" id="{11E6FFBE-2939-4826-9DE1-F766F98C92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86" name="Picture 83">
          <a:extLst>
            <a:ext uri="{FF2B5EF4-FFF2-40B4-BE49-F238E27FC236}">
              <a16:creationId xmlns="" xmlns:a16="http://schemas.microsoft.com/office/drawing/2014/main" id="{B5B6A957-5957-4F50-B1B8-5696432D7A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87" name="Picture 84">
          <a:extLst>
            <a:ext uri="{FF2B5EF4-FFF2-40B4-BE49-F238E27FC236}">
              <a16:creationId xmlns="" xmlns:a16="http://schemas.microsoft.com/office/drawing/2014/main" id="{627A49BC-D02B-40D9-92E3-CCA8A2B171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88" name="Picture 85">
          <a:extLst>
            <a:ext uri="{FF2B5EF4-FFF2-40B4-BE49-F238E27FC236}">
              <a16:creationId xmlns="" xmlns:a16="http://schemas.microsoft.com/office/drawing/2014/main" id="{5A160976-81A9-49F5-AEC8-77ACE5041E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89" name="Picture 86">
          <a:extLst>
            <a:ext uri="{FF2B5EF4-FFF2-40B4-BE49-F238E27FC236}">
              <a16:creationId xmlns="" xmlns:a16="http://schemas.microsoft.com/office/drawing/2014/main" id="{6E63115F-B141-4D03-9F8F-710150E8B1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90" name="Picture 87">
          <a:extLst>
            <a:ext uri="{FF2B5EF4-FFF2-40B4-BE49-F238E27FC236}">
              <a16:creationId xmlns="" xmlns:a16="http://schemas.microsoft.com/office/drawing/2014/main" id="{BEC56466-9CF5-4EC7-B92A-9DBE91584F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91" name="Picture 88">
          <a:extLst>
            <a:ext uri="{FF2B5EF4-FFF2-40B4-BE49-F238E27FC236}">
              <a16:creationId xmlns="" xmlns:a16="http://schemas.microsoft.com/office/drawing/2014/main" id="{7DF02F10-EADB-4269-BACD-9687E105A8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92" name="Picture 89">
          <a:extLst>
            <a:ext uri="{FF2B5EF4-FFF2-40B4-BE49-F238E27FC236}">
              <a16:creationId xmlns="" xmlns:a16="http://schemas.microsoft.com/office/drawing/2014/main" id="{9A124741-E0F3-4D4E-A0B1-B0BFEF4C01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93" name="Picture 90">
          <a:extLst>
            <a:ext uri="{FF2B5EF4-FFF2-40B4-BE49-F238E27FC236}">
              <a16:creationId xmlns="" xmlns:a16="http://schemas.microsoft.com/office/drawing/2014/main" id="{39DAD7E9-D3BF-4AE2-890C-12FCB7926A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94" name="Picture 91">
          <a:extLst>
            <a:ext uri="{FF2B5EF4-FFF2-40B4-BE49-F238E27FC236}">
              <a16:creationId xmlns="" xmlns:a16="http://schemas.microsoft.com/office/drawing/2014/main" id="{EEF433F1-3B38-4C6D-A17F-A65E3ACDB0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95" name="Picture 92">
          <a:extLst>
            <a:ext uri="{FF2B5EF4-FFF2-40B4-BE49-F238E27FC236}">
              <a16:creationId xmlns="" xmlns:a16="http://schemas.microsoft.com/office/drawing/2014/main" id="{160C740D-0040-4C10-810B-980F86B2FF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96" name="Picture 93">
          <a:extLst>
            <a:ext uri="{FF2B5EF4-FFF2-40B4-BE49-F238E27FC236}">
              <a16:creationId xmlns="" xmlns:a16="http://schemas.microsoft.com/office/drawing/2014/main" id="{F9CD311D-563A-428E-A582-D807A97699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97" name="Picture 94">
          <a:extLst>
            <a:ext uri="{FF2B5EF4-FFF2-40B4-BE49-F238E27FC236}">
              <a16:creationId xmlns="" xmlns:a16="http://schemas.microsoft.com/office/drawing/2014/main" id="{3F8E324F-1A6F-4105-A8EE-58743BAF7E3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98" name="Picture 95">
          <a:extLst>
            <a:ext uri="{FF2B5EF4-FFF2-40B4-BE49-F238E27FC236}">
              <a16:creationId xmlns="" xmlns:a16="http://schemas.microsoft.com/office/drawing/2014/main" id="{77FB0049-3688-406C-8598-08AE656CC3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199" name="Picture 96">
          <a:extLst>
            <a:ext uri="{FF2B5EF4-FFF2-40B4-BE49-F238E27FC236}">
              <a16:creationId xmlns="" xmlns:a16="http://schemas.microsoft.com/office/drawing/2014/main" id="{4C90685A-7032-4D1B-A173-A2556A50D7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00" name="Picture 97">
          <a:extLst>
            <a:ext uri="{FF2B5EF4-FFF2-40B4-BE49-F238E27FC236}">
              <a16:creationId xmlns="" xmlns:a16="http://schemas.microsoft.com/office/drawing/2014/main" id="{E90F1F6E-499A-4544-B0B6-B8E7BCD43D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01" name="Picture 98">
          <a:extLst>
            <a:ext uri="{FF2B5EF4-FFF2-40B4-BE49-F238E27FC236}">
              <a16:creationId xmlns="" xmlns:a16="http://schemas.microsoft.com/office/drawing/2014/main" id="{C68DECCE-5C33-4394-B4E0-83F314A227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02" name="Picture 99">
          <a:extLst>
            <a:ext uri="{FF2B5EF4-FFF2-40B4-BE49-F238E27FC236}">
              <a16:creationId xmlns="" xmlns:a16="http://schemas.microsoft.com/office/drawing/2014/main" id="{1855F46E-7021-4CA6-80A7-84211BC703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03" name="Picture 100">
          <a:extLst>
            <a:ext uri="{FF2B5EF4-FFF2-40B4-BE49-F238E27FC236}">
              <a16:creationId xmlns="" xmlns:a16="http://schemas.microsoft.com/office/drawing/2014/main" id="{C87FD27E-717A-4C43-A681-E33CAA627F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04" name="Picture 101">
          <a:extLst>
            <a:ext uri="{FF2B5EF4-FFF2-40B4-BE49-F238E27FC236}">
              <a16:creationId xmlns="" xmlns:a16="http://schemas.microsoft.com/office/drawing/2014/main" id="{36708E58-2EAE-46F0-BEF7-690C89FFDC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05" name="Picture 102">
          <a:extLst>
            <a:ext uri="{FF2B5EF4-FFF2-40B4-BE49-F238E27FC236}">
              <a16:creationId xmlns="" xmlns:a16="http://schemas.microsoft.com/office/drawing/2014/main" id="{17049062-DF9C-4DC9-A2F9-FF528B51EC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06" name="Picture 69">
          <a:extLst>
            <a:ext uri="{FF2B5EF4-FFF2-40B4-BE49-F238E27FC236}">
              <a16:creationId xmlns="" xmlns:a16="http://schemas.microsoft.com/office/drawing/2014/main" id="{CD9B3B1A-9240-483E-B25F-171B95F985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07" name="Picture 70">
          <a:extLst>
            <a:ext uri="{FF2B5EF4-FFF2-40B4-BE49-F238E27FC236}">
              <a16:creationId xmlns="" xmlns:a16="http://schemas.microsoft.com/office/drawing/2014/main" id="{E99E2EF2-09B4-420B-9795-3B64552BB7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08" name="Picture 71">
          <a:extLst>
            <a:ext uri="{FF2B5EF4-FFF2-40B4-BE49-F238E27FC236}">
              <a16:creationId xmlns="" xmlns:a16="http://schemas.microsoft.com/office/drawing/2014/main" id="{64A968CD-055E-49E4-A490-D847A9AD72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09" name="Picture 72">
          <a:extLst>
            <a:ext uri="{FF2B5EF4-FFF2-40B4-BE49-F238E27FC236}">
              <a16:creationId xmlns="" xmlns:a16="http://schemas.microsoft.com/office/drawing/2014/main" id="{52AF107C-7F91-4964-A1F7-BBA1DABEABF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10" name="Picture 73">
          <a:extLst>
            <a:ext uri="{FF2B5EF4-FFF2-40B4-BE49-F238E27FC236}">
              <a16:creationId xmlns="" xmlns:a16="http://schemas.microsoft.com/office/drawing/2014/main" id="{658AC2A5-22F6-421E-B88C-74803B4DFF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11" name="Picture 74">
          <a:extLst>
            <a:ext uri="{FF2B5EF4-FFF2-40B4-BE49-F238E27FC236}">
              <a16:creationId xmlns="" xmlns:a16="http://schemas.microsoft.com/office/drawing/2014/main" id="{CEE41BAD-87A9-4552-8D18-6AA72BA186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12" name="Picture 75">
          <a:extLst>
            <a:ext uri="{FF2B5EF4-FFF2-40B4-BE49-F238E27FC236}">
              <a16:creationId xmlns="" xmlns:a16="http://schemas.microsoft.com/office/drawing/2014/main" id="{A1B049FF-5FC2-42D1-85EF-553A8B28A6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13" name="Picture 76">
          <a:extLst>
            <a:ext uri="{FF2B5EF4-FFF2-40B4-BE49-F238E27FC236}">
              <a16:creationId xmlns="" xmlns:a16="http://schemas.microsoft.com/office/drawing/2014/main" id="{384A3E9E-FD3A-4268-9120-4867814446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14" name="Picture 77">
          <a:extLst>
            <a:ext uri="{FF2B5EF4-FFF2-40B4-BE49-F238E27FC236}">
              <a16:creationId xmlns="" xmlns:a16="http://schemas.microsoft.com/office/drawing/2014/main" id="{F52FB2D8-7FF4-4649-9467-DCE48F952F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15" name="Picture 78">
          <a:extLst>
            <a:ext uri="{FF2B5EF4-FFF2-40B4-BE49-F238E27FC236}">
              <a16:creationId xmlns="" xmlns:a16="http://schemas.microsoft.com/office/drawing/2014/main" id="{AF1AA004-114D-4518-9E29-E930E29D3F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16" name="Picture 79">
          <a:extLst>
            <a:ext uri="{FF2B5EF4-FFF2-40B4-BE49-F238E27FC236}">
              <a16:creationId xmlns="" xmlns:a16="http://schemas.microsoft.com/office/drawing/2014/main" id="{DCBDD39C-904B-48E0-B513-EA1D8EC8F2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17" name="Picture 80">
          <a:extLst>
            <a:ext uri="{FF2B5EF4-FFF2-40B4-BE49-F238E27FC236}">
              <a16:creationId xmlns="" xmlns:a16="http://schemas.microsoft.com/office/drawing/2014/main" id="{DD25C0C8-46C7-4FDA-A4C4-BCB608FBC6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18" name="Picture 81">
          <a:extLst>
            <a:ext uri="{FF2B5EF4-FFF2-40B4-BE49-F238E27FC236}">
              <a16:creationId xmlns="" xmlns:a16="http://schemas.microsoft.com/office/drawing/2014/main" id="{F3F4C0D8-48BD-4A4B-B279-A4C4AB823E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19" name="Picture 82">
          <a:extLst>
            <a:ext uri="{FF2B5EF4-FFF2-40B4-BE49-F238E27FC236}">
              <a16:creationId xmlns="" xmlns:a16="http://schemas.microsoft.com/office/drawing/2014/main" id="{6EB3F0C8-6238-4497-B147-35F894DFD0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20" name="Picture 83">
          <a:extLst>
            <a:ext uri="{FF2B5EF4-FFF2-40B4-BE49-F238E27FC236}">
              <a16:creationId xmlns="" xmlns:a16="http://schemas.microsoft.com/office/drawing/2014/main" id="{6CADC9F9-AC47-4095-9FC2-B44CCE0C89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21" name="Picture 84">
          <a:extLst>
            <a:ext uri="{FF2B5EF4-FFF2-40B4-BE49-F238E27FC236}">
              <a16:creationId xmlns="" xmlns:a16="http://schemas.microsoft.com/office/drawing/2014/main" id="{251F9C0A-A37F-4700-9482-E5DD6EEC08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22" name="Picture 85">
          <a:extLst>
            <a:ext uri="{FF2B5EF4-FFF2-40B4-BE49-F238E27FC236}">
              <a16:creationId xmlns="" xmlns:a16="http://schemas.microsoft.com/office/drawing/2014/main" id="{B6F1B06E-B4FC-4E17-83DC-D0690D197A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23" name="Picture 86">
          <a:extLst>
            <a:ext uri="{FF2B5EF4-FFF2-40B4-BE49-F238E27FC236}">
              <a16:creationId xmlns="" xmlns:a16="http://schemas.microsoft.com/office/drawing/2014/main" id="{6A8FEB8D-D0D9-455F-8740-EC50555BF6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24" name="Picture 87">
          <a:extLst>
            <a:ext uri="{FF2B5EF4-FFF2-40B4-BE49-F238E27FC236}">
              <a16:creationId xmlns="" xmlns:a16="http://schemas.microsoft.com/office/drawing/2014/main" id="{EFDD77F3-C403-4D2A-BEF2-B6AECE3AB3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25" name="Picture 88">
          <a:extLst>
            <a:ext uri="{FF2B5EF4-FFF2-40B4-BE49-F238E27FC236}">
              <a16:creationId xmlns="" xmlns:a16="http://schemas.microsoft.com/office/drawing/2014/main" id="{03E6FFAD-9EF0-4399-BA34-52B0B2FC42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26" name="Picture 89">
          <a:extLst>
            <a:ext uri="{FF2B5EF4-FFF2-40B4-BE49-F238E27FC236}">
              <a16:creationId xmlns="" xmlns:a16="http://schemas.microsoft.com/office/drawing/2014/main" id="{90C3D40C-4EAF-47F2-A698-AC4C5D5572E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27" name="Picture 90">
          <a:extLst>
            <a:ext uri="{FF2B5EF4-FFF2-40B4-BE49-F238E27FC236}">
              <a16:creationId xmlns="" xmlns:a16="http://schemas.microsoft.com/office/drawing/2014/main" id="{151E581D-9614-483B-B7B2-D09C9B0990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28" name="Picture 91">
          <a:extLst>
            <a:ext uri="{FF2B5EF4-FFF2-40B4-BE49-F238E27FC236}">
              <a16:creationId xmlns="" xmlns:a16="http://schemas.microsoft.com/office/drawing/2014/main" id="{1B66DCD5-74BE-49BF-9E49-F2434B9955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29" name="Picture 92">
          <a:extLst>
            <a:ext uri="{FF2B5EF4-FFF2-40B4-BE49-F238E27FC236}">
              <a16:creationId xmlns="" xmlns:a16="http://schemas.microsoft.com/office/drawing/2014/main" id="{B4C99062-AD07-40CD-8DD3-1392A70678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30" name="Picture 93">
          <a:extLst>
            <a:ext uri="{FF2B5EF4-FFF2-40B4-BE49-F238E27FC236}">
              <a16:creationId xmlns="" xmlns:a16="http://schemas.microsoft.com/office/drawing/2014/main" id="{0008614E-3565-45C6-9FE7-5131ADF3A67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31" name="Picture 94">
          <a:extLst>
            <a:ext uri="{FF2B5EF4-FFF2-40B4-BE49-F238E27FC236}">
              <a16:creationId xmlns="" xmlns:a16="http://schemas.microsoft.com/office/drawing/2014/main" id="{7D8640CE-274D-4444-BF86-096E9A5151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32" name="Picture 95">
          <a:extLst>
            <a:ext uri="{FF2B5EF4-FFF2-40B4-BE49-F238E27FC236}">
              <a16:creationId xmlns="" xmlns:a16="http://schemas.microsoft.com/office/drawing/2014/main" id="{ECC707BE-9AF4-4AC3-ABE4-1EB05FF315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33" name="Picture 96">
          <a:extLst>
            <a:ext uri="{FF2B5EF4-FFF2-40B4-BE49-F238E27FC236}">
              <a16:creationId xmlns="" xmlns:a16="http://schemas.microsoft.com/office/drawing/2014/main" id="{4BC4303A-AB77-415D-8959-83AB22972C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34" name="Picture 97">
          <a:extLst>
            <a:ext uri="{FF2B5EF4-FFF2-40B4-BE49-F238E27FC236}">
              <a16:creationId xmlns="" xmlns:a16="http://schemas.microsoft.com/office/drawing/2014/main" id="{2A4DB22D-E1F2-4BD6-9C83-50D68D078A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35" name="Picture 98">
          <a:extLst>
            <a:ext uri="{FF2B5EF4-FFF2-40B4-BE49-F238E27FC236}">
              <a16:creationId xmlns="" xmlns:a16="http://schemas.microsoft.com/office/drawing/2014/main" id="{B56C4DDF-BE30-47F8-8EB9-8B72EF4145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36" name="Picture 99">
          <a:extLst>
            <a:ext uri="{FF2B5EF4-FFF2-40B4-BE49-F238E27FC236}">
              <a16:creationId xmlns="" xmlns:a16="http://schemas.microsoft.com/office/drawing/2014/main" id="{BDDEFF27-0378-4E06-B4B5-B92BAFC0BD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37" name="Picture 100">
          <a:extLst>
            <a:ext uri="{FF2B5EF4-FFF2-40B4-BE49-F238E27FC236}">
              <a16:creationId xmlns="" xmlns:a16="http://schemas.microsoft.com/office/drawing/2014/main" id="{50854E72-51B1-4C38-B30C-E95DFD7006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38" name="Picture 101">
          <a:extLst>
            <a:ext uri="{FF2B5EF4-FFF2-40B4-BE49-F238E27FC236}">
              <a16:creationId xmlns="" xmlns:a16="http://schemas.microsoft.com/office/drawing/2014/main" id="{735B0F40-6752-487E-B20A-EDF917751C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39" name="Picture 102">
          <a:extLst>
            <a:ext uri="{FF2B5EF4-FFF2-40B4-BE49-F238E27FC236}">
              <a16:creationId xmlns="" xmlns:a16="http://schemas.microsoft.com/office/drawing/2014/main" id="{53406DD0-5DC1-489A-882A-36B90CAD65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40" name="Picture 69">
          <a:extLst>
            <a:ext uri="{FF2B5EF4-FFF2-40B4-BE49-F238E27FC236}">
              <a16:creationId xmlns="" xmlns:a16="http://schemas.microsoft.com/office/drawing/2014/main" id="{DE1E6E3D-A70A-465A-AD71-84EB28D90F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41" name="Picture 70">
          <a:extLst>
            <a:ext uri="{FF2B5EF4-FFF2-40B4-BE49-F238E27FC236}">
              <a16:creationId xmlns="" xmlns:a16="http://schemas.microsoft.com/office/drawing/2014/main" id="{C85E28D8-475E-4A60-970B-0FB3A31539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42" name="Picture 71">
          <a:extLst>
            <a:ext uri="{FF2B5EF4-FFF2-40B4-BE49-F238E27FC236}">
              <a16:creationId xmlns="" xmlns:a16="http://schemas.microsoft.com/office/drawing/2014/main" id="{17F2F821-0174-48A4-8BD2-C3B692AA7C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43" name="Picture 72">
          <a:extLst>
            <a:ext uri="{FF2B5EF4-FFF2-40B4-BE49-F238E27FC236}">
              <a16:creationId xmlns="" xmlns:a16="http://schemas.microsoft.com/office/drawing/2014/main" id="{433C71E5-C22E-450D-866F-C51D39A5AB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44" name="Picture 73">
          <a:extLst>
            <a:ext uri="{FF2B5EF4-FFF2-40B4-BE49-F238E27FC236}">
              <a16:creationId xmlns="" xmlns:a16="http://schemas.microsoft.com/office/drawing/2014/main" id="{33AE804B-5620-406F-B160-DBDA8A83F0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45" name="Picture 74">
          <a:extLst>
            <a:ext uri="{FF2B5EF4-FFF2-40B4-BE49-F238E27FC236}">
              <a16:creationId xmlns="" xmlns:a16="http://schemas.microsoft.com/office/drawing/2014/main" id="{2061116E-623E-4FE8-8AE9-946FA0410E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46" name="Picture 75">
          <a:extLst>
            <a:ext uri="{FF2B5EF4-FFF2-40B4-BE49-F238E27FC236}">
              <a16:creationId xmlns="" xmlns:a16="http://schemas.microsoft.com/office/drawing/2014/main" id="{1DFD80BB-351C-4126-BCFF-1E98E8E2EC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47" name="Picture 76">
          <a:extLst>
            <a:ext uri="{FF2B5EF4-FFF2-40B4-BE49-F238E27FC236}">
              <a16:creationId xmlns="" xmlns:a16="http://schemas.microsoft.com/office/drawing/2014/main" id="{1D4D013A-8F12-4332-BEB8-97FAD9B2CBF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48" name="Picture 77">
          <a:extLst>
            <a:ext uri="{FF2B5EF4-FFF2-40B4-BE49-F238E27FC236}">
              <a16:creationId xmlns="" xmlns:a16="http://schemas.microsoft.com/office/drawing/2014/main" id="{87395750-CD93-47BA-B014-F393DE5AE0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49" name="Picture 78">
          <a:extLst>
            <a:ext uri="{FF2B5EF4-FFF2-40B4-BE49-F238E27FC236}">
              <a16:creationId xmlns="" xmlns:a16="http://schemas.microsoft.com/office/drawing/2014/main" id="{0E5A833A-1D3E-4190-80EB-7A0BC9972F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50" name="Picture 79">
          <a:extLst>
            <a:ext uri="{FF2B5EF4-FFF2-40B4-BE49-F238E27FC236}">
              <a16:creationId xmlns="" xmlns:a16="http://schemas.microsoft.com/office/drawing/2014/main" id="{86DC972E-E452-4859-8D53-2A36FCDB3C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51" name="Picture 80">
          <a:extLst>
            <a:ext uri="{FF2B5EF4-FFF2-40B4-BE49-F238E27FC236}">
              <a16:creationId xmlns="" xmlns:a16="http://schemas.microsoft.com/office/drawing/2014/main" id="{28DCCD90-D8FD-4BCC-B801-308DD1CC8B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52" name="Picture 81">
          <a:extLst>
            <a:ext uri="{FF2B5EF4-FFF2-40B4-BE49-F238E27FC236}">
              <a16:creationId xmlns="" xmlns:a16="http://schemas.microsoft.com/office/drawing/2014/main" id="{CCA8BD94-BC25-41A5-8DF4-30D2F29177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53" name="Picture 82">
          <a:extLst>
            <a:ext uri="{FF2B5EF4-FFF2-40B4-BE49-F238E27FC236}">
              <a16:creationId xmlns="" xmlns:a16="http://schemas.microsoft.com/office/drawing/2014/main" id="{9A2D7F19-D062-46DE-A1CB-1AB3E72B15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54" name="Picture 83">
          <a:extLst>
            <a:ext uri="{FF2B5EF4-FFF2-40B4-BE49-F238E27FC236}">
              <a16:creationId xmlns="" xmlns:a16="http://schemas.microsoft.com/office/drawing/2014/main" id="{2DDD259F-6742-4A6A-84A8-8B09F0DF5A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55" name="Picture 84">
          <a:extLst>
            <a:ext uri="{FF2B5EF4-FFF2-40B4-BE49-F238E27FC236}">
              <a16:creationId xmlns="" xmlns:a16="http://schemas.microsoft.com/office/drawing/2014/main" id="{F4AF36B6-A5C5-4CDF-BFDF-E75FBFD4DBD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56" name="Picture 85">
          <a:extLst>
            <a:ext uri="{FF2B5EF4-FFF2-40B4-BE49-F238E27FC236}">
              <a16:creationId xmlns="" xmlns:a16="http://schemas.microsoft.com/office/drawing/2014/main" id="{99FC2ECA-8C8D-4041-9C97-B951A3926E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57" name="Picture 86">
          <a:extLst>
            <a:ext uri="{FF2B5EF4-FFF2-40B4-BE49-F238E27FC236}">
              <a16:creationId xmlns="" xmlns:a16="http://schemas.microsoft.com/office/drawing/2014/main" id="{C04E343F-2526-44A5-B747-FAF741C005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58" name="Picture 87">
          <a:extLst>
            <a:ext uri="{FF2B5EF4-FFF2-40B4-BE49-F238E27FC236}">
              <a16:creationId xmlns="" xmlns:a16="http://schemas.microsoft.com/office/drawing/2014/main" id="{72F5026D-E65D-421A-9CA7-A0447F2588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59" name="Picture 88">
          <a:extLst>
            <a:ext uri="{FF2B5EF4-FFF2-40B4-BE49-F238E27FC236}">
              <a16:creationId xmlns="" xmlns:a16="http://schemas.microsoft.com/office/drawing/2014/main" id="{7B63B010-BFE2-405C-84D8-970C099EF3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60" name="Picture 89">
          <a:extLst>
            <a:ext uri="{FF2B5EF4-FFF2-40B4-BE49-F238E27FC236}">
              <a16:creationId xmlns="" xmlns:a16="http://schemas.microsoft.com/office/drawing/2014/main" id="{9788D4FC-2D94-4D30-9854-FCF16BF498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61" name="Picture 90">
          <a:extLst>
            <a:ext uri="{FF2B5EF4-FFF2-40B4-BE49-F238E27FC236}">
              <a16:creationId xmlns="" xmlns:a16="http://schemas.microsoft.com/office/drawing/2014/main" id="{4AAA764A-5F6F-4227-866C-AE0C4F582E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62" name="Picture 91">
          <a:extLst>
            <a:ext uri="{FF2B5EF4-FFF2-40B4-BE49-F238E27FC236}">
              <a16:creationId xmlns="" xmlns:a16="http://schemas.microsoft.com/office/drawing/2014/main" id="{2DD2E20A-42FC-4A89-A14A-E69D00F340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63" name="Picture 92">
          <a:extLst>
            <a:ext uri="{FF2B5EF4-FFF2-40B4-BE49-F238E27FC236}">
              <a16:creationId xmlns="" xmlns:a16="http://schemas.microsoft.com/office/drawing/2014/main" id="{43067600-A158-44B1-BCA7-CD25C9C4115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64" name="Picture 93">
          <a:extLst>
            <a:ext uri="{FF2B5EF4-FFF2-40B4-BE49-F238E27FC236}">
              <a16:creationId xmlns="" xmlns:a16="http://schemas.microsoft.com/office/drawing/2014/main" id="{30A15538-48B7-436C-A71E-780249B04A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65" name="Picture 94">
          <a:extLst>
            <a:ext uri="{FF2B5EF4-FFF2-40B4-BE49-F238E27FC236}">
              <a16:creationId xmlns="" xmlns:a16="http://schemas.microsoft.com/office/drawing/2014/main" id="{984006F5-125F-43E7-B288-314A44470C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66" name="Picture 95">
          <a:extLst>
            <a:ext uri="{FF2B5EF4-FFF2-40B4-BE49-F238E27FC236}">
              <a16:creationId xmlns="" xmlns:a16="http://schemas.microsoft.com/office/drawing/2014/main" id="{742B1D0F-EBCF-4034-B1B9-F9F0504B53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67" name="Picture 96">
          <a:extLst>
            <a:ext uri="{FF2B5EF4-FFF2-40B4-BE49-F238E27FC236}">
              <a16:creationId xmlns="" xmlns:a16="http://schemas.microsoft.com/office/drawing/2014/main" id="{912C8D06-DF33-4ADD-BADF-C80E4800E7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68" name="Picture 97">
          <a:extLst>
            <a:ext uri="{FF2B5EF4-FFF2-40B4-BE49-F238E27FC236}">
              <a16:creationId xmlns="" xmlns:a16="http://schemas.microsoft.com/office/drawing/2014/main" id="{4F9FEF29-5BD3-45A5-BC9D-B0B15A6617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69" name="Picture 98">
          <a:extLst>
            <a:ext uri="{FF2B5EF4-FFF2-40B4-BE49-F238E27FC236}">
              <a16:creationId xmlns="" xmlns:a16="http://schemas.microsoft.com/office/drawing/2014/main" id="{CA3C4289-A7AD-4FDB-B00F-587C5D7F5A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70" name="Picture 99">
          <a:extLst>
            <a:ext uri="{FF2B5EF4-FFF2-40B4-BE49-F238E27FC236}">
              <a16:creationId xmlns="" xmlns:a16="http://schemas.microsoft.com/office/drawing/2014/main" id="{991A3712-880A-4E76-AEF6-9EDD303AF0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71" name="Picture 100">
          <a:extLst>
            <a:ext uri="{FF2B5EF4-FFF2-40B4-BE49-F238E27FC236}">
              <a16:creationId xmlns="" xmlns:a16="http://schemas.microsoft.com/office/drawing/2014/main" id="{D7A978F0-0782-403A-B955-6CE4E92F93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72" name="Picture 101">
          <a:extLst>
            <a:ext uri="{FF2B5EF4-FFF2-40B4-BE49-F238E27FC236}">
              <a16:creationId xmlns="" xmlns:a16="http://schemas.microsoft.com/office/drawing/2014/main" id="{29566BEF-02F9-4A1E-8E78-36D153A12A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73" name="Picture 102">
          <a:extLst>
            <a:ext uri="{FF2B5EF4-FFF2-40B4-BE49-F238E27FC236}">
              <a16:creationId xmlns="" xmlns:a16="http://schemas.microsoft.com/office/drawing/2014/main" id="{547569AF-C54E-481D-9B3A-582B1CF7E3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74" name="Picture 69">
          <a:extLst>
            <a:ext uri="{FF2B5EF4-FFF2-40B4-BE49-F238E27FC236}">
              <a16:creationId xmlns="" xmlns:a16="http://schemas.microsoft.com/office/drawing/2014/main" id="{8038C675-9F2B-48C4-A033-3038286FD8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75" name="Picture 70">
          <a:extLst>
            <a:ext uri="{FF2B5EF4-FFF2-40B4-BE49-F238E27FC236}">
              <a16:creationId xmlns="" xmlns:a16="http://schemas.microsoft.com/office/drawing/2014/main" id="{7503BBDE-BA3C-4745-BEE8-01E527BD66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76" name="Picture 71">
          <a:extLst>
            <a:ext uri="{FF2B5EF4-FFF2-40B4-BE49-F238E27FC236}">
              <a16:creationId xmlns="" xmlns:a16="http://schemas.microsoft.com/office/drawing/2014/main" id="{49F97D7B-5B4F-4D4B-8BB5-C8845BF067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77" name="Picture 72">
          <a:extLst>
            <a:ext uri="{FF2B5EF4-FFF2-40B4-BE49-F238E27FC236}">
              <a16:creationId xmlns="" xmlns:a16="http://schemas.microsoft.com/office/drawing/2014/main" id="{18247678-75AB-496E-99D4-03943FF79E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78" name="Picture 73">
          <a:extLst>
            <a:ext uri="{FF2B5EF4-FFF2-40B4-BE49-F238E27FC236}">
              <a16:creationId xmlns="" xmlns:a16="http://schemas.microsoft.com/office/drawing/2014/main" id="{0B8DED5D-4495-41BA-A6F7-73383B83BF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79" name="Picture 74">
          <a:extLst>
            <a:ext uri="{FF2B5EF4-FFF2-40B4-BE49-F238E27FC236}">
              <a16:creationId xmlns="" xmlns:a16="http://schemas.microsoft.com/office/drawing/2014/main" id="{A12D7786-18A5-453E-BBAE-7337A8A5A9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80" name="Picture 75">
          <a:extLst>
            <a:ext uri="{FF2B5EF4-FFF2-40B4-BE49-F238E27FC236}">
              <a16:creationId xmlns="" xmlns:a16="http://schemas.microsoft.com/office/drawing/2014/main" id="{11C835EB-8D99-46B0-A416-031DB0C5AC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81" name="Picture 76">
          <a:extLst>
            <a:ext uri="{FF2B5EF4-FFF2-40B4-BE49-F238E27FC236}">
              <a16:creationId xmlns="" xmlns:a16="http://schemas.microsoft.com/office/drawing/2014/main" id="{7AB54187-A308-4C67-8EB7-7DB082D2FA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82" name="Picture 77">
          <a:extLst>
            <a:ext uri="{FF2B5EF4-FFF2-40B4-BE49-F238E27FC236}">
              <a16:creationId xmlns="" xmlns:a16="http://schemas.microsoft.com/office/drawing/2014/main" id="{EB51F6A0-CEC7-43BE-AF10-94C5797367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83" name="Picture 78">
          <a:extLst>
            <a:ext uri="{FF2B5EF4-FFF2-40B4-BE49-F238E27FC236}">
              <a16:creationId xmlns="" xmlns:a16="http://schemas.microsoft.com/office/drawing/2014/main" id="{CC4E56EA-907B-4C30-ACAB-4B3BB55C6D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84" name="Picture 79">
          <a:extLst>
            <a:ext uri="{FF2B5EF4-FFF2-40B4-BE49-F238E27FC236}">
              <a16:creationId xmlns="" xmlns:a16="http://schemas.microsoft.com/office/drawing/2014/main" id="{ED13B61F-580E-4557-BEF7-D6F44156D3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85" name="Picture 80">
          <a:extLst>
            <a:ext uri="{FF2B5EF4-FFF2-40B4-BE49-F238E27FC236}">
              <a16:creationId xmlns="" xmlns:a16="http://schemas.microsoft.com/office/drawing/2014/main" id="{ACFC14A8-2CC4-481B-9D6F-222654E801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86" name="Picture 81">
          <a:extLst>
            <a:ext uri="{FF2B5EF4-FFF2-40B4-BE49-F238E27FC236}">
              <a16:creationId xmlns="" xmlns:a16="http://schemas.microsoft.com/office/drawing/2014/main" id="{5641692E-37B5-443D-AA2C-8989AD682C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87" name="Picture 82">
          <a:extLst>
            <a:ext uri="{FF2B5EF4-FFF2-40B4-BE49-F238E27FC236}">
              <a16:creationId xmlns="" xmlns:a16="http://schemas.microsoft.com/office/drawing/2014/main" id="{18CA9B01-373D-4A90-BCA0-26416D24F5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88" name="Picture 83">
          <a:extLst>
            <a:ext uri="{FF2B5EF4-FFF2-40B4-BE49-F238E27FC236}">
              <a16:creationId xmlns="" xmlns:a16="http://schemas.microsoft.com/office/drawing/2014/main" id="{36111340-94CE-49C5-B1C9-41CF072E31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89" name="Picture 84">
          <a:extLst>
            <a:ext uri="{FF2B5EF4-FFF2-40B4-BE49-F238E27FC236}">
              <a16:creationId xmlns="" xmlns:a16="http://schemas.microsoft.com/office/drawing/2014/main" id="{B17EE517-6E21-4300-AD67-25D257F0C6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90" name="Picture 85">
          <a:extLst>
            <a:ext uri="{FF2B5EF4-FFF2-40B4-BE49-F238E27FC236}">
              <a16:creationId xmlns="" xmlns:a16="http://schemas.microsoft.com/office/drawing/2014/main" id="{9B67B1E4-FD15-49B3-BB13-82496DF12B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91" name="Picture 86">
          <a:extLst>
            <a:ext uri="{FF2B5EF4-FFF2-40B4-BE49-F238E27FC236}">
              <a16:creationId xmlns="" xmlns:a16="http://schemas.microsoft.com/office/drawing/2014/main" id="{3475CC13-D243-4035-B583-FA59D3EB90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92" name="Picture 87">
          <a:extLst>
            <a:ext uri="{FF2B5EF4-FFF2-40B4-BE49-F238E27FC236}">
              <a16:creationId xmlns="" xmlns:a16="http://schemas.microsoft.com/office/drawing/2014/main" id="{1020343A-9628-43C7-A615-6DBE3C6620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93" name="Picture 88">
          <a:extLst>
            <a:ext uri="{FF2B5EF4-FFF2-40B4-BE49-F238E27FC236}">
              <a16:creationId xmlns="" xmlns:a16="http://schemas.microsoft.com/office/drawing/2014/main" id="{6D123BEF-CC0D-4E49-BE70-F5EC3DD311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94" name="Picture 89">
          <a:extLst>
            <a:ext uri="{FF2B5EF4-FFF2-40B4-BE49-F238E27FC236}">
              <a16:creationId xmlns="" xmlns:a16="http://schemas.microsoft.com/office/drawing/2014/main" id="{AB839D5F-833A-4370-9916-32BE4C19B2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95" name="Picture 90">
          <a:extLst>
            <a:ext uri="{FF2B5EF4-FFF2-40B4-BE49-F238E27FC236}">
              <a16:creationId xmlns="" xmlns:a16="http://schemas.microsoft.com/office/drawing/2014/main" id="{96F921BB-9AB3-487D-8C83-D5E2A1B156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96" name="Picture 91">
          <a:extLst>
            <a:ext uri="{FF2B5EF4-FFF2-40B4-BE49-F238E27FC236}">
              <a16:creationId xmlns="" xmlns:a16="http://schemas.microsoft.com/office/drawing/2014/main" id="{AF1CB5FA-94FC-4708-A58F-7E2F67AA06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97" name="Picture 92">
          <a:extLst>
            <a:ext uri="{FF2B5EF4-FFF2-40B4-BE49-F238E27FC236}">
              <a16:creationId xmlns="" xmlns:a16="http://schemas.microsoft.com/office/drawing/2014/main" id="{956E3E39-C61A-4010-93ED-2E1E6DB489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98" name="Picture 93">
          <a:extLst>
            <a:ext uri="{FF2B5EF4-FFF2-40B4-BE49-F238E27FC236}">
              <a16:creationId xmlns="" xmlns:a16="http://schemas.microsoft.com/office/drawing/2014/main" id="{03F16D77-75ED-4CBB-AA2E-E5B704D3077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299" name="Picture 94">
          <a:extLst>
            <a:ext uri="{FF2B5EF4-FFF2-40B4-BE49-F238E27FC236}">
              <a16:creationId xmlns="" xmlns:a16="http://schemas.microsoft.com/office/drawing/2014/main" id="{5A6D5D26-8F52-48DB-ABE9-30133FA048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300" name="Picture 95">
          <a:extLst>
            <a:ext uri="{FF2B5EF4-FFF2-40B4-BE49-F238E27FC236}">
              <a16:creationId xmlns="" xmlns:a16="http://schemas.microsoft.com/office/drawing/2014/main" id="{3C209F39-AB1D-4FE3-8BE5-948BFC5DAE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301" name="Picture 96">
          <a:extLst>
            <a:ext uri="{FF2B5EF4-FFF2-40B4-BE49-F238E27FC236}">
              <a16:creationId xmlns="" xmlns:a16="http://schemas.microsoft.com/office/drawing/2014/main" id="{EA3558FA-BF5D-4687-AEFC-49F22B255F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302" name="Picture 97">
          <a:extLst>
            <a:ext uri="{FF2B5EF4-FFF2-40B4-BE49-F238E27FC236}">
              <a16:creationId xmlns="" xmlns:a16="http://schemas.microsoft.com/office/drawing/2014/main" id="{9320ADA5-4012-43A7-A8BF-A44368EDD6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303" name="Picture 98">
          <a:extLst>
            <a:ext uri="{FF2B5EF4-FFF2-40B4-BE49-F238E27FC236}">
              <a16:creationId xmlns="" xmlns:a16="http://schemas.microsoft.com/office/drawing/2014/main" id="{A6B4D4ED-A570-4DBA-9BF6-1476671B0D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304" name="Picture 99">
          <a:extLst>
            <a:ext uri="{FF2B5EF4-FFF2-40B4-BE49-F238E27FC236}">
              <a16:creationId xmlns="" xmlns:a16="http://schemas.microsoft.com/office/drawing/2014/main" id="{A4A2752D-11CD-4BE1-94F3-CBF804C598F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305" name="Picture 100">
          <a:extLst>
            <a:ext uri="{FF2B5EF4-FFF2-40B4-BE49-F238E27FC236}">
              <a16:creationId xmlns="" xmlns:a16="http://schemas.microsoft.com/office/drawing/2014/main" id="{2BE93603-E745-4F5D-91F3-5DFBD9E5F7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306" name="Picture 101">
          <a:extLst>
            <a:ext uri="{FF2B5EF4-FFF2-40B4-BE49-F238E27FC236}">
              <a16:creationId xmlns="" xmlns:a16="http://schemas.microsoft.com/office/drawing/2014/main" id="{3651A6C9-BEBF-4000-8777-E1753E5D2D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307" name="Picture 102">
          <a:extLst>
            <a:ext uri="{FF2B5EF4-FFF2-40B4-BE49-F238E27FC236}">
              <a16:creationId xmlns="" xmlns:a16="http://schemas.microsoft.com/office/drawing/2014/main" id="{6C0B4D68-AAAB-45EC-B4E0-8F2A1454B4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308" name="Picture 69">
          <a:extLst>
            <a:ext uri="{FF2B5EF4-FFF2-40B4-BE49-F238E27FC236}">
              <a16:creationId xmlns="" xmlns:a16="http://schemas.microsoft.com/office/drawing/2014/main" id="{705D4AB5-2330-4BB4-AC6D-33528A3F7F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309" name="Picture 70">
          <a:extLst>
            <a:ext uri="{FF2B5EF4-FFF2-40B4-BE49-F238E27FC236}">
              <a16:creationId xmlns="" xmlns:a16="http://schemas.microsoft.com/office/drawing/2014/main" id="{90401062-DFAD-48E1-877E-F1A1F26D86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310" name="Picture 71">
          <a:extLst>
            <a:ext uri="{FF2B5EF4-FFF2-40B4-BE49-F238E27FC236}">
              <a16:creationId xmlns="" xmlns:a16="http://schemas.microsoft.com/office/drawing/2014/main" id="{D7C5EBFA-2045-42FE-A783-7A28550272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311" name="Picture 72">
          <a:extLst>
            <a:ext uri="{FF2B5EF4-FFF2-40B4-BE49-F238E27FC236}">
              <a16:creationId xmlns="" xmlns:a16="http://schemas.microsoft.com/office/drawing/2014/main" id="{0A016BB5-66AC-4550-B6D6-7A6F90A54A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312" name="Picture 73">
          <a:extLst>
            <a:ext uri="{FF2B5EF4-FFF2-40B4-BE49-F238E27FC236}">
              <a16:creationId xmlns="" xmlns:a16="http://schemas.microsoft.com/office/drawing/2014/main" id="{107E3618-8E84-4462-91B4-9262FD21FC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313" name="Picture 74">
          <a:extLst>
            <a:ext uri="{FF2B5EF4-FFF2-40B4-BE49-F238E27FC236}">
              <a16:creationId xmlns="" xmlns:a16="http://schemas.microsoft.com/office/drawing/2014/main" id="{A9A41A64-5EA6-494E-97DF-A9C0E2405A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314" name="Picture 75">
          <a:extLst>
            <a:ext uri="{FF2B5EF4-FFF2-40B4-BE49-F238E27FC236}">
              <a16:creationId xmlns="" xmlns:a16="http://schemas.microsoft.com/office/drawing/2014/main" id="{A6234CA7-8997-42DC-92BA-1AF176F4A7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315" name="Picture 76">
          <a:extLst>
            <a:ext uri="{FF2B5EF4-FFF2-40B4-BE49-F238E27FC236}">
              <a16:creationId xmlns="" xmlns:a16="http://schemas.microsoft.com/office/drawing/2014/main" id="{D341840F-6BC2-4C51-8984-8C3EC14F03E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316" name="Picture 77">
          <a:extLst>
            <a:ext uri="{FF2B5EF4-FFF2-40B4-BE49-F238E27FC236}">
              <a16:creationId xmlns="" xmlns:a16="http://schemas.microsoft.com/office/drawing/2014/main" id="{26DEFF93-16F2-4824-BB1C-0CD310341D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317" name="Picture 78">
          <a:extLst>
            <a:ext uri="{FF2B5EF4-FFF2-40B4-BE49-F238E27FC236}">
              <a16:creationId xmlns="" xmlns:a16="http://schemas.microsoft.com/office/drawing/2014/main" id="{8A946329-4FD6-41F7-8EBE-BE7D69DBA6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318" name="Picture 79">
          <a:extLst>
            <a:ext uri="{FF2B5EF4-FFF2-40B4-BE49-F238E27FC236}">
              <a16:creationId xmlns="" xmlns:a16="http://schemas.microsoft.com/office/drawing/2014/main" id="{D1AB142A-7B67-4C06-AFBC-AEA3EF4D62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319" name="Picture 80">
          <a:extLst>
            <a:ext uri="{FF2B5EF4-FFF2-40B4-BE49-F238E27FC236}">
              <a16:creationId xmlns="" xmlns:a16="http://schemas.microsoft.com/office/drawing/2014/main" id="{F13F9173-0B85-4C72-8966-9BA07322F2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320" name="Picture 81">
          <a:extLst>
            <a:ext uri="{FF2B5EF4-FFF2-40B4-BE49-F238E27FC236}">
              <a16:creationId xmlns="" xmlns:a16="http://schemas.microsoft.com/office/drawing/2014/main" id="{FBDE2749-75AA-4CF6-BFA6-C264385B95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321" name="Picture 82">
          <a:extLst>
            <a:ext uri="{FF2B5EF4-FFF2-40B4-BE49-F238E27FC236}">
              <a16:creationId xmlns="" xmlns:a16="http://schemas.microsoft.com/office/drawing/2014/main" id="{0C5B5043-4239-435E-B03A-9A2CF5D4C4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322" name="Picture 83">
          <a:extLst>
            <a:ext uri="{FF2B5EF4-FFF2-40B4-BE49-F238E27FC236}">
              <a16:creationId xmlns="" xmlns:a16="http://schemas.microsoft.com/office/drawing/2014/main" id="{9D6137F4-3780-4B77-8C4E-7CD22CBE96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323" name="Picture 84">
          <a:extLst>
            <a:ext uri="{FF2B5EF4-FFF2-40B4-BE49-F238E27FC236}">
              <a16:creationId xmlns="" xmlns:a16="http://schemas.microsoft.com/office/drawing/2014/main" id="{16968258-8A0E-42AA-B51D-D521B0B0A7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324" name="Picture 85">
          <a:extLst>
            <a:ext uri="{FF2B5EF4-FFF2-40B4-BE49-F238E27FC236}">
              <a16:creationId xmlns="" xmlns:a16="http://schemas.microsoft.com/office/drawing/2014/main" id="{A409664C-F953-4DAF-B6C8-D684680C35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325" name="Picture 86">
          <a:extLst>
            <a:ext uri="{FF2B5EF4-FFF2-40B4-BE49-F238E27FC236}">
              <a16:creationId xmlns="" xmlns:a16="http://schemas.microsoft.com/office/drawing/2014/main" id="{BCC2CABE-3114-45C6-A4CC-398BEE18A0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326" name="Picture 87">
          <a:extLst>
            <a:ext uri="{FF2B5EF4-FFF2-40B4-BE49-F238E27FC236}">
              <a16:creationId xmlns="" xmlns:a16="http://schemas.microsoft.com/office/drawing/2014/main" id="{944F07FA-BD2B-459B-B19C-583A58764D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327" name="Picture 88">
          <a:extLst>
            <a:ext uri="{FF2B5EF4-FFF2-40B4-BE49-F238E27FC236}">
              <a16:creationId xmlns="" xmlns:a16="http://schemas.microsoft.com/office/drawing/2014/main" id="{494F3370-4F4B-4192-9FF3-D4D2A01E5A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328" name="Picture 89">
          <a:extLst>
            <a:ext uri="{FF2B5EF4-FFF2-40B4-BE49-F238E27FC236}">
              <a16:creationId xmlns="" xmlns:a16="http://schemas.microsoft.com/office/drawing/2014/main" id="{C2C754EF-C49B-4DDA-BE31-B0CA3E45A7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329" name="Picture 90">
          <a:extLst>
            <a:ext uri="{FF2B5EF4-FFF2-40B4-BE49-F238E27FC236}">
              <a16:creationId xmlns="" xmlns:a16="http://schemas.microsoft.com/office/drawing/2014/main" id="{28445543-091F-4F4C-8E5B-C6BF30B8B1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330" name="Picture 91">
          <a:extLst>
            <a:ext uri="{FF2B5EF4-FFF2-40B4-BE49-F238E27FC236}">
              <a16:creationId xmlns="" xmlns:a16="http://schemas.microsoft.com/office/drawing/2014/main" id="{EAE033FE-44D9-4F18-9D59-A05EABB0A0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331" name="Picture 92">
          <a:extLst>
            <a:ext uri="{FF2B5EF4-FFF2-40B4-BE49-F238E27FC236}">
              <a16:creationId xmlns="" xmlns:a16="http://schemas.microsoft.com/office/drawing/2014/main" id="{056DC057-5275-4C2B-97F1-335E9ED5A7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332" name="Picture 93">
          <a:extLst>
            <a:ext uri="{FF2B5EF4-FFF2-40B4-BE49-F238E27FC236}">
              <a16:creationId xmlns="" xmlns:a16="http://schemas.microsoft.com/office/drawing/2014/main" id="{8CE57CCF-1C66-4713-9D5A-8B5B61310A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333" name="Picture 94">
          <a:extLst>
            <a:ext uri="{FF2B5EF4-FFF2-40B4-BE49-F238E27FC236}">
              <a16:creationId xmlns="" xmlns:a16="http://schemas.microsoft.com/office/drawing/2014/main" id="{5C7B5428-7F47-40C9-ACF2-EDADA649F6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334" name="Picture 95">
          <a:extLst>
            <a:ext uri="{FF2B5EF4-FFF2-40B4-BE49-F238E27FC236}">
              <a16:creationId xmlns="" xmlns:a16="http://schemas.microsoft.com/office/drawing/2014/main" id="{F51174E9-5708-4B93-9583-8E9943EAC2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335" name="Picture 96">
          <a:extLst>
            <a:ext uri="{FF2B5EF4-FFF2-40B4-BE49-F238E27FC236}">
              <a16:creationId xmlns="" xmlns:a16="http://schemas.microsoft.com/office/drawing/2014/main" id="{8C85C990-D05A-4428-A535-02205DF3E2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336" name="Picture 97">
          <a:extLst>
            <a:ext uri="{FF2B5EF4-FFF2-40B4-BE49-F238E27FC236}">
              <a16:creationId xmlns="" xmlns:a16="http://schemas.microsoft.com/office/drawing/2014/main" id="{A6C7FEA4-B587-4A58-98C6-C62AC2EF48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337" name="Picture 98">
          <a:extLst>
            <a:ext uri="{FF2B5EF4-FFF2-40B4-BE49-F238E27FC236}">
              <a16:creationId xmlns="" xmlns:a16="http://schemas.microsoft.com/office/drawing/2014/main" id="{A553E068-E150-46A4-9310-54C95CC3E0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338" name="Picture 99">
          <a:extLst>
            <a:ext uri="{FF2B5EF4-FFF2-40B4-BE49-F238E27FC236}">
              <a16:creationId xmlns="" xmlns:a16="http://schemas.microsoft.com/office/drawing/2014/main" id="{C4CA5A5D-7B81-4033-9079-BAE5EDB8CD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339" name="Picture 100">
          <a:extLst>
            <a:ext uri="{FF2B5EF4-FFF2-40B4-BE49-F238E27FC236}">
              <a16:creationId xmlns="" xmlns:a16="http://schemas.microsoft.com/office/drawing/2014/main" id="{96169872-CE42-4739-95BB-6420B7E3EA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365</xdr:row>
      <xdr:rowOff>0</xdr:rowOff>
    </xdr:from>
    <xdr:to>
      <xdr:col>1</xdr:col>
      <xdr:colOff>1095375</xdr:colOff>
      <xdr:row>365</xdr:row>
      <xdr:rowOff>0</xdr:rowOff>
    </xdr:to>
    <xdr:pic>
      <xdr:nvPicPr>
        <xdr:cNvPr id="340" name="Picture 101">
          <a:extLst>
            <a:ext uri="{FF2B5EF4-FFF2-40B4-BE49-F238E27FC236}">
              <a16:creationId xmlns="" xmlns:a16="http://schemas.microsoft.com/office/drawing/2014/main" id="{7DF85C24-74CF-4CC1-8B2F-2A8E177995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87556775"/>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12</xdr:row>
      <xdr:rowOff>0</xdr:rowOff>
    </xdr:from>
    <xdr:to>
      <xdr:col>1</xdr:col>
      <xdr:colOff>1095375</xdr:colOff>
      <xdr:row>12</xdr:row>
      <xdr:rowOff>0</xdr:rowOff>
    </xdr:to>
    <xdr:pic>
      <xdr:nvPicPr>
        <xdr:cNvPr id="2" name="Picture 1">
          <a:extLst>
            <a:ext uri="{FF2B5EF4-FFF2-40B4-BE49-F238E27FC236}">
              <a16:creationId xmlns="" xmlns:a16="http://schemas.microsoft.com/office/drawing/2014/main" id="{458FB720-BA0B-44B7-A8C4-3E933229F1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3" name="Picture 2">
          <a:extLst>
            <a:ext uri="{FF2B5EF4-FFF2-40B4-BE49-F238E27FC236}">
              <a16:creationId xmlns="" xmlns:a16="http://schemas.microsoft.com/office/drawing/2014/main" id="{B6F3B6BD-E6DB-414F-AA55-675253C46A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4" name="Picture 3">
          <a:extLst>
            <a:ext uri="{FF2B5EF4-FFF2-40B4-BE49-F238E27FC236}">
              <a16:creationId xmlns="" xmlns:a16="http://schemas.microsoft.com/office/drawing/2014/main" id="{6E2C1894-FBA3-461A-BF68-FA29B2AE41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5" name="Picture 4">
          <a:extLst>
            <a:ext uri="{FF2B5EF4-FFF2-40B4-BE49-F238E27FC236}">
              <a16:creationId xmlns="" xmlns:a16="http://schemas.microsoft.com/office/drawing/2014/main" id="{938D3BD7-D7E7-4857-B8D4-BB5CD7CB49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6" name="Picture 5">
          <a:extLst>
            <a:ext uri="{FF2B5EF4-FFF2-40B4-BE49-F238E27FC236}">
              <a16:creationId xmlns="" xmlns:a16="http://schemas.microsoft.com/office/drawing/2014/main" id="{2521E4B9-D948-43C6-89A4-6153414CC2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7" name="Picture 6">
          <a:extLst>
            <a:ext uri="{FF2B5EF4-FFF2-40B4-BE49-F238E27FC236}">
              <a16:creationId xmlns="" xmlns:a16="http://schemas.microsoft.com/office/drawing/2014/main" id="{E8F91DA5-EE66-458B-B220-6B987F1D49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8" name="Picture 7">
          <a:extLst>
            <a:ext uri="{FF2B5EF4-FFF2-40B4-BE49-F238E27FC236}">
              <a16:creationId xmlns="" xmlns:a16="http://schemas.microsoft.com/office/drawing/2014/main" id="{3E12D693-92ED-4E23-B9CD-F4B2A62DA9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9" name="Picture 8">
          <a:extLst>
            <a:ext uri="{FF2B5EF4-FFF2-40B4-BE49-F238E27FC236}">
              <a16:creationId xmlns="" xmlns:a16="http://schemas.microsoft.com/office/drawing/2014/main" id="{60FA57B3-6CB2-4CF1-A703-867471F9FC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0" name="Picture 9">
          <a:extLst>
            <a:ext uri="{FF2B5EF4-FFF2-40B4-BE49-F238E27FC236}">
              <a16:creationId xmlns="" xmlns:a16="http://schemas.microsoft.com/office/drawing/2014/main" id="{F952CA6D-09FC-429B-9017-D7B70EE751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1" name="Picture 10">
          <a:extLst>
            <a:ext uri="{FF2B5EF4-FFF2-40B4-BE49-F238E27FC236}">
              <a16:creationId xmlns="" xmlns:a16="http://schemas.microsoft.com/office/drawing/2014/main" id="{165E8325-C5F3-4F8D-B666-3FD36094F1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2" name="Picture 11">
          <a:extLst>
            <a:ext uri="{FF2B5EF4-FFF2-40B4-BE49-F238E27FC236}">
              <a16:creationId xmlns="" xmlns:a16="http://schemas.microsoft.com/office/drawing/2014/main" id="{4980E636-78DE-4F8F-A0DC-BC34A4854A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3" name="Picture 12">
          <a:extLst>
            <a:ext uri="{FF2B5EF4-FFF2-40B4-BE49-F238E27FC236}">
              <a16:creationId xmlns="" xmlns:a16="http://schemas.microsoft.com/office/drawing/2014/main" id="{DC962FFE-FC10-4CB9-8981-147752BD01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4" name="Picture 13">
          <a:extLst>
            <a:ext uri="{FF2B5EF4-FFF2-40B4-BE49-F238E27FC236}">
              <a16:creationId xmlns="" xmlns:a16="http://schemas.microsoft.com/office/drawing/2014/main" id="{3E9595FA-219D-4D1B-85C1-14F8C0B44C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5" name="Picture 14">
          <a:extLst>
            <a:ext uri="{FF2B5EF4-FFF2-40B4-BE49-F238E27FC236}">
              <a16:creationId xmlns="" xmlns:a16="http://schemas.microsoft.com/office/drawing/2014/main" id="{AAFBA173-D254-429C-87B5-C73CD43FB1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6" name="Picture 15">
          <a:extLst>
            <a:ext uri="{FF2B5EF4-FFF2-40B4-BE49-F238E27FC236}">
              <a16:creationId xmlns="" xmlns:a16="http://schemas.microsoft.com/office/drawing/2014/main" id="{48095D22-57A5-4D68-9EB1-78EC514163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7" name="Picture 16">
          <a:extLst>
            <a:ext uri="{FF2B5EF4-FFF2-40B4-BE49-F238E27FC236}">
              <a16:creationId xmlns="" xmlns:a16="http://schemas.microsoft.com/office/drawing/2014/main" id="{B0107AE7-B3E6-4420-B505-8D80789C98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8" name="Picture 17">
          <a:extLst>
            <a:ext uri="{FF2B5EF4-FFF2-40B4-BE49-F238E27FC236}">
              <a16:creationId xmlns="" xmlns:a16="http://schemas.microsoft.com/office/drawing/2014/main" id="{56F4ECEF-B601-4D3C-9C8F-AF95695A22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9" name="Picture 18">
          <a:extLst>
            <a:ext uri="{FF2B5EF4-FFF2-40B4-BE49-F238E27FC236}">
              <a16:creationId xmlns="" xmlns:a16="http://schemas.microsoft.com/office/drawing/2014/main" id="{A972D03B-5149-475E-A8BC-12EF4C87E2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0" name="Picture 19">
          <a:extLst>
            <a:ext uri="{FF2B5EF4-FFF2-40B4-BE49-F238E27FC236}">
              <a16:creationId xmlns="" xmlns:a16="http://schemas.microsoft.com/office/drawing/2014/main" id="{EC81EC95-6035-40CB-A0CC-E786663AA2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1" name="Picture 20">
          <a:extLst>
            <a:ext uri="{FF2B5EF4-FFF2-40B4-BE49-F238E27FC236}">
              <a16:creationId xmlns="" xmlns:a16="http://schemas.microsoft.com/office/drawing/2014/main" id="{2733B897-609F-4129-BD96-8C28B47B95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2" name="Picture 21">
          <a:extLst>
            <a:ext uri="{FF2B5EF4-FFF2-40B4-BE49-F238E27FC236}">
              <a16:creationId xmlns="" xmlns:a16="http://schemas.microsoft.com/office/drawing/2014/main" id="{496B8791-E972-42CB-9C01-CFCC9090ED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3" name="Picture 22">
          <a:extLst>
            <a:ext uri="{FF2B5EF4-FFF2-40B4-BE49-F238E27FC236}">
              <a16:creationId xmlns="" xmlns:a16="http://schemas.microsoft.com/office/drawing/2014/main" id="{A5B8AD5A-2EBF-4C69-BC81-BB1BD66497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4" name="Picture 23">
          <a:extLst>
            <a:ext uri="{FF2B5EF4-FFF2-40B4-BE49-F238E27FC236}">
              <a16:creationId xmlns="" xmlns:a16="http://schemas.microsoft.com/office/drawing/2014/main" id="{E40924F9-A284-42A6-9668-16519F2A6D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5" name="Picture 24">
          <a:extLst>
            <a:ext uri="{FF2B5EF4-FFF2-40B4-BE49-F238E27FC236}">
              <a16:creationId xmlns="" xmlns:a16="http://schemas.microsoft.com/office/drawing/2014/main" id="{7CA16049-7386-4B5F-AEE3-188000DCCC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6" name="Picture 25">
          <a:extLst>
            <a:ext uri="{FF2B5EF4-FFF2-40B4-BE49-F238E27FC236}">
              <a16:creationId xmlns="" xmlns:a16="http://schemas.microsoft.com/office/drawing/2014/main" id="{05F74B0F-65D6-401E-838F-B7ECECCE8C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7" name="Picture 26">
          <a:extLst>
            <a:ext uri="{FF2B5EF4-FFF2-40B4-BE49-F238E27FC236}">
              <a16:creationId xmlns="" xmlns:a16="http://schemas.microsoft.com/office/drawing/2014/main" id="{56F249E9-8381-43FA-BB1C-47BB7E41A6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8" name="Picture 27">
          <a:extLst>
            <a:ext uri="{FF2B5EF4-FFF2-40B4-BE49-F238E27FC236}">
              <a16:creationId xmlns="" xmlns:a16="http://schemas.microsoft.com/office/drawing/2014/main" id="{F36E0B68-CFCC-4AC2-AF61-5E8AD6A42C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9" name="Picture 28">
          <a:extLst>
            <a:ext uri="{FF2B5EF4-FFF2-40B4-BE49-F238E27FC236}">
              <a16:creationId xmlns="" xmlns:a16="http://schemas.microsoft.com/office/drawing/2014/main" id="{6F948E11-D395-4B0F-80CB-872732DCCC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30" name="Picture 29">
          <a:extLst>
            <a:ext uri="{FF2B5EF4-FFF2-40B4-BE49-F238E27FC236}">
              <a16:creationId xmlns="" xmlns:a16="http://schemas.microsoft.com/office/drawing/2014/main" id="{26CE2F02-D97B-42E4-A900-314EF605FC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31" name="Picture 30">
          <a:extLst>
            <a:ext uri="{FF2B5EF4-FFF2-40B4-BE49-F238E27FC236}">
              <a16:creationId xmlns="" xmlns:a16="http://schemas.microsoft.com/office/drawing/2014/main" id="{5B03F5FA-354B-44D2-B07D-71CC9F3E0B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32" name="Picture 31">
          <a:extLst>
            <a:ext uri="{FF2B5EF4-FFF2-40B4-BE49-F238E27FC236}">
              <a16:creationId xmlns="" xmlns:a16="http://schemas.microsoft.com/office/drawing/2014/main" id="{AFEECF58-9EC6-40C4-B544-BC26E082DEF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33" name="Picture 32">
          <a:extLst>
            <a:ext uri="{FF2B5EF4-FFF2-40B4-BE49-F238E27FC236}">
              <a16:creationId xmlns="" xmlns:a16="http://schemas.microsoft.com/office/drawing/2014/main" id="{55243B85-AC39-4144-B0CF-9E4A4FC171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34" name="Picture 33">
          <a:extLst>
            <a:ext uri="{FF2B5EF4-FFF2-40B4-BE49-F238E27FC236}">
              <a16:creationId xmlns="" xmlns:a16="http://schemas.microsoft.com/office/drawing/2014/main" id="{D6FFD616-C512-4B9E-8915-3BA617D0D37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35" name="Picture 34">
          <a:extLst>
            <a:ext uri="{FF2B5EF4-FFF2-40B4-BE49-F238E27FC236}">
              <a16:creationId xmlns="" xmlns:a16="http://schemas.microsoft.com/office/drawing/2014/main" id="{C858E2C9-99A4-4308-9234-FC36E4AC09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36" name="Picture 35">
          <a:extLst>
            <a:ext uri="{FF2B5EF4-FFF2-40B4-BE49-F238E27FC236}">
              <a16:creationId xmlns="" xmlns:a16="http://schemas.microsoft.com/office/drawing/2014/main" id="{C56F14D5-368D-4FD1-953C-1F39D10979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37" name="Picture 36">
          <a:extLst>
            <a:ext uri="{FF2B5EF4-FFF2-40B4-BE49-F238E27FC236}">
              <a16:creationId xmlns="" xmlns:a16="http://schemas.microsoft.com/office/drawing/2014/main" id="{48C16E35-8EEA-4D4C-B39D-ED1706CBE6F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38" name="Picture 37">
          <a:extLst>
            <a:ext uri="{FF2B5EF4-FFF2-40B4-BE49-F238E27FC236}">
              <a16:creationId xmlns="" xmlns:a16="http://schemas.microsoft.com/office/drawing/2014/main" id="{6EF71CCF-7687-4956-9A42-A9D866F5A7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39" name="Picture 38">
          <a:extLst>
            <a:ext uri="{FF2B5EF4-FFF2-40B4-BE49-F238E27FC236}">
              <a16:creationId xmlns="" xmlns:a16="http://schemas.microsoft.com/office/drawing/2014/main" id="{D6E95BA0-0931-4995-90A3-C6C3136FDD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40" name="Picture 39">
          <a:extLst>
            <a:ext uri="{FF2B5EF4-FFF2-40B4-BE49-F238E27FC236}">
              <a16:creationId xmlns="" xmlns:a16="http://schemas.microsoft.com/office/drawing/2014/main" id="{68E98091-A973-470C-A30C-072129E18F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41" name="Picture 40">
          <a:extLst>
            <a:ext uri="{FF2B5EF4-FFF2-40B4-BE49-F238E27FC236}">
              <a16:creationId xmlns="" xmlns:a16="http://schemas.microsoft.com/office/drawing/2014/main" id="{70CBF6B8-5A56-462F-84CD-FF4B7C463C7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42" name="Picture 41">
          <a:extLst>
            <a:ext uri="{FF2B5EF4-FFF2-40B4-BE49-F238E27FC236}">
              <a16:creationId xmlns="" xmlns:a16="http://schemas.microsoft.com/office/drawing/2014/main" id="{24BF1BCE-CBC2-42DD-8F5A-5610766C58D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43" name="Picture 42">
          <a:extLst>
            <a:ext uri="{FF2B5EF4-FFF2-40B4-BE49-F238E27FC236}">
              <a16:creationId xmlns="" xmlns:a16="http://schemas.microsoft.com/office/drawing/2014/main" id="{9D934F02-A61D-4B32-9D0E-18259AFFF8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44" name="Picture 43">
          <a:extLst>
            <a:ext uri="{FF2B5EF4-FFF2-40B4-BE49-F238E27FC236}">
              <a16:creationId xmlns="" xmlns:a16="http://schemas.microsoft.com/office/drawing/2014/main" id="{5EB03933-FA00-4802-A457-0D4DABA4F5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45" name="Picture 44">
          <a:extLst>
            <a:ext uri="{FF2B5EF4-FFF2-40B4-BE49-F238E27FC236}">
              <a16:creationId xmlns="" xmlns:a16="http://schemas.microsoft.com/office/drawing/2014/main" id="{1E4A8915-B76D-48D0-89BE-5AA773E4E5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46" name="Picture 45">
          <a:extLst>
            <a:ext uri="{FF2B5EF4-FFF2-40B4-BE49-F238E27FC236}">
              <a16:creationId xmlns="" xmlns:a16="http://schemas.microsoft.com/office/drawing/2014/main" id="{6DDACFD4-1502-433D-8A90-1C0B00E5C1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47" name="Picture 46">
          <a:extLst>
            <a:ext uri="{FF2B5EF4-FFF2-40B4-BE49-F238E27FC236}">
              <a16:creationId xmlns="" xmlns:a16="http://schemas.microsoft.com/office/drawing/2014/main" id="{7464476C-23A5-47A0-93E3-D96D28AF81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48" name="Picture 47">
          <a:extLst>
            <a:ext uri="{FF2B5EF4-FFF2-40B4-BE49-F238E27FC236}">
              <a16:creationId xmlns="" xmlns:a16="http://schemas.microsoft.com/office/drawing/2014/main" id="{41A84123-BA5E-4D28-9C3E-5DB8EFEA37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49" name="Picture 48">
          <a:extLst>
            <a:ext uri="{FF2B5EF4-FFF2-40B4-BE49-F238E27FC236}">
              <a16:creationId xmlns="" xmlns:a16="http://schemas.microsoft.com/office/drawing/2014/main" id="{2180A8E0-AAA7-4C29-B380-4F5298DA87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50" name="Picture 49">
          <a:extLst>
            <a:ext uri="{FF2B5EF4-FFF2-40B4-BE49-F238E27FC236}">
              <a16:creationId xmlns="" xmlns:a16="http://schemas.microsoft.com/office/drawing/2014/main" id="{494BB053-8CAD-484A-8D60-0B25B51CC3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51" name="Picture 50">
          <a:extLst>
            <a:ext uri="{FF2B5EF4-FFF2-40B4-BE49-F238E27FC236}">
              <a16:creationId xmlns="" xmlns:a16="http://schemas.microsoft.com/office/drawing/2014/main" id="{B8D946F7-CB71-4A00-91DB-75632BF74F7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52" name="Picture 51">
          <a:extLst>
            <a:ext uri="{FF2B5EF4-FFF2-40B4-BE49-F238E27FC236}">
              <a16:creationId xmlns="" xmlns:a16="http://schemas.microsoft.com/office/drawing/2014/main" id="{717CFF8C-27AD-420D-AF3E-611E5FD955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53" name="Picture 52">
          <a:extLst>
            <a:ext uri="{FF2B5EF4-FFF2-40B4-BE49-F238E27FC236}">
              <a16:creationId xmlns="" xmlns:a16="http://schemas.microsoft.com/office/drawing/2014/main" id="{AC6D7323-5187-4067-BD25-8A02C82B08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54" name="Picture 53">
          <a:extLst>
            <a:ext uri="{FF2B5EF4-FFF2-40B4-BE49-F238E27FC236}">
              <a16:creationId xmlns="" xmlns:a16="http://schemas.microsoft.com/office/drawing/2014/main" id="{8CAF4ED2-7189-4125-B10E-46504CD7DC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55" name="Picture 54">
          <a:extLst>
            <a:ext uri="{FF2B5EF4-FFF2-40B4-BE49-F238E27FC236}">
              <a16:creationId xmlns="" xmlns:a16="http://schemas.microsoft.com/office/drawing/2014/main" id="{88CC1532-FDF4-4EE1-B94B-9586379E2F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56" name="Picture 55">
          <a:extLst>
            <a:ext uri="{FF2B5EF4-FFF2-40B4-BE49-F238E27FC236}">
              <a16:creationId xmlns="" xmlns:a16="http://schemas.microsoft.com/office/drawing/2014/main" id="{852F1BA6-3456-450D-BBDC-3FD32B42A1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57" name="Picture 56">
          <a:extLst>
            <a:ext uri="{FF2B5EF4-FFF2-40B4-BE49-F238E27FC236}">
              <a16:creationId xmlns="" xmlns:a16="http://schemas.microsoft.com/office/drawing/2014/main" id="{567342C9-CDE3-47E4-861D-5995932113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58" name="Picture 57">
          <a:extLst>
            <a:ext uri="{FF2B5EF4-FFF2-40B4-BE49-F238E27FC236}">
              <a16:creationId xmlns="" xmlns:a16="http://schemas.microsoft.com/office/drawing/2014/main" id="{ED1803B9-E7F8-4148-A2D2-2833EFA829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59" name="Picture 58">
          <a:extLst>
            <a:ext uri="{FF2B5EF4-FFF2-40B4-BE49-F238E27FC236}">
              <a16:creationId xmlns="" xmlns:a16="http://schemas.microsoft.com/office/drawing/2014/main" id="{B3A8ADDC-ED8F-4334-B54D-29D47CEAF5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60" name="Picture 59">
          <a:extLst>
            <a:ext uri="{FF2B5EF4-FFF2-40B4-BE49-F238E27FC236}">
              <a16:creationId xmlns="" xmlns:a16="http://schemas.microsoft.com/office/drawing/2014/main" id="{2189A329-FB40-4CC5-9C19-3CAA6DF87E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61" name="Picture 60">
          <a:extLst>
            <a:ext uri="{FF2B5EF4-FFF2-40B4-BE49-F238E27FC236}">
              <a16:creationId xmlns="" xmlns:a16="http://schemas.microsoft.com/office/drawing/2014/main" id="{572C0CDB-F9D1-4A65-8821-4824A11F63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62" name="Picture 61">
          <a:extLst>
            <a:ext uri="{FF2B5EF4-FFF2-40B4-BE49-F238E27FC236}">
              <a16:creationId xmlns="" xmlns:a16="http://schemas.microsoft.com/office/drawing/2014/main" id="{AD6C031E-F18E-4662-B9CC-2E6D9F440C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63" name="Picture 62">
          <a:extLst>
            <a:ext uri="{FF2B5EF4-FFF2-40B4-BE49-F238E27FC236}">
              <a16:creationId xmlns="" xmlns:a16="http://schemas.microsoft.com/office/drawing/2014/main" id="{AB259B9B-85F6-4450-9FC3-EFC25EB6F0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64" name="Picture 63">
          <a:extLst>
            <a:ext uri="{FF2B5EF4-FFF2-40B4-BE49-F238E27FC236}">
              <a16:creationId xmlns="" xmlns:a16="http://schemas.microsoft.com/office/drawing/2014/main" id="{370563E0-7BD4-447B-AC4D-7534D0CE30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65" name="Picture 64">
          <a:extLst>
            <a:ext uri="{FF2B5EF4-FFF2-40B4-BE49-F238E27FC236}">
              <a16:creationId xmlns="" xmlns:a16="http://schemas.microsoft.com/office/drawing/2014/main" id="{10828AB0-9EE8-44C7-A638-AE59A5D18E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66" name="Picture 65">
          <a:extLst>
            <a:ext uri="{FF2B5EF4-FFF2-40B4-BE49-F238E27FC236}">
              <a16:creationId xmlns="" xmlns:a16="http://schemas.microsoft.com/office/drawing/2014/main" id="{411C960A-5471-40EA-B010-D555310BFD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67" name="Picture 66">
          <a:extLst>
            <a:ext uri="{FF2B5EF4-FFF2-40B4-BE49-F238E27FC236}">
              <a16:creationId xmlns="" xmlns:a16="http://schemas.microsoft.com/office/drawing/2014/main" id="{C8C50F36-4B69-4870-AA23-F4A323C911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68" name="Picture 67">
          <a:extLst>
            <a:ext uri="{FF2B5EF4-FFF2-40B4-BE49-F238E27FC236}">
              <a16:creationId xmlns="" xmlns:a16="http://schemas.microsoft.com/office/drawing/2014/main" id="{0C6F7862-9399-4F59-B56E-AFE2FE2108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69" name="Picture 68">
          <a:extLst>
            <a:ext uri="{FF2B5EF4-FFF2-40B4-BE49-F238E27FC236}">
              <a16:creationId xmlns="" xmlns:a16="http://schemas.microsoft.com/office/drawing/2014/main" id="{BA5FB805-6E86-4716-B206-901CD014C8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70" name="Picture 69">
          <a:extLst>
            <a:ext uri="{FF2B5EF4-FFF2-40B4-BE49-F238E27FC236}">
              <a16:creationId xmlns="" xmlns:a16="http://schemas.microsoft.com/office/drawing/2014/main" id="{FF0BB8A1-462D-4C4F-A0D6-9D9E4C4787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71" name="Picture 70">
          <a:extLst>
            <a:ext uri="{FF2B5EF4-FFF2-40B4-BE49-F238E27FC236}">
              <a16:creationId xmlns="" xmlns:a16="http://schemas.microsoft.com/office/drawing/2014/main" id="{5D67A19E-F392-4A8D-BA85-6837140E76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72" name="Picture 71">
          <a:extLst>
            <a:ext uri="{FF2B5EF4-FFF2-40B4-BE49-F238E27FC236}">
              <a16:creationId xmlns="" xmlns:a16="http://schemas.microsoft.com/office/drawing/2014/main" id="{9801C086-1744-4903-8D97-372B89A9D4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73" name="Picture 72">
          <a:extLst>
            <a:ext uri="{FF2B5EF4-FFF2-40B4-BE49-F238E27FC236}">
              <a16:creationId xmlns="" xmlns:a16="http://schemas.microsoft.com/office/drawing/2014/main" id="{64AE0CC1-D89F-413B-A7F6-B029648AA2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74" name="Picture 73">
          <a:extLst>
            <a:ext uri="{FF2B5EF4-FFF2-40B4-BE49-F238E27FC236}">
              <a16:creationId xmlns="" xmlns:a16="http://schemas.microsoft.com/office/drawing/2014/main" id="{057FD0C2-A49B-43D2-92CA-A91490B6A1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75" name="Picture 74">
          <a:extLst>
            <a:ext uri="{FF2B5EF4-FFF2-40B4-BE49-F238E27FC236}">
              <a16:creationId xmlns="" xmlns:a16="http://schemas.microsoft.com/office/drawing/2014/main" id="{E1E30C6A-972A-4118-A3B9-5C68342EFF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76" name="Picture 75">
          <a:extLst>
            <a:ext uri="{FF2B5EF4-FFF2-40B4-BE49-F238E27FC236}">
              <a16:creationId xmlns="" xmlns:a16="http://schemas.microsoft.com/office/drawing/2014/main" id="{F252F664-496A-450D-B7E7-6A813E2F40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77" name="Picture 76">
          <a:extLst>
            <a:ext uri="{FF2B5EF4-FFF2-40B4-BE49-F238E27FC236}">
              <a16:creationId xmlns="" xmlns:a16="http://schemas.microsoft.com/office/drawing/2014/main" id="{0A042B28-A6E2-499F-9451-A7264F1AB7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78" name="Picture 77">
          <a:extLst>
            <a:ext uri="{FF2B5EF4-FFF2-40B4-BE49-F238E27FC236}">
              <a16:creationId xmlns="" xmlns:a16="http://schemas.microsoft.com/office/drawing/2014/main" id="{CCB875C8-7E34-421E-813D-D2DC3939C8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79" name="Picture 78">
          <a:extLst>
            <a:ext uri="{FF2B5EF4-FFF2-40B4-BE49-F238E27FC236}">
              <a16:creationId xmlns="" xmlns:a16="http://schemas.microsoft.com/office/drawing/2014/main" id="{46B0BDBD-B344-40D0-9261-EBD65EA8D1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80" name="Picture 79">
          <a:extLst>
            <a:ext uri="{FF2B5EF4-FFF2-40B4-BE49-F238E27FC236}">
              <a16:creationId xmlns="" xmlns:a16="http://schemas.microsoft.com/office/drawing/2014/main" id="{7A914C19-FB6B-4C2B-9331-917225963B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81" name="Picture 80">
          <a:extLst>
            <a:ext uri="{FF2B5EF4-FFF2-40B4-BE49-F238E27FC236}">
              <a16:creationId xmlns="" xmlns:a16="http://schemas.microsoft.com/office/drawing/2014/main" id="{A89AC348-6093-4D77-B497-11245AED3A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82" name="Picture 81">
          <a:extLst>
            <a:ext uri="{FF2B5EF4-FFF2-40B4-BE49-F238E27FC236}">
              <a16:creationId xmlns="" xmlns:a16="http://schemas.microsoft.com/office/drawing/2014/main" id="{7B529C13-C6E8-4BDE-BB0B-2882DD2CF2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83" name="Picture 82">
          <a:extLst>
            <a:ext uri="{FF2B5EF4-FFF2-40B4-BE49-F238E27FC236}">
              <a16:creationId xmlns="" xmlns:a16="http://schemas.microsoft.com/office/drawing/2014/main" id="{1E60A32C-ABA3-4F51-BE2F-1623BE70B3E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84" name="Picture 83">
          <a:extLst>
            <a:ext uri="{FF2B5EF4-FFF2-40B4-BE49-F238E27FC236}">
              <a16:creationId xmlns="" xmlns:a16="http://schemas.microsoft.com/office/drawing/2014/main" id="{19600985-461F-46DC-9C1D-CCC9487EB3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85" name="Picture 84">
          <a:extLst>
            <a:ext uri="{FF2B5EF4-FFF2-40B4-BE49-F238E27FC236}">
              <a16:creationId xmlns="" xmlns:a16="http://schemas.microsoft.com/office/drawing/2014/main" id="{753620D6-C97F-4DD6-B7BA-42CDC37AC2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86" name="Picture 85">
          <a:extLst>
            <a:ext uri="{FF2B5EF4-FFF2-40B4-BE49-F238E27FC236}">
              <a16:creationId xmlns="" xmlns:a16="http://schemas.microsoft.com/office/drawing/2014/main" id="{CF7C9F44-BE2E-4114-9F54-6552B8C4FC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87" name="Picture 86">
          <a:extLst>
            <a:ext uri="{FF2B5EF4-FFF2-40B4-BE49-F238E27FC236}">
              <a16:creationId xmlns="" xmlns:a16="http://schemas.microsoft.com/office/drawing/2014/main" id="{A659B1A8-747A-4235-9CB2-5F4BC862E5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88" name="Picture 87">
          <a:extLst>
            <a:ext uri="{FF2B5EF4-FFF2-40B4-BE49-F238E27FC236}">
              <a16:creationId xmlns="" xmlns:a16="http://schemas.microsoft.com/office/drawing/2014/main" id="{309C9120-9397-491E-940D-49D61778B5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89" name="Picture 88">
          <a:extLst>
            <a:ext uri="{FF2B5EF4-FFF2-40B4-BE49-F238E27FC236}">
              <a16:creationId xmlns="" xmlns:a16="http://schemas.microsoft.com/office/drawing/2014/main" id="{918B9742-F0D3-4AB7-9E2B-67E9068D6D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90" name="Picture 89">
          <a:extLst>
            <a:ext uri="{FF2B5EF4-FFF2-40B4-BE49-F238E27FC236}">
              <a16:creationId xmlns="" xmlns:a16="http://schemas.microsoft.com/office/drawing/2014/main" id="{5920BAE2-2D09-4553-9222-87F82244BA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91" name="Picture 90">
          <a:extLst>
            <a:ext uri="{FF2B5EF4-FFF2-40B4-BE49-F238E27FC236}">
              <a16:creationId xmlns="" xmlns:a16="http://schemas.microsoft.com/office/drawing/2014/main" id="{42D6D94A-7E75-498F-B27E-33EF352080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92" name="Picture 91">
          <a:extLst>
            <a:ext uri="{FF2B5EF4-FFF2-40B4-BE49-F238E27FC236}">
              <a16:creationId xmlns="" xmlns:a16="http://schemas.microsoft.com/office/drawing/2014/main" id="{6A99C632-3A87-4BE0-8F25-5AF4F50EB8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93" name="Picture 92">
          <a:extLst>
            <a:ext uri="{FF2B5EF4-FFF2-40B4-BE49-F238E27FC236}">
              <a16:creationId xmlns="" xmlns:a16="http://schemas.microsoft.com/office/drawing/2014/main" id="{906BFD85-BD0F-4650-A93A-16279B8DD6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94" name="Picture 93">
          <a:extLst>
            <a:ext uri="{FF2B5EF4-FFF2-40B4-BE49-F238E27FC236}">
              <a16:creationId xmlns="" xmlns:a16="http://schemas.microsoft.com/office/drawing/2014/main" id="{FD3C615E-BAFB-44FC-B529-892E623E64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95" name="Picture 94">
          <a:extLst>
            <a:ext uri="{FF2B5EF4-FFF2-40B4-BE49-F238E27FC236}">
              <a16:creationId xmlns="" xmlns:a16="http://schemas.microsoft.com/office/drawing/2014/main" id="{BA705063-41A5-4953-8D81-E46C477FAC3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96" name="Picture 95">
          <a:extLst>
            <a:ext uri="{FF2B5EF4-FFF2-40B4-BE49-F238E27FC236}">
              <a16:creationId xmlns="" xmlns:a16="http://schemas.microsoft.com/office/drawing/2014/main" id="{7A5EEE29-1186-4C36-B185-8F203B1517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97" name="Picture 96">
          <a:extLst>
            <a:ext uri="{FF2B5EF4-FFF2-40B4-BE49-F238E27FC236}">
              <a16:creationId xmlns="" xmlns:a16="http://schemas.microsoft.com/office/drawing/2014/main" id="{9ABCB2FD-DC84-4C46-AAA8-8EEAE6A4C7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98" name="Picture 97">
          <a:extLst>
            <a:ext uri="{FF2B5EF4-FFF2-40B4-BE49-F238E27FC236}">
              <a16:creationId xmlns="" xmlns:a16="http://schemas.microsoft.com/office/drawing/2014/main" id="{9CE91435-3AB1-4F6B-B98A-27EA0C6886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99" name="Picture 98">
          <a:extLst>
            <a:ext uri="{FF2B5EF4-FFF2-40B4-BE49-F238E27FC236}">
              <a16:creationId xmlns="" xmlns:a16="http://schemas.microsoft.com/office/drawing/2014/main" id="{894A2D8A-03F1-4C38-A9BA-AADA0350AB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00" name="Picture 99">
          <a:extLst>
            <a:ext uri="{FF2B5EF4-FFF2-40B4-BE49-F238E27FC236}">
              <a16:creationId xmlns="" xmlns:a16="http://schemas.microsoft.com/office/drawing/2014/main" id="{CFEEADF8-FF09-4D13-AD96-036C95E7AB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01" name="Picture 100">
          <a:extLst>
            <a:ext uri="{FF2B5EF4-FFF2-40B4-BE49-F238E27FC236}">
              <a16:creationId xmlns="" xmlns:a16="http://schemas.microsoft.com/office/drawing/2014/main" id="{B94B5DF4-EF49-4003-A98C-E5FD9AC60B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02" name="Picture 101">
          <a:extLst>
            <a:ext uri="{FF2B5EF4-FFF2-40B4-BE49-F238E27FC236}">
              <a16:creationId xmlns="" xmlns:a16="http://schemas.microsoft.com/office/drawing/2014/main" id="{7B778D35-7F69-41C3-8413-D6BD24D7FE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03" name="Picture 102">
          <a:extLst>
            <a:ext uri="{FF2B5EF4-FFF2-40B4-BE49-F238E27FC236}">
              <a16:creationId xmlns="" xmlns:a16="http://schemas.microsoft.com/office/drawing/2014/main" id="{950C0146-95E3-44CD-9F26-C739EF94D3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04" name="Picture 69">
          <a:extLst>
            <a:ext uri="{FF2B5EF4-FFF2-40B4-BE49-F238E27FC236}">
              <a16:creationId xmlns="" xmlns:a16="http://schemas.microsoft.com/office/drawing/2014/main" id="{ABFEC47F-BB10-4B45-97B7-FC8AAACAA9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05" name="Picture 70">
          <a:extLst>
            <a:ext uri="{FF2B5EF4-FFF2-40B4-BE49-F238E27FC236}">
              <a16:creationId xmlns="" xmlns:a16="http://schemas.microsoft.com/office/drawing/2014/main" id="{E115E485-FECA-4EDB-A9A6-3D0EB9FDCB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06" name="Picture 71">
          <a:extLst>
            <a:ext uri="{FF2B5EF4-FFF2-40B4-BE49-F238E27FC236}">
              <a16:creationId xmlns="" xmlns:a16="http://schemas.microsoft.com/office/drawing/2014/main" id="{AA567DA2-94E4-495E-8E0B-36C4B2F807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07" name="Picture 72">
          <a:extLst>
            <a:ext uri="{FF2B5EF4-FFF2-40B4-BE49-F238E27FC236}">
              <a16:creationId xmlns="" xmlns:a16="http://schemas.microsoft.com/office/drawing/2014/main" id="{DE9250D3-6A4B-452C-B7BF-DF75C9B952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08" name="Picture 73">
          <a:extLst>
            <a:ext uri="{FF2B5EF4-FFF2-40B4-BE49-F238E27FC236}">
              <a16:creationId xmlns="" xmlns:a16="http://schemas.microsoft.com/office/drawing/2014/main" id="{83876AD7-5190-4034-A30F-D357D3907D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09" name="Picture 74">
          <a:extLst>
            <a:ext uri="{FF2B5EF4-FFF2-40B4-BE49-F238E27FC236}">
              <a16:creationId xmlns="" xmlns:a16="http://schemas.microsoft.com/office/drawing/2014/main" id="{6E54825B-E60B-4261-A0CA-AA4391E6EB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10" name="Picture 75">
          <a:extLst>
            <a:ext uri="{FF2B5EF4-FFF2-40B4-BE49-F238E27FC236}">
              <a16:creationId xmlns="" xmlns:a16="http://schemas.microsoft.com/office/drawing/2014/main" id="{71398D4F-563D-42DD-83C7-17108695CF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11" name="Picture 76">
          <a:extLst>
            <a:ext uri="{FF2B5EF4-FFF2-40B4-BE49-F238E27FC236}">
              <a16:creationId xmlns="" xmlns:a16="http://schemas.microsoft.com/office/drawing/2014/main" id="{AA01BD68-3513-4B25-80EB-66E0000D28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12" name="Picture 77">
          <a:extLst>
            <a:ext uri="{FF2B5EF4-FFF2-40B4-BE49-F238E27FC236}">
              <a16:creationId xmlns="" xmlns:a16="http://schemas.microsoft.com/office/drawing/2014/main" id="{44D3AE1D-DEFA-4617-B8D8-4441A3D1F8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13" name="Picture 78">
          <a:extLst>
            <a:ext uri="{FF2B5EF4-FFF2-40B4-BE49-F238E27FC236}">
              <a16:creationId xmlns="" xmlns:a16="http://schemas.microsoft.com/office/drawing/2014/main" id="{69F9B671-D1ED-4CA9-A824-6B39D5D39B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14" name="Picture 79">
          <a:extLst>
            <a:ext uri="{FF2B5EF4-FFF2-40B4-BE49-F238E27FC236}">
              <a16:creationId xmlns="" xmlns:a16="http://schemas.microsoft.com/office/drawing/2014/main" id="{791E417F-7F39-40C2-BFA1-E615568474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15" name="Picture 80">
          <a:extLst>
            <a:ext uri="{FF2B5EF4-FFF2-40B4-BE49-F238E27FC236}">
              <a16:creationId xmlns="" xmlns:a16="http://schemas.microsoft.com/office/drawing/2014/main" id="{CA47DA26-3F0B-48AC-B9A2-B2836A9524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16" name="Picture 81">
          <a:extLst>
            <a:ext uri="{FF2B5EF4-FFF2-40B4-BE49-F238E27FC236}">
              <a16:creationId xmlns="" xmlns:a16="http://schemas.microsoft.com/office/drawing/2014/main" id="{F5658039-2B39-4D13-95D7-BB388CC87A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17" name="Picture 82">
          <a:extLst>
            <a:ext uri="{FF2B5EF4-FFF2-40B4-BE49-F238E27FC236}">
              <a16:creationId xmlns="" xmlns:a16="http://schemas.microsoft.com/office/drawing/2014/main" id="{80BCF242-4053-4258-8A26-ADEF1B8C6F7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18" name="Picture 83">
          <a:extLst>
            <a:ext uri="{FF2B5EF4-FFF2-40B4-BE49-F238E27FC236}">
              <a16:creationId xmlns="" xmlns:a16="http://schemas.microsoft.com/office/drawing/2014/main" id="{F5CAA057-196C-42A8-B847-E48EA35132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19" name="Picture 84">
          <a:extLst>
            <a:ext uri="{FF2B5EF4-FFF2-40B4-BE49-F238E27FC236}">
              <a16:creationId xmlns="" xmlns:a16="http://schemas.microsoft.com/office/drawing/2014/main" id="{58EC03D2-8C7B-473D-94BF-9BE22DDD90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20" name="Picture 85">
          <a:extLst>
            <a:ext uri="{FF2B5EF4-FFF2-40B4-BE49-F238E27FC236}">
              <a16:creationId xmlns="" xmlns:a16="http://schemas.microsoft.com/office/drawing/2014/main" id="{BFEC2D86-0D40-4D46-BDAF-92A5761DAA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21" name="Picture 86">
          <a:extLst>
            <a:ext uri="{FF2B5EF4-FFF2-40B4-BE49-F238E27FC236}">
              <a16:creationId xmlns="" xmlns:a16="http://schemas.microsoft.com/office/drawing/2014/main" id="{7E3D246A-6E24-4E6A-81E6-EC9E3AA307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22" name="Picture 87">
          <a:extLst>
            <a:ext uri="{FF2B5EF4-FFF2-40B4-BE49-F238E27FC236}">
              <a16:creationId xmlns="" xmlns:a16="http://schemas.microsoft.com/office/drawing/2014/main" id="{319E54FF-4F9E-4971-861E-F948825F40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23" name="Picture 88">
          <a:extLst>
            <a:ext uri="{FF2B5EF4-FFF2-40B4-BE49-F238E27FC236}">
              <a16:creationId xmlns="" xmlns:a16="http://schemas.microsoft.com/office/drawing/2014/main" id="{28EA78B2-50A4-4D11-BCB6-EB50C067B6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24" name="Picture 89">
          <a:extLst>
            <a:ext uri="{FF2B5EF4-FFF2-40B4-BE49-F238E27FC236}">
              <a16:creationId xmlns="" xmlns:a16="http://schemas.microsoft.com/office/drawing/2014/main" id="{0837C922-D068-48F1-B731-028BF82C23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25" name="Picture 90">
          <a:extLst>
            <a:ext uri="{FF2B5EF4-FFF2-40B4-BE49-F238E27FC236}">
              <a16:creationId xmlns="" xmlns:a16="http://schemas.microsoft.com/office/drawing/2014/main" id="{AD007247-C121-4799-9440-3B742D3567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26" name="Picture 91">
          <a:extLst>
            <a:ext uri="{FF2B5EF4-FFF2-40B4-BE49-F238E27FC236}">
              <a16:creationId xmlns="" xmlns:a16="http://schemas.microsoft.com/office/drawing/2014/main" id="{EC12D32E-A3C1-4E3A-924F-F36C11B680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27" name="Picture 92">
          <a:extLst>
            <a:ext uri="{FF2B5EF4-FFF2-40B4-BE49-F238E27FC236}">
              <a16:creationId xmlns="" xmlns:a16="http://schemas.microsoft.com/office/drawing/2014/main" id="{48F06FB7-FE00-4EBB-A3B5-8DC707CFF9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28" name="Picture 93">
          <a:extLst>
            <a:ext uri="{FF2B5EF4-FFF2-40B4-BE49-F238E27FC236}">
              <a16:creationId xmlns="" xmlns:a16="http://schemas.microsoft.com/office/drawing/2014/main" id="{D4BF1E70-DA26-46A9-BBA1-397148EA8C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29" name="Picture 94">
          <a:extLst>
            <a:ext uri="{FF2B5EF4-FFF2-40B4-BE49-F238E27FC236}">
              <a16:creationId xmlns="" xmlns:a16="http://schemas.microsoft.com/office/drawing/2014/main" id="{C1F9A2CD-6C42-41EB-928B-259D87055D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30" name="Picture 95">
          <a:extLst>
            <a:ext uri="{FF2B5EF4-FFF2-40B4-BE49-F238E27FC236}">
              <a16:creationId xmlns="" xmlns:a16="http://schemas.microsoft.com/office/drawing/2014/main" id="{22B3401B-1BB8-460A-9CAB-2AAEC1E0D4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31" name="Picture 96">
          <a:extLst>
            <a:ext uri="{FF2B5EF4-FFF2-40B4-BE49-F238E27FC236}">
              <a16:creationId xmlns="" xmlns:a16="http://schemas.microsoft.com/office/drawing/2014/main" id="{4907F995-8762-4628-BED6-F2B51DD972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32" name="Picture 97">
          <a:extLst>
            <a:ext uri="{FF2B5EF4-FFF2-40B4-BE49-F238E27FC236}">
              <a16:creationId xmlns="" xmlns:a16="http://schemas.microsoft.com/office/drawing/2014/main" id="{B9305235-D60F-4AED-880E-9DE6D30045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33" name="Picture 98">
          <a:extLst>
            <a:ext uri="{FF2B5EF4-FFF2-40B4-BE49-F238E27FC236}">
              <a16:creationId xmlns="" xmlns:a16="http://schemas.microsoft.com/office/drawing/2014/main" id="{04B11825-D150-4CB0-B58D-6F3A5E64BC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34" name="Picture 99">
          <a:extLst>
            <a:ext uri="{FF2B5EF4-FFF2-40B4-BE49-F238E27FC236}">
              <a16:creationId xmlns="" xmlns:a16="http://schemas.microsoft.com/office/drawing/2014/main" id="{B88081BA-D889-4249-8714-F38A9569C0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35" name="Picture 100">
          <a:extLst>
            <a:ext uri="{FF2B5EF4-FFF2-40B4-BE49-F238E27FC236}">
              <a16:creationId xmlns="" xmlns:a16="http://schemas.microsoft.com/office/drawing/2014/main" id="{171564E2-547E-45FD-BFAC-E6D9E01E9F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36" name="Picture 101">
          <a:extLst>
            <a:ext uri="{FF2B5EF4-FFF2-40B4-BE49-F238E27FC236}">
              <a16:creationId xmlns="" xmlns:a16="http://schemas.microsoft.com/office/drawing/2014/main" id="{6BB6E2DB-4C9D-4653-8108-AD964BD22F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37" name="Picture 102">
          <a:extLst>
            <a:ext uri="{FF2B5EF4-FFF2-40B4-BE49-F238E27FC236}">
              <a16:creationId xmlns="" xmlns:a16="http://schemas.microsoft.com/office/drawing/2014/main" id="{E8D178E0-EF54-4FB2-841B-CAD35F078B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38" name="Picture 69">
          <a:extLst>
            <a:ext uri="{FF2B5EF4-FFF2-40B4-BE49-F238E27FC236}">
              <a16:creationId xmlns="" xmlns:a16="http://schemas.microsoft.com/office/drawing/2014/main" id="{178A1616-C132-4215-998B-664760E614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39" name="Picture 70">
          <a:extLst>
            <a:ext uri="{FF2B5EF4-FFF2-40B4-BE49-F238E27FC236}">
              <a16:creationId xmlns="" xmlns:a16="http://schemas.microsoft.com/office/drawing/2014/main" id="{DA98CE1F-E01B-49CC-8DDE-00A58B45C9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40" name="Picture 71">
          <a:extLst>
            <a:ext uri="{FF2B5EF4-FFF2-40B4-BE49-F238E27FC236}">
              <a16:creationId xmlns="" xmlns:a16="http://schemas.microsoft.com/office/drawing/2014/main" id="{1FF3A12F-387C-4E04-99F7-29D122EE31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41" name="Picture 72">
          <a:extLst>
            <a:ext uri="{FF2B5EF4-FFF2-40B4-BE49-F238E27FC236}">
              <a16:creationId xmlns="" xmlns:a16="http://schemas.microsoft.com/office/drawing/2014/main" id="{353ACCC4-4536-4171-AEBB-AF02D38B8C4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42" name="Picture 73">
          <a:extLst>
            <a:ext uri="{FF2B5EF4-FFF2-40B4-BE49-F238E27FC236}">
              <a16:creationId xmlns="" xmlns:a16="http://schemas.microsoft.com/office/drawing/2014/main" id="{09E638C0-AC29-481D-9299-5C3E322CB9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43" name="Picture 74">
          <a:extLst>
            <a:ext uri="{FF2B5EF4-FFF2-40B4-BE49-F238E27FC236}">
              <a16:creationId xmlns="" xmlns:a16="http://schemas.microsoft.com/office/drawing/2014/main" id="{49BFB5E0-B6BF-4289-AD0C-5F2F69C9AC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44" name="Picture 75">
          <a:extLst>
            <a:ext uri="{FF2B5EF4-FFF2-40B4-BE49-F238E27FC236}">
              <a16:creationId xmlns="" xmlns:a16="http://schemas.microsoft.com/office/drawing/2014/main" id="{E13AF860-6F0F-4C6E-B724-27574B93EF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45" name="Picture 76">
          <a:extLst>
            <a:ext uri="{FF2B5EF4-FFF2-40B4-BE49-F238E27FC236}">
              <a16:creationId xmlns="" xmlns:a16="http://schemas.microsoft.com/office/drawing/2014/main" id="{9885D470-6D84-4D27-92D1-D4B20B1DC9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46" name="Picture 77">
          <a:extLst>
            <a:ext uri="{FF2B5EF4-FFF2-40B4-BE49-F238E27FC236}">
              <a16:creationId xmlns="" xmlns:a16="http://schemas.microsoft.com/office/drawing/2014/main" id="{D6CF86C7-89F8-45C3-9C98-BDC00CBFB5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47" name="Picture 78">
          <a:extLst>
            <a:ext uri="{FF2B5EF4-FFF2-40B4-BE49-F238E27FC236}">
              <a16:creationId xmlns="" xmlns:a16="http://schemas.microsoft.com/office/drawing/2014/main" id="{AB3E9135-A2A4-4B51-8BDB-F03F9CB922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48" name="Picture 79">
          <a:extLst>
            <a:ext uri="{FF2B5EF4-FFF2-40B4-BE49-F238E27FC236}">
              <a16:creationId xmlns="" xmlns:a16="http://schemas.microsoft.com/office/drawing/2014/main" id="{87F4C99C-A33A-4880-96E3-0FA2654CC4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49" name="Picture 80">
          <a:extLst>
            <a:ext uri="{FF2B5EF4-FFF2-40B4-BE49-F238E27FC236}">
              <a16:creationId xmlns="" xmlns:a16="http://schemas.microsoft.com/office/drawing/2014/main" id="{80C76789-8AE5-4F29-BB91-638D271958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50" name="Picture 81">
          <a:extLst>
            <a:ext uri="{FF2B5EF4-FFF2-40B4-BE49-F238E27FC236}">
              <a16:creationId xmlns="" xmlns:a16="http://schemas.microsoft.com/office/drawing/2014/main" id="{AA0C0D53-9619-4AC9-B776-40D69F1618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51" name="Picture 82">
          <a:extLst>
            <a:ext uri="{FF2B5EF4-FFF2-40B4-BE49-F238E27FC236}">
              <a16:creationId xmlns="" xmlns:a16="http://schemas.microsoft.com/office/drawing/2014/main" id="{AAF78868-676A-4484-902D-B1A05F3985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52" name="Picture 83">
          <a:extLst>
            <a:ext uri="{FF2B5EF4-FFF2-40B4-BE49-F238E27FC236}">
              <a16:creationId xmlns="" xmlns:a16="http://schemas.microsoft.com/office/drawing/2014/main" id="{C6659FA6-82AB-406F-8C03-DC8CFAAA35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53" name="Picture 84">
          <a:extLst>
            <a:ext uri="{FF2B5EF4-FFF2-40B4-BE49-F238E27FC236}">
              <a16:creationId xmlns="" xmlns:a16="http://schemas.microsoft.com/office/drawing/2014/main" id="{2558CC81-1BAF-42A2-9CC5-29A92B6526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54" name="Picture 85">
          <a:extLst>
            <a:ext uri="{FF2B5EF4-FFF2-40B4-BE49-F238E27FC236}">
              <a16:creationId xmlns="" xmlns:a16="http://schemas.microsoft.com/office/drawing/2014/main" id="{4E186E94-6C80-47B1-9373-509DD52614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55" name="Picture 86">
          <a:extLst>
            <a:ext uri="{FF2B5EF4-FFF2-40B4-BE49-F238E27FC236}">
              <a16:creationId xmlns="" xmlns:a16="http://schemas.microsoft.com/office/drawing/2014/main" id="{B9EBF82A-8152-4985-90C2-15DAB868D4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56" name="Picture 87">
          <a:extLst>
            <a:ext uri="{FF2B5EF4-FFF2-40B4-BE49-F238E27FC236}">
              <a16:creationId xmlns="" xmlns:a16="http://schemas.microsoft.com/office/drawing/2014/main" id="{334C8634-AC6A-47BA-A216-51B387744A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57" name="Picture 88">
          <a:extLst>
            <a:ext uri="{FF2B5EF4-FFF2-40B4-BE49-F238E27FC236}">
              <a16:creationId xmlns="" xmlns:a16="http://schemas.microsoft.com/office/drawing/2014/main" id="{2B3E927D-E298-4157-976A-AB03D953E1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58" name="Picture 89">
          <a:extLst>
            <a:ext uri="{FF2B5EF4-FFF2-40B4-BE49-F238E27FC236}">
              <a16:creationId xmlns="" xmlns:a16="http://schemas.microsoft.com/office/drawing/2014/main" id="{C0FFEB14-A994-4E83-AD3A-D308572BFF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59" name="Picture 90">
          <a:extLst>
            <a:ext uri="{FF2B5EF4-FFF2-40B4-BE49-F238E27FC236}">
              <a16:creationId xmlns="" xmlns:a16="http://schemas.microsoft.com/office/drawing/2014/main" id="{CCCC1B9E-6B08-4A3F-AA59-92EC8176E6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60" name="Picture 91">
          <a:extLst>
            <a:ext uri="{FF2B5EF4-FFF2-40B4-BE49-F238E27FC236}">
              <a16:creationId xmlns="" xmlns:a16="http://schemas.microsoft.com/office/drawing/2014/main" id="{C4A5DCE6-2262-469F-A16F-035846A947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61" name="Picture 92">
          <a:extLst>
            <a:ext uri="{FF2B5EF4-FFF2-40B4-BE49-F238E27FC236}">
              <a16:creationId xmlns="" xmlns:a16="http://schemas.microsoft.com/office/drawing/2014/main" id="{2CA69AF8-D45F-4EA7-AC40-BE58B2941A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62" name="Picture 93">
          <a:extLst>
            <a:ext uri="{FF2B5EF4-FFF2-40B4-BE49-F238E27FC236}">
              <a16:creationId xmlns="" xmlns:a16="http://schemas.microsoft.com/office/drawing/2014/main" id="{E0F8E841-C207-4387-8D13-FF436FBAE7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63" name="Picture 94">
          <a:extLst>
            <a:ext uri="{FF2B5EF4-FFF2-40B4-BE49-F238E27FC236}">
              <a16:creationId xmlns="" xmlns:a16="http://schemas.microsoft.com/office/drawing/2014/main" id="{7805A8D4-A4D7-4B55-AA72-A88A2CB816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64" name="Picture 95">
          <a:extLst>
            <a:ext uri="{FF2B5EF4-FFF2-40B4-BE49-F238E27FC236}">
              <a16:creationId xmlns="" xmlns:a16="http://schemas.microsoft.com/office/drawing/2014/main" id="{E46C985F-5A02-4891-8192-34A79846A5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65" name="Picture 96">
          <a:extLst>
            <a:ext uri="{FF2B5EF4-FFF2-40B4-BE49-F238E27FC236}">
              <a16:creationId xmlns="" xmlns:a16="http://schemas.microsoft.com/office/drawing/2014/main" id="{C98EA54C-9DAE-4F75-9B10-9412C21117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66" name="Picture 97">
          <a:extLst>
            <a:ext uri="{FF2B5EF4-FFF2-40B4-BE49-F238E27FC236}">
              <a16:creationId xmlns="" xmlns:a16="http://schemas.microsoft.com/office/drawing/2014/main" id="{A95475B6-FB78-4075-95E6-53F354B3AE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67" name="Picture 98">
          <a:extLst>
            <a:ext uri="{FF2B5EF4-FFF2-40B4-BE49-F238E27FC236}">
              <a16:creationId xmlns="" xmlns:a16="http://schemas.microsoft.com/office/drawing/2014/main" id="{BDFD5E32-03C0-4DC6-BA2C-E2157F3695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68" name="Picture 99">
          <a:extLst>
            <a:ext uri="{FF2B5EF4-FFF2-40B4-BE49-F238E27FC236}">
              <a16:creationId xmlns="" xmlns:a16="http://schemas.microsoft.com/office/drawing/2014/main" id="{1D31A9A7-F8B1-4009-925E-617C14814F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69" name="Picture 100">
          <a:extLst>
            <a:ext uri="{FF2B5EF4-FFF2-40B4-BE49-F238E27FC236}">
              <a16:creationId xmlns="" xmlns:a16="http://schemas.microsoft.com/office/drawing/2014/main" id="{2EAD2F30-5E17-49B6-800B-76B4A0E470F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70" name="Picture 101">
          <a:extLst>
            <a:ext uri="{FF2B5EF4-FFF2-40B4-BE49-F238E27FC236}">
              <a16:creationId xmlns="" xmlns:a16="http://schemas.microsoft.com/office/drawing/2014/main" id="{A0CF98DC-1305-410E-9CA0-C72B4C1584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71" name="Picture 102">
          <a:extLst>
            <a:ext uri="{FF2B5EF4-FFF2-40B4-BE49-F238E27FC236}">
              <a16:creationId xmlns="" xmlns:a16="http://schemas.microsoft.com/office/drawing/2014/main" id="{EEE351FD-1B5C-4B94-B360-F9A1336CEB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72" name="Picture 69">
          <a:extLst>
            <a:ext uri="{FF2B5EF4-FFF2-40B4-BE49-F238E27FC236}">
              <a16:creationId xmlns="" xmlns:a16="http://schemas.microsoft.com/office/drawing/2014/main" id="{32FCEB9D-9480-427C-897A-5EE24D5ACD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73" name="Picture 70">
          <a:extLst>
            <a:ext uri="{FF2B5EF4-FFF2-40B4-BE49-F238E27FC236}">
              <a16:creationId xmlns="" xmlns:a16="http://schemas.microsoft.com/office/drawing/2014/main" id="{EBCEEDEA-1A9C-41C0-BE65-DBD339CC86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74" name="Picture 71">
          <a:extLst>
            <a:ext uri="{FF2B5EF4-FFF2-40B4-BE49-F238E27FC236}">
              <a16:creationId xmlns="" xmlns:a16="http://schemas.microsoft.com/office/drawing/2014/main" id="{88C07089-999F-471C-A554-EEF3CBD8F3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75" name="Picture 72">
          <a:extLst>
            <a:ext uri="{FF2B5EF4-FFF2-40B4-BE49-F238E27FC236}">
              <a16:creationId xmlns="" xmlns:a16="http://schemas.microsoft.com/office/drawing/2014/main" id="{1D68B0C9-4DA1-4869-A0C9-45DD752E38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76" name="Picture 73">
          <a:extLst>
            <a:ext uri="{FF2B5EF4-FFF2-40B4-BE49-F238E27FC236}">
              <a16:creationId xmlns="" xmlns:a16="http://schemas.microsoft.com/office/drawing/2014/main" id="{F2B81D2F-2EC3-40B3-9B4D-086D70604E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77" name="Picture 74">
          <a:extLst>
            <a:ext uri="{FF2B5EF4-FFF2-40B4-BE49-F238E27FC236}">
              <a16:creationId xmlns="" xmlns:a16="http://schemas.microsoft.com/office/drawing/2014/main" id="{46C3425B-E414-4798-87FF-7449DD614A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78" name="Picture 75">
          <a:extLst>
            <a:ext uri="{FF2B5EF4-FFF2-40B4-BE49-F238E27FC236}">
              <a16:creationId xmlns="" xmlns:a16="http://schemas.microsoft.com/office/drawing/2014/main" id="{27ADD847-FD9F-42A4-9F51-60547D621B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79" name="Picture 76">
          <a:extLst>
            <a:ext uri="{FF2B5EF4-FFF2-40B4-BE49-F238E27FC236}">
              <a16:creationId xmlns="" xmlns:a16="http://schemas.microsoft.com/office/drawing/2014/main" id="{DADF0885-A422-4819-B9C4-FBC726F5B3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80" name="Picture 77">
          <a:extLst>
            <a:ext uri="{FF2B5EF4-FFF2-40B4-BE49-F238E27FC236}">
              <a16:creationId xmlns="" xmlns:a16="http://schemas.microsoft.com/office/drawing/2014/main" id="{D30CC268-21D8-453F-A7F9-3CEE9180A3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81" name="Picture 78">
          <a:extLst>
            <a:ext uri="{FF2B5EF4-FFF2-40B4-BE49-F238E27FC236}">
              <a16:creationId xmlns="" xmlns:a16="http://schemas.microsoft.com/office/drawing/2014/main" id="{0385CB9F-8021-436D-8749-BAA3B35C8D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82" name="Picture 79">
          <a:extLst>
            <a:ext uri="{FF2B5EF4-FFF2-40B4-BE49-F238E27FC236}">
              <a16:creationId xmlns="" xmlns:a16="http://schemas.microsoft.com/office/drawing/2014/main" id="{FFE2A228-351C-47C9-8C95-72A67397EB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83" name="Picture 80">
          <a:extLst>
            <a:ext uri="{FF2B5EF4-FFF2-40B4-BE49-F238E27FC236}">
              <a16:creationId xmlns="" xmlns:a16="http://schemas.microsoft.com/office/drawing/2014/main" id="{E49401A8-990D-4AD8-8B26-378E033B44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84" name="Picture 81">
          <a:extLst>
            <a:ext uri="{FF2B5EF4-FFF2-40B4-BE49-F238E27FC236}">
              <a16:creationId xmlns="" xmlns:a16="http://schemas.microsoft.com/office/drawing/2014/main" id="{EA49768D-1AD8-4159-BAC4-9D4308132C4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85" name="Picture 82">
          <a:extLst>
            <a:ext uri="{FF2B5EF4-FFF2-40B4-BE49-F238E27FC236}">
              <a16:creationId xmlns="" xmlns:a16="http://schemas.microsoft.com/office/drawing/2014/main" id="{7DBE74F1-6AA4-4A44-B6D1-9D231B40BE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86" name="Picture 83">
          <a:extLst>
            <a:ext uri="{FF2B5EF4-FFF2-40B4-BE49-F238E27FC236}">
              <a16:creationId xmlns="" xmlns:a16="http://schemas.microsoft.com/office/drawing/2014/main" id="{21310D1B-06F1-4262-9DED-80B0D3FE01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87" name="Picture 84">
          <a:extLst>
            <a:ext uri="{FF2B5EF4-FFF2-40B4-BE49-F238E27FC236}">
              <a16:creationId xmlns="" xmlns:a16="http://schemas.microsoft.com/office/drawing/2014/main" id="{D2D2134B-11A8-4430-B39C-447B9975CE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88" name="Picture 85">
          <a:extLst>
            <a:ext uri="{FF2B5EF4-FFF2-40B4-BE49-F238E27FC236}">
              <a16:creationId xmlns="" xmlns:a16="http://schemas.microsoft.com/office/drawing/2014/main" id="{56E82F9F-3515-404D-A8B2-B15D85C9A2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89" name="Picture 86">
          <a:extLst>
            <a:ext uri="{FF2B5EF4-FFF2-40B4-BE49-F238E27FC236}">
              <a16:creationId xmlns="" xmlns:a16="http://schemas.microsoft.com/office/drawing/2014/main" id="{3E945BD7-6375-4619-8067-606139C6EC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90" name="Picture 87">
          <a:extLst>
            <a:ext uri="{FF2B5EF4-FFF2-40B4-BE49-F238E27FC236}">
              <a16:creationId xmlns="" xmlns:a16="http://schemas.microsoft.com/office/drawing/2014/main" id="{4808C74F-1B9B-4E3A-B56D-43E0DA8002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91" name="Picture 88">
          <a:extLst>
            <a:ext uri="{FF2B5EF4-FFF2-40B4-BE49-F238E27FC236}">
              <a16:creationId xmlns="" xmlns:a16="http://schemas.microsoft.com/office/drawing/2014/main" id="{B49861DE-2A49-4CA8-B507-C5E2F217A5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92" name="Picture 89">
          <a:extLst>
            <a:ext uri="{FF2B5EF4-FFF2-40B4-BE49-F238E27FC236}">
              <a16:creationId xmlns="" xmlns:a16="http://schemas.microsoft.com/office/drawing/2014/main" id="{0665CBAA-1019-459B-AC5C-0AF76DF154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93" name="Picture 90">
          <a:extLst>
            <a:ext uri="{FF2B5EF4-FFF2-40B4-BE49-F238E27FC236}">
              <a16:creationId xmlns="" xmlns:a16="http://schemas.microsoft.com/office/drawing/2014/main" id="{43359208-01BD-4A88-8906-6E95F022603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94" name="Picture 91">
          <a:extLst>
            <a:ext uri="{FF2B5EF4-FFF2-40B4-BE49-F238E27FC236}">
              <a16:creationId xmlns="" xmlns:a16="http://schemas.microsoft.com/office/drawing/2014/main" id="{65969EE9-1154-45CA-894E-9944BF5032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95" name="Picture 92">
          <a:extLst>
            <a:ext uri="{FF2B5EF4-FFF2-40B4-BE49-F238E27FC236}">
              <a16:creationId xmlns="" xmlns:a16="http://schemas.microsoft.com/office/drawing/2014/main" id="{CA865E4C-C8C0-4C73-8238-677F7D605F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96" name="Picture 93">
          <a:extLst>
            <a:ext uri="{FF2B5EF4-FFF2-40B4-BE49-F238E27FC236}">
              <a16:creationId xmlns="" xmlns:a16="http://schemas.microsoft.com/office/drawing/2014/main" id="{F5A7C779-3A2C-4B55-B9C1-661875942F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97" name="Picture 94">
          <a:extLst>
            <a:ext uri="{FF2B5EF4-FFF2-40B4-BE49-F238E27FC236}">
              <a16:creationId xmlns="" xmlns:a16="http://schemas.microsoft.com/office/drawing/2014/main" id="{473DE0C6-EDCF-43EB-A262-CEBB5DF566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98" name="Picture 95">
          <a:extLst>
            <a:ext uri="{FF2B5EF4-FFF2-40B4-BE49-F238E27FC236}">
              <a16:creationId xmlns="" xmlns:a16="http://schemas.microsoft.com/office/drawing/2014/main" id="{843C995D-107D-4205-897F-E453CF7A94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199" name="Picture 96">
          <a:extLst>
            <a:ext uri="{FF2B5EF4-FFF2-40B4-BE49-F238E27FC236}">
              <a16:creationId xmlns="" xmlns:a16="http://schemas.microsoft.com/office/drawing/2014/main" id="{DDA8915A-76E0-4635-B7A9-B71FC91713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00" name="Picture 97">
          <a:extLst>
            <a:ext uri="{FF2B5EF4-FFF2-40B4-BE49-F238E27FC236}">
              <a16:creationId xmlns="" xmlns:a16="http://schemas.microsoft.com/office/drawing/2014/main" id="{039C36C8-9ECC-4D4F-867A-57C87CF6B3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01" name="Picture 98">
          <a:extLst>
            <a:ext uri="{FF2B5EF4-FFF2-40B4-BE49-F238E27FC236}">
              <a16:creationId xmlns="" xmlns:a16="http://schemas.microsoft.com/office/drawing/2014/main" id="{CED6CAC2-05C8-482F-A655-C2489F30109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02" name="Picture 99">
          <a:extLst>
            <a:ext uri="{FF2B5EF4-FFF2-40B4-BE49-F238E27FC236}">
              <a16:creationId xmlns="" xmlns:a16="http://schemas.microsoft.com/office/drawing/2014/main" id="{CFB9361D-6DF2-4343-BB48-DE819E2E06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03" name="Picture 100">
          <a:extLst>
            <a:ext uri="{FF2B5EF4-FFF2-40B4-BE49-F238E27FC236}">
              <a16:creationId xmlns="" xmlns:a16="http://schemas.microsoft.com/office/drawing/2014/main" id="{E593F40C-08C0-4AC7-A09E-E44A89F053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04" name="Picture 101">
          <a:extLst>
            <a:ext uri="{FF2B5EF4-FFF2-40B4-BE49-F238E27FC236}">
              <a16:creationId xmlns="" xmlns:a16="http://schemas.microsoft.com/office/drawing/2014/main" id="{D3A49674-D0CB-4B9B-8EAD-8DFA6CFBDD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05" name="Picture 102">
          <a:extLst>
            <a:ext uri="{FF2B5EF4-FFF2-40B4-BE49-F238E27FC236}">
              <a16:creationId xmlns="" xmlns:a16="http://schemas.microsoft.com/office/drawing/2014/main" id="{13CB7D07-136D-4640-A360-81B05E3FA6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06" name="Picture 69">
          <a:extLst>
            <a:ext uri="{FF2B5EF4-FFF2-40B4-BE49-F238E27FC236}">
              <a16:creationId xmlns="" xmlns:a16="http://schemas.microsoft.com/office/drawing/2014/main" id="{66D8497F-D30D-4FED-8C7C-B5D09C4037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07" name="Picture 70">
          <a:extLst>
            <a:ext uri="{FF2B5EF4-FFF2-40B4-BE49-F238E27FC236}">
              <a16:creationId xmlns="" xmlns:a16="http://schemas.microsoft.com/office/drawing/2014/main" id="{B8366F5F-E953-47EC-8908-D2DFCA8F13B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08" name="Picture 71">
          <a:extLst>
            <a:ext uri="{FF2B5EF4-FFF2-40B4-BE49-F238E27FC236}">
              <a16:creationId xmlns="" xmlns:a16="http://schemas.microsoft.com/office/drawing/2014/main" id="{65EF5569-332A-4867-9E64-74BC0A5807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09" name="Picture 72">
          <a:extLst>
            <a:ext uri="{FF2B5EF4-FFF2-40B4-BE49-F238E27FC236}">
              <a16:creationId xmlns="" xmlns:a16="http://schemas.microsoft.com/office/drawing/2014/main" id="{80D94EB1-B95A-43B5-B9B6-1A515CDE303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10" name="Picture 73">
          <a:extLst>
            <a:ext uri="{FF2B5EF4-FFF2-40B4-BE49-F238E27FC236}">
              <a16:creationId xmlns="" xmlns:a16="http://schemas.microsoft.com/office/drawing/2014/main" id="{4201FCD6-97AE-484F-961F-15B6970944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11" name="Picture 74">
          <a:extLst>
            <a:ext uri="{FF2B5EF4-FFF2-40B4-BE49-F238E27FC236}">
              <a16:creationId xmlns="" xmlns:a16="http://schemas.microsoft.com/office/drawing/2014/main" id="{8BA36707-F48E-45D8-A967-76DE9297D7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12" name="Picture 75">
          <a:extLst>
            <a:ext uri="{FF2B5EF4-FFF2-40B4-BE49-F238E27FC236}">
              <a16:creationId xmlns="" xmlns:a16="http://schemas.microsoft.com/office/drawing/2014/main" id="{F4777DE8-0D4D-45DF-86B9-3A099DD5C8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13" name="Picture 76">
          <a:extLst>
            <a:ext uri="{FF2B5EF4-FFF2-40B4-BE49-F238E27FC236}">
              <a16:creationId xmlns="" xmlns:a16="http://schemas.microsoft.com/office/drawing/2014/main" id="{9F05658E-1E11-48E2-93BE-BF13DD3C84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14" name="Picture 77">
          <a:extLst>
            <a:ext uri="{FF2B5EF4-FFF2-40B4-BE49-F238E27FC236}">
              <a16:creationId xmlns="" xmlns:a16="http://schemas.microsoft.com/office/drawing/2014/main" id="{0E0FE53C-4BEE-4F26-9156-DDB2E304B0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15" name="Picture 78">
          <a:extLst>
            <a:ext uri="{FF2B5EF4-FFF2-40B4-BE49-F238E27FC236}">
              <a16:creationId xmlns="" xmlns:a16="http://schemas.microsoft.com/office/drawing/2014/main" id="{6B404BD2-4DDC-4465-BD68-C36A5D96E95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16" name="Picture 79">
          <a:extLst>
            <a:ext uri="{FF2B5EF4-FFF2-40B4-BE49-F238E27FC236}">
              <a16:creationId xmlns="" xmlns:a16="http://schemas.microsoft.com/office/drawing/2014/main" id="{1470D4A6-6F82-4013-838C-92C7429FC2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17" name="Picture 80">
          <a:extLst>
            <a:ext uri="{FF2B5EF4-FFF2-40B4-BE49-F238E27FC236}">
              <a16:creationId xmlns="" xmlns:a16="http://schemas.microsoft.com/office/drawing/2014/main" id="{34A8229B-454F-4064-93C1-2AEA829186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18" name="Picture 81">
          <a:extLst>
            <a:ext uri="{FF2B5EF4-FFF2-40B4-BE49-F238E27FC236}">
              <a16:creationId xmlns="" xmlns:a16="http://schemas.microsoft.com/office/drawing/2014/main" id="{4065D208-AAD5-493C-A979-DD9DB2C634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19" name="Picture 82">
          <a:extLst>
            <a:ext uri="{FF2B5EF4-FFF2-40B4-BE49-F238E27FC236}">
              <a16:creationId xmlns="" xmlns:a16="http://schemas.microsoft.com/office/drawing/2014/main" id="{A19E1078-E0EA-437C-9BF2-01B615DEFC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20" name="Picture 83">
          <a:extLst>
            <a:ext uri="{FF2B5EF4-FFF2-40B4-BE49-F238E27FC236}">
              <a16:creationId xmlns="" xmlns:a16="http://schemas.microsoft.com/office/drawing/2014/main" id="{B67DCF65-C27B-4113-8C1D-AD6B1713C6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21" name="Picture 84">
          <a:extLst>
            <a:ext uri="{FF2B5EF4-FFF2-40B4-BE49-F238E27FC236}">
              <a16:creationId xmlns="" xmlns:a16="http://schemas.microsoft.com/office/drawing/2014/main" id="{1F6B1ED6-03E0-4123-A490-A71CC360C97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22" name="Picture 85">
          <a:extLst>
            <a:ext uri="{FF2B5EF4-FFF2-40B4-BE49-F238E27FC236}">
              <a16:creationId xmlns="" xmlns:a16="http://schemas.microsoft.com/office/drawing/2014/main" id="{A19862B2-592C-4D1F-A8B5-AE769D43BC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23" name="Picture 86">
          <a:extLst>
            <a:ext uri="{FF2B5EF4-FFF2-40B4-BE49-F238E27FC236}">
              <a16:creationId xmlns="" xmlns:a16="http://schemas.microsoft.com/office/drawing/2014/main" id="{C3298A3C-01E2-44C2-B904-C29B9B29B5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24" name="Picture 87">
          <a:extLst>
            <a:ext uri="{FF2B5EF4-FFF2-40B4-BE49-F238E27FC236}">
              <a16:creationId xmlns="" xmlns:a16="http://schemas.microsoft.com/office/drawing/2014/main" id="{552021FD-DF95-453A-A84C-E18C9E71CA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25" name="Picture 88">
          <a:extLst>
            <a:ext uri="{FF2B5EF4-FFF2-40B4-BE49-F238E27FC236}">
              <a16:creationId xmlns="" xmlns:a16="http://schemas.microsoft.com/office/drawing/2014/main" id="{EC5A42D2-D68C-48E1-9BAB-C023A59FBB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26" name="Picture 89">
          <a:extLst>
            <a:ext uri="{FF2B5EF4-FFF2-40B4-BE49-F238E27FC236}">
              <a16:creationId xmlns="" xmlns:a16="http://schemas.microsoft.com/office/drawing/2014/main" id="{1824323B-BABF-43F3-9014-BCF091EFA2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27" name="Picture 90">
          <a:extLst>
            <a:ext uri="{FF2B5EF4-FFF2-40B4-BE49-F238E27FC236}">
              <a16:creationId xmlns="" xmlns:a16="http://schemas.microsoft.com/office/drawing/2014/main" id="{570AD82E-2CFB-4827-BECF-E34F5A3BCF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28" name="Picture 91">
          <a:extLst>
            <a:ext uri="{FF2B5EF4-FFF2-40B4-BE49-F238E27FC236}">
              <a16:creationId xmlns="" xmlns:a16="http://schemas.microsoft.com/office/drawing/2014/main" id="{E66C984E-A4FF-4D8A-A554-9276385BD5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29" name="Picture 92">
          <a:extLst>
            <a:ext uri="{FF2B5EF4-FFF2-40B4-BE49-F238E27FC236}">
              <a16:creationId xmlns="" xmlns:a16="http://schemas.microsoft.com/office/drawing/2014/main" id="{295C5942-C2A7-4757-8558-7A654E5959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30" name="Picture 93">
          <a:extLst>
            <a:ext uri="{FF2B5EF4-FFF2-40B4-BE49-F238E27FC236}">
              <a16:creationId xmlns="" xmlns:a16="http://schemas.microsoft.com/office/drawing/2014/main" id="{FC4BF3C6-1B17-43F3-8C41-9D2AF89DB5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31" name="Picture 94">
          <a:extLst>
            <a:ext uri="{FF2B5EF4-FFF2-40B4-BE49-F238E27FC236}">
              <a16:creationId xmlns="" xmlns:a16="http://schemas.microsoft.com/office/drawing/2014/main" id="{2B77B349-5169-4627-B05D-7B1A163F18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32" name="Picture 95">
          <a:extLst>
            <a:ext uri="{FF2B5EF4-FFF2-40B4-BE49-F238E27FC236}">
              <a16:creationId xmlns="" xmlns:a16="http://schemas.microsoft.com/office/drawing/2014/main" id="{90C773A1-530D-4CA0-A3D2-18E81FADBB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33" name="Picture 96">
          <a:extLst>
            <a:ext uri="{FF2B5EF4-FFF2-40B4-BE49-F238E27FC236}">
              <a16:creationId xmlns="" xmlns:a16="http://schemas.microsoft.com/office/drawing/2014/main" id="{6F20DFF1-7AA0-46DD-B272-98F79B8A8F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34" name="Picture 97">
          <a:extLst>
            <a:ext uri="{FF2B5EF4-FFF2-40B4-BE49-F238E27FC236}">
              <a16:creationId xmlns="" xmlns:a16="http://schemas.microsoft.com/office/drawing/2014/main" id="{9B1F3DFD-E3FB-48E4-9F80-7E44B9918D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35" name="Picture 98">
          <a:extLst>
            <a:ext uri="{FF2B5EF4-FFF2-40B4-BE49-F238E27FC236}">
              <a16:creationId xmlns="" xmlns:a16="http://schemas.microsoft.com/office/drawing/2014/main" id="{F549D444-E7C5-409F-9526-F437705442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36" name="Picture 99">
          <a:extLst>
            <a:ext uri="{FF2B5EF4-FFF2-40B4-BE49-F238E27FC236}">
              <a16:creationId xmlns="" xmlns:a16="http://schemas.microsoft.com/office/drawing/2014/main" id="{86FF8D21-C1BD-483D-92A8-51AD5346D9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37" name="Picture 100">
          <a:extLst>
            <a:ext uri="{FF2B5EF4-FFF2-40B4-BE49-F238E27FC236}">
              <a16:creationId xmlns="" xmlns:a16="http://schemas.microsoft.com/office/drawing/2014/main" id="{3EB47C5F-35CA-43BD-821B-CDAA975175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38" name="Picture 101">
          <a:extLst>
            <a:ext uri="{FF2B5EF4-FFF2-40B4-BE49-F238E27FC236}">
              <a16:creationId xmlns="" xmlns:a16="http://schemas.microsoft.com/office/drawing/2014/main" id="{4EED684B-722C-41A2-AC2C-04E1EB2F45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39" name="Picture 102">
          <a:extLst>
            <a:ext uri="{FF2B5EF4-FFF2-40B4-BE49-F238E27FC236}">
              <a16:creationId xmlns="" xmlns:a16="http://schemas.microsoft.com/office/drawing/2014/main" id="{0F41EB6A-5F7F-4FC4-A5EC-D32D280339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40" name="Picture 69">
          <a:extLst>
            <a:ext uri="{FF2B5EF4-FFF2-40B4-BE49-F238E27FC236}">
              <a16:creationId xmlns="" xmlns:a16="http://schemas.microsoft.com/office/drawing/2014/main" id="{0EE24BDC-9519-44AC-A107-6A65D40175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41" name="Picture 70">
          <a:extLst>
            <a:ext uri="{FF2B5EF4-FFF2-40B4-BE49-F238E27FC236}">
              <a16:creationId xmlns="" xmlns:a16="http://schemas.microsoft.com/office/drawing/2014/main" id="{EE92648A-A2E7-40A3-B538-9A105416AE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42" name="Picture 71">
          <a:extLst>
            <a:ext uri="{FF2B5EF4-FFF2-40B4-BE49-F238E27FC236}">
              <a16:creationId xmlns="" xmlns:a16="http://schemas.microsoft.com/office/drawing/2014/main" id="{62FC7752-B683-4DD4-97CD-9BD1819008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43" name="Picture 72">
          <a:extLst>
            <a:ext uri="{FF2B5EF4-FFF2-40B4-BE49-F238E27FC236}">
              <a16:creationId xmlns="" xmlns:a16="http://schemas.microsoft.com/office/drawing/2014/main" id="{F36B6A0E-FFB3-40C5-BBAC-0C40C4EB67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44" name="Picture 73">
          <a:extLst>
            <a:ext uri="{FF2B5EF4-FFF2-40B4-BE49-F238E27FC236}">
              <a16:creationId xmlns="" xmlns:a16="http://schemas.microsoft.com/office/drawing/2014/main" id="{20D20247-97B0-4809-AB66-793902CEA7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45" name="Picture 74">
          <a:extLst>
            <a:ext uri="{FF2B5EF4-FFF2-40B4-BE49-F238E27FC236}">
              <a16:creationId xmlns="" xmlns:a16="http://schemas.microsoft.com/office/drawing/2014/main" id="{B3068A1A-DFB7-446B-9F8B-15D8496276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46" name="Picture 75">
          <a:extLst>
            <a:ext uri="{FF2B5EF4-FFF2-40B4-BE49-F238E27FC236}">
              <a16:creationId xmlns="" xmlns:a16="http://schemas.microsoft.com/office/drawing/2014/main" id="{EC4E4FF1-C870-4676-8585-A2464C8F5F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47" name="Picture 76">
          <a:extLst>
            <a:ext uri="{FF2B5EF4-FFF2-40B4-BE49-F238E27FC236}">
              <a16:creationId xmlns="" xmlns:a16="http://schemas.microsoft.com/office/drawing/2014/main" id="{DB0A3171-60E2-460B-8460-5A6CECF2C3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48" name="Picture 77">
          <a:extLst>
            <a:ext uri="{FF2B5EF4-FFF2-40B4-BE49-F238E27FC236}">
              <a16:creationId xmlns="" xmlns:a16="http://schemas.microsoft.com/office/drawing/2014/main" id="{2084F94D-03E9-4089-AED9-CFAB0E6D24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49" name="Picture 78">
          <a:extLst>
            <a:ext uri="{FF2B5EF4-FFF2-40B4-BE49-F238E27FC236}">
              <a16:creationId xmlns="" xmlns:a16="http://schemas.microsoft.com/office/drawing/2014/main" id="{2BFA290C-69BE-4DDE-AF1C-8CDF0A825F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50" name="Picture 79">
          <a:extLst>
            <a:ext uri="{FF2B5EF4-FFF2-40B4-BE49-F238E27FC236}">
              <a16:creationId xmlns="" xmlns:a16="http://schemas.microsoft.com/office/drawing/2014/main" id="{1077FA7A-8290-4F74-BF97-368D06218D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51" name="Picture 80">
          <a:extLst>
            <a:ext uri="{FF2B5EF4-FFF2-40B4-BE49-F238E27FC236}">
              <a16:creationId xmlns="" xmlns:a16="http://schemas.microsoft.com/office/drawing/2014/main" id="{F4AC71B8-D5F3-47FF-A1A9-ADB9319131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52" name="Picture 81">
          <a:extLst>
            <a:ext uri="{FF2B5EF4-FFF2-40B4-BE49-F238E27FC236}">
              <a16:creationId xmlns="" xmlns:a16="http://schemas.microsoft.com/office/drawing/2014/main" id="{F9C81DA9-C258-439A-BC26-4FCCEA5A49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53" name="Picture 82">
          <a:extLst>
            <a:ext uri="{FF2B5EF4-FFF2-40B4-BE49-F238E27FC236}">
              <a16:creationId xmlns="" xmlns:a16="http://schemas.microsoft.com/office/drawing/2014/main" id="{FAAEB161-191F-40CE-8523-C6A9D1F0B8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54" name="Picture 83">
          <a:extLst>
            <a:ext uri="{FF2B5EF4-FFF2-40B4-BE49-F238E27FC236}">
              <a16:creationId xmlns="" xmlns:a16="http://schemas.microsoft.com/office/drawing/2014/main" id="{F0E0D91F-91FE-4519-8B0C-EF4179CD09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55" name="Picture 84">
          <a:extLst>
            <a:ext uri="{FF2B5EF4-FFF2-40B4-BE49-F238E27FC236}">
              <a16:creationId xmlns="" xmlns:a16="http://schemas.microsoft.com/office/drawing/2014/main" id="{304C040E-19F9-419D-AA41-5923664820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56" name="Picture 85">
          <a:extLst>
            <a:ext uri="{FF2B5EF4-FFF2-40B4-BE49-F238E27FC236}">
              <a16:creationId xmlns="" xmlns:a16="http://schemas.microsoft.com/office/drawing/2014/main" id="{A328E436-9028-43BB-887D-B394BD1DB3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57" name="Picture 86">
          <a:extLst>
            <a:ext uri="{FF2B5EF4-FFF2-40B4-BE49-F238E27FC236}">
              <a16:creationId xmlns="" xmlns:a16="http://schemas.microsoft.com/office/drawing/2014/main" id="{FEA1992F-9C76-4137-847C-CDFBD7B4AF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58" name="Picture 87">
          <a:extLst>
            <a:ext uri="{FF2B5EF4-FFF2-40B4-BE49-F238E27FC236}">
              <a16:creationId xmlns="" xmlns:a16="http://schemas.microsoft.com/office/drawing/2014/main" id="{88BEC5D2-DF81-48E5-8B4A-27E0EC9656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59" name="Picture 88">
          <a:extLst>
            <a:ext uri="{FF2B5EF4-FFF2-40B4-BE49-F238E27FC236}">
              <a16:creationId xmlns="" xmlns:a16="http://schemas.microsoft.com/office/drawing/2014/main" id="{C7E968C1-AFBD-4A3F-ACC4-0658033EA7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60" name="Picture 89">
          <a:extLst>
            <a:ext uri="{FF2B5EF4-FFF2-40B4-BE49-F238E27FC236}">
              <a16:creationId xmlns="" xmlns:a16="http://schemas.microsoft.com/office/drawing/2014/main" id="{062AB6D2-44F3-4D1B-9B6F-B178E5407F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61" name="Picture 90">
          <a:extLst>
            <a:ext uri="{FF2B5EF4-FFF2-40B4-BE49-F238E27FC236}">
              <a16:creationId xmlns="" xmlns:a16="http://schemas.microsoft.com/office/drawing/2014/main" id="{27376220-72E0-4ED3-9CBB-C7B261A8E2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62" name="Picture 91">
          <a:extLst>
            <a:ext uri="{FF2B5EF4-FFF2-40B4-BE49-F238E27FC236}">
              <a16:creationId xmlns="" xmlns:a16="http://schemas.microsoft.com/office/drawing/2014/main" id="{07D56964-91AA-4220-9484-4E3E375DC8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63" name="Picture 92">
          <a:extLst>
            <a:ext uri="{FF2B5EF4-FFF2-40B4-BE49-F238E27FC236}">
              <a16:creationId xmlns="" xmlns:a16="http://schemas.microsoft.com/office/drawing/2014/main" id="{B1252FC5-AA88-4D87-A64D-7A343A0E47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64" name="Picture 93">
          <a:extLst>
            <a:ext uri="{FF2B5EF4-FFF2-40B4-BE49-F238E27FC236}">
              <a16:creationId xmlns="" xmlns:a16="http://schemas.microsoft.com/office/drawing/2014/main" id="{4A8602A5-2EA6-4025-8A6F-78CABB3A97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65" name="Picture 94">
          <a:extLst>
            <a:ext uri="{FF2B5EF4-FFF2-40B4-BE49-F238E27FC236}">
              <a16:creationId xmlns="" xmlns:a16="http://schemas.microsoft.com/office/drawing/2014/main" id="{01C23AC1-272D-4B90-B48B-713624488D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66" name="Picture 95">
          <a:extLst>
            <a:ext uri="{FF2B5EF4-FFF2-40B4-BE49-F238E27FC236}">
              <a16:creationId xmlns="" xmlns:a16="http://schemas.microsoft.com/office/drawing/2014/main" id="{58A6D9B9-F435-44C4-845B-3ECC74F272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67" name="Picture 96">
          <a:extLst>
            <a:ext uri="{FF2B5EF4-FFF2-40B4-BE49-F238E27FC236}">
              <a16:creationId xmlns="" xmlns:a16="http://schemas.microsoft.com/office/drawing/2014/main" id="{918EF1AC-AB7B-453F-9706-F0B465B507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68" name="Picture 97">
          <a:extLst>
            <a:ext uri="{FF2B5EF4-FFF2-40B4-BE49-F238E27FC236}">
              <a16:creationId xmlns="" xmlns:a16="http://schemas.microsoft.com/office/drawing/2014/main" id="{1110BE82-9A7D-4FBD-ABE9-3983712F5B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69" name="Picture 98">
          <a:extLst>
            <a:ext uri="{FF2B5EF4-FFF2-40B4-BE49-F238E27FC236}">
              <a16:creationId xmlns="" xmlns:a16="http://schemas.microsoft.com/office/drawing/2014/main" id="{6ACC1EDF-B8F9-4D1B-B9EF-04D0104336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70" name="Picture 99">
          <a:extLst>
            <a:ext uri="{FF2B5EF4-FFF2-40B4-BE49-F238E27FC236}">
              <a16:creationId xmlns="" xmlns:a16="http://schemas.microsoft.com/office/drawing/2014/main" id="{854B876C-4C6A-4AD9-AB7D-AE4AD37D10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71" name="Picture 100">
          <a:extLst>
            <a:ext uri="{FF2B5EF4-FFF2-40B4-BE49-F238E27FC236}">
              <a16:creationId xmlns="" xmlns:a16="http://schemas.microsoft.com/office/drawing/2014/main" id="{BEEAB20F-AD2C-48B2-8EDE-175092AAA6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72" name="Picture 101">
          <a:extLst>
            <a:ext uri="{FF2B5EF4-FFF2-40B4-BE49-F238E27FC236}">
              <a16:creationId xmlns="" xmlns:a16="http://schemas.microsoft.com/office/drawing/2014/main" id="{83FD34E9-F19E-4489-829E-A8DA2E2A56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73" name="Picture 102">
          <a:extLst>
            <a:ext uri="{FF2B5EF4-FFF2-40B4-BE49-F238E27FC236}">
              <a16:creationId xmlns="" xmlns:a16="http://schemas.microsoft.com/office/drawing/2014/main" id="{DA482FE0-3536-4EA5-98F6-2E6DE7ADEB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74" name="Picture 69">
          <a:extLst>
            <a:ext uri="{FF2B5EF4-FFF2-40B4-BE49-F238E27FC236}">
              <a16:creationId xmlns="" xmlns:a16="http://schemas.microsoft.com/office/drawing/2014/main" id="{BEE775D4-EB2F-42D5-94C9-AAF3D2B7DC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75" name="Picture 70">
          <a:extLst>
            <a:ext uri="{FF2B5EF4-FFF2-40B4-BE49-F238E27FC236}">
              <a16:creationId xmlns="" xmlns:a16="http://schemas.microsoft.com/office/drawing/2014/main" id="{A2C4BF45-33C9-4C85-9202-943D035820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76" name="Picture 71">
          <a:extLst>
            <a:ext uri="{FF2B5EF4-FFF2-40B4-BE49-F238E27FC236}">
              <a16:creationId xmlns="" xmlns:a16="http://schemas.microsoft.com/office/drawing/2014/main" id="{8C75C8B5-3252-4BC1-95D6-3856C274A8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77" name="Picture 72">
          <a:extLst>
            <a:ext uri="{FF2B5EF4-FFF2-40B4-BE49-F238E27FC236}">
              <a16:creationId xmlns="" xmlns:a16="http://schemas.microsoft.com/office/drawing/2014/main" id="{0BE85F7F-0B09-4E4C-8802-3B6E9CBCE9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78" name="Picture 73">
          <a:extLst>
            <a:ext uri="{FF2B5EF4-FFF2-40B4-BE49-F238E27FC236}">
              <a16:creationId xmlns="" xmlns:a16="http://schemas.microsoft.com/office/drawing/2014/main" id="{2D47DCA9-A7F7-4EF0-B9EE-03E48E7CC4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79" name="Picture 74">
          <a:extLst>
            <a:ext uri="{FF2B5EF4-FFF2-40B4-BE49-F238E27FC236}">
              <a16:creationId xmlns="" xmlns:a16="http://schemas.microsoft.com/office/drawing/2014/main" id="{7FFE33A9-FB21-4F66-8F2B-EBD498C16B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80" name="Picture 75">
          <a:extLst>
            <a:ext uri="{FF2B5EF4-FFF2-40B4-BE49-F238E27FC236}">
              <a16:creationId xmlns="" xmlns:a16="http://schemas.microsoft.com/office/drawing/2014/main" id="{41E8C62C-3DBA-4AF6-8664-5F8A169E71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81" name="Picture 76">
          <a:extLst>
            <a:ext uri="{FF2B5EF4-FFF2-40B4-BE49-F238E27FC236}">
              <a16:creationId xmlns="" xmlns:a16="http://schemas.microsoft.com/office/drawing/2014/main" id="{99E4C9B0-F0B8-41E9-8CAC-B3AB74CF95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82" name="Picture 77">
          <a:extLst>
            <a:ext uri="{FF2B5EF4-FFF2-40B4-BE49-F238E27FC236}">
              <a16:creationId xmlns="" xmlns:a16="http://schemas.microsoft.com/office/drawing/2014/main" id="{5328E641-1370-4F50-A2E2-17AA50DE17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83" name="Picture 78">
          <a:extLst>
            <a:ext uri="{FF2B5EF4-FFF2-40B4-BE49-F238E27FC236}">
              <a16:creationId xmlns="" xmlns:a16="http://schemas.microsoft.com/office/drawing/2014/main" id="{C935108D-DD26-482C-B764-9CE6924333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84" name="Picture 79">
          <a:extLst>
            <a:ext uri="{FF2B5EF4-FFF2-40B4-BE49-F238E27FC236}">
              <a16:creationId xmlns="" xmlns:a16="http://schemas.microsoft.com/office/drawing/2014/main" id="{A289DF77-FEEB-4855-90B8-6517EE6215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85" name="Picture 80">
          <a:extLst>
            <a:ext uri="{FF2B5EF4-FFF2-40B4-BE49-F238E27FC236}">
              <a16:creationId xmlns="" xmlns:a16="http://schemas.microsoft.com/office/drawing/2014/main" id="{0AD43ACA-02A5-4CA7-AB2B-908A384A70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86" name="Picture 81">
          <a:extLst>
            <a:ext uri="{FF2B5EF4-FFF2-40B4-BE49-F238E27FC236}">
              <a16:creationId xmlns="" xmlns:a16="http://schemas.microsoft.com/office/drawing/2014/main" id="{7AEC4137-7787-411F-BF92-8DEE9470FE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87" name="Picture 82">
          <a:extLst>
            <a:ext uri="{FF2B5EF4-FFF2-40B4-BE49-F238E27FC236}">
              <a16:creationId xmlns="" xmlns:a16="http://schemas.microsoft.com/office/drawing/2014/main" id="{B8DB0CEB-1CAC-4C3C-A325-9691AC0687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88" name="Picture 83">
          <a:extLst>
            <a:ext uri="{FF2B5EF4-FFF2-40B4-BE49-F238E27FC236}">
              <a16:creationId xmlns="" xmlns:a16="http://schemas.microsoft.com/office/drawing/2014/main" id="{ABA9821C-A0D9-4C7C-A390-16FDB9A2ED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89" name="Picture 84">
          <a:extLst>
            <a:ext uri="{FF2B5EF4-FFF2-40B4-BE49-F238E27FC236}">
              <a16:creationId xmlns="" xmlns:a16="http://schemas.microsoft.com/office/drawing/2014/main" id="{DE379FB4-05A0-4114-BD01-95963808B7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90" name="Picture 85">
          <a:extLst>
            <a:ext uri="{FF2B5EF4-FFF2-40B4-BE49-F238E27FC236}">
              <a16:creationId xmlns="" xmlns:a16="http://schemas.microsoft.com/office/drawing/2014/main" id="{CBA7F6EB-7E40-4C91-8DB0-3830D06FF5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91" name="Picture 86">
          <a:extLst>
            <a:ext uri="{FF2B5EF4-FFF2-40B4-BE49-F238E27FC236}">
              <a16:creationId xmlns="" xmlns:a16="http://schemas.microsoft.com/office/drawing/2014/main" id="{9439AD7C-CA70-4112-893F-A555B9BCF1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92" name="Picture 87">
          <a:extLst>
            <a:ext uri="{FF2B5EF4-FFF2-40B4-BE49-F238E27FC236}">
              <a16:creationId xmlns="" xmlns:a16="http://schemas.microsoft.com/office/drawing/2014/main" id="{66C5AA10-9904-4884-8E3F-8DCADD9857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93" name="Picture 88">
          <a:extLst>
            <a:ext uri="{FF2B5EF4-FFF2-40B4-BE49-F238E27FC236}">
              <a16:creationId xmlns="" xmlns:a16="http://schemas.microsoft.com/office/drawing/2014/main" id="{752F31BE-B2F3-497B-98F1-F5525D32C2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94" name="Picture 89">
          <a:extLst>
            <a:ext uri="{FF2B5EF4-FFF2-40B4-BE49-F238E27FC236}">
              <a16:creationId xmlns="" xmlns:a16="http://schemas.microsoft.com/office/drawing/2014/main" id="{BA6753AB-98E1-4276-897B-4EAACB4A8C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95" name="Picture 90">
          <a:extLst>
            <a:ext uri="{FF2B5EF4-FFF2-40B4-BE49-F238E27FC236}">
              <a16:creationId xmlns="" xmlns:a16="http://schemas.microsoft.com/office/drawing/2014/main" id="{8D5F0C06-2269-4BB9-AB81-78CF63DAD3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96" name="Picture 91">
          <a:extLst>
            <a:ext uri="{FF2B5EF4-FFF2-40B4-BE49-F238E27FC236}">
              <a16:creationId xmlns="" xmlns:a16="http://schemas.microsoft.com/office/drawing/2014/main" id="{03A1D47A-5C8C-4E39-9C08-F47D1F3ADA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97" name="Picture 92">
          <a:extLst>
            <a:ext uri="{FF2B5EF4-FFF2-40B4-BE49-F238E27FC236}">
              <a16:creationId xmlns="" xmlns:a16="http://schemas.microsoft.com/office/drawing/2014/main" id="{E0D8AF8C-2FE6-4F94-95BD-15AB152B74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98" name="Picture 93">
          <a:extLst>
            <a:ext uri="{FF2B5EF4-FFF2-40B4-BE49-F238E27FC236}">
              <a16:creationId xmlns="" xmlns:a16="http://schemas.microsoft.com/office/drawing/2014/main" id="{1C24900F-B359-40ED-9BF1-5D2EBDB6E7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299" name="Picture 94">
          <a:extLst>
            <a:ext uri="{FF2B5EF4-FFF2-40B4-BE49-F238E27FC236}">
              <a16:creationId xmlns="" xmlns:a16="http://schemas.microsoft.com/office/drawing/2014/main" id="{A516D8C8-1ACC-4249-AFE9-526153B306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300" name="Picture 95">
          <a:extLst>
            <a:ext uri="{FF2B5EF4-FFF2-40B4-BE49-F238E27FC236}">
              <a16:creationId xmlns="" xmlns:a16="http://schemas.microsoft.com/office/drawing/2014/main" id="{3C964B42-AEE5-4921-86FD-0FEA9CE62F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301" name="Picture 96">
          <a:extLst>
            <a:ext uri="{FF2B5EF4-FFF2-40B4-BE49-F238E27FC236}">
              <a16:creationId xmlns="" xmlns:a16="http://schemas.microsoft.com/office/drawing/2014/main" id="{F4EDE400-271C-43FF-B3C5-9411BEAB22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302" name="Picture 97">
          <a:extLst>
            <a:ext uri="{FF2B5EF4-FFF2-40B4-BE49-F238E27FC236}">
              <a16:creationId xmlns="" xmlns:a16="http://schemas.microsoft.com/office/drawing/2014/main" id="{9FAB4032-D125-48F6-B5C1-CB3FED1507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303" name="Picture 98">
          <a:extLst>
            <a:ext uri="{FF2B5EF4-FFF2-40B4-BE49-F238E27FC236}">
              <a16:creationId xmlns="" xmlns:a16="http://schemas.microsoft.com/office/drawing/2014/main" id="{D5ED86D8-4399-4CC8-A1C1-81232116DE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304" name="Picture 99">
          <a:extLst>
            <a:ext uri="{FF2B5EF4-FFF2-40B4-BE49-F238E27FC236}">
              <a16:creationId xmlns="" xmlns:a16="http://schemas.microsoft.com/office/drawing/2014/main" id="{7D54477D-2B22-44B0-8D84-CBE2424721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305" name="Picture 100">
          <a:extLst>
            <a:ext uri="{FF2B5EF4-FFF2-40B4-BE49-F238E27FC236}">
              <a16:creationId xmlns="" xmlns:a16="http://schemas.microsoft.com/office/drawing/2014/main" id="{1C082186-D9FF-48E1-9928-0A36C39061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306" name="Picture 101">
          <a:extLst>
            <a:ext uri="{FF2B5EF4-FFF2-40B4-BE49-F238E27FC236}">
              <a16:creationId xmlns="" xmlns:a16="http://schemas.microsoft.com/office/drawing/2014/main" id="{69F1ECE8-1EB7-4D4B-87C3-1B2444A1F4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307" name="Picture 102">
          <a:extLst>
            <a:ext uri="{FF2B5EF4-FFF2-40B4-BE49-F238E27FC236}">
              <a16:creationId xmlns="" xmlns:a16="http://schemas.microsoft.com/office/drawing/2014/main" id="{837BEABF-1049-4DF3-A0DA-FCDA9A694D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308" name="Picture 69">
          <a:extLst>
            <a:ext uri="{FF2B5EF4-FFF2-40B4-BE49-F238E27FC236}">
              <a16:creationId xmlns="" xmlns:a16="http://schemas.microsoft.com/office/drawing/2014/main" id="{793736A1-92EA-43E3-BC4F-6CABE6BF0C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309" name="Picture 70">
          <a:extLst>
            <a:ext uri="{FF2B5EF4-FFF2-40B4-BE49-F238E27FC236}">
              <a16:creationId xmlns="" xmlns:a16="http://schemas.microsoft.com/office/drawing/2014/main" id="{BA2DB4CD-09E5-4E16-AA81-3E2B0563A9E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310" name="Picture 71">
          <a:extLst>
            <a:ext uri="{FF2B5EF4-FFF2-40B4-BE49-F238E27FC236}">
              <a16:creationId xmlns="" xmlns:a16="http://schemas.microsoft.com/office/drawing/2014/main" id="{55B6AF08-A6E6-4E50-8E99-3B090A2556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311" name="Picture 72">
          <a:extLst>
            <a:ext uri="{FF2B5EF4-FFF2-40B4-BE49-F238E27FC236}">
              <a16:creationId xmlns="" xmlns:a16="http://schemas.microsoft.com/office/drawing/2014/main" id="{BF378A66-63F5-4AA3-83A8-51DA025183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312" name="Picture 73">
          <a:extLst>
            <a:ext uri="{FF2B5EF4-FFF2-40B4-BE49-F238E27FC236}">
              <a16:creationId xmlns="" xmlns:a16="http://schemas.microsoft.com/office/drawing/2014/main" id="{6CDC8F66-9E88-4093-8201-EF201AAEE7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313" name="Picture 74">
          <a:extLst>
            <a:ext uri="{FF2B5EF4-FFF2-40B4-BE49-F238E27FC236}">
              <a16:creationId xmlns="" xmlns:a16="http://schemas.microsoft.com/office/drawing/2014/main" id="{9FA5202A-379B-42FE-9095-484FE798A2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314" name="Picture 75">
          <a:extLst>
            <a:ext uri="{FF2B5EF4-FFF2-40B4-BE49-F238E27FC236}">
              <a16:creationId xmlns="" xmlns:a16="http://schemas.microsoft.com/office/drawing/2014/main" id="{39FE7C35-C55C-4C6A-B848-DEABE33B3A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315" name="Picture 76">
          <a:extLst>
            <a:ext uri="{FF2B5EF4-FFF2-40B4-BE49-F238E27FC236}">
              <a16:creationId xmlns="" xmlns:a16="http://schemas.microsoft.com/office/drawing/2014/main" id="{ED6DE4EA-D8E8-4B8E-AB72-635466F4F4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316" name="Picture 77">
          <a:extLst>
            <a:ext uri="{FF2B5EF4-FFF2-40B4-BE49-F238E27FC236}">
              <a16:creationId xmlns="" xmlns:a16="http://schemas.microsoft.com/office/drawing/2014/main" id="{6862889B-20A4-4F62-927A-BCB5527163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317" name="Picture 78">
          <a:extLst>
            <a:ext uri="{FF2B5EF4-FFF2-40B4-BE49-F238E27FC236}">
              <a16:creationId xmlns="" xmlns:a16="http://schemas.microsoft.com/office/drawing/2014/main" id="{5EE3B5B1-564F-4043-BBD5-7FAC4D8D3D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318" name="Picture 79">
          <a:extLst>
            <a:ext uri="{FF2B5EF4-FFF2-40B4-BE49-F238E27FC236}">
              <a16:creationId xmlns="" xmlns:a16="http://schemas.microsoft.com/office/drawing/2014/main" id="{414C27CF-6179-49FF-B2F8-D504B5AFF5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319" name="Picture 80">
          <a:extLst>
            <a:ext uri="{FF2B5EF4-FFF2-40B4-BE49-F238E27FC236}">
              <a16:creationId xmlns="" xmlns:a16="http://schemas.microsoft.com/office/drawing/2014/main" id="{5F471B15-A1BD-4F81-8831-47B4ACFA5E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320" name="Picture 81">
          <a:extLst>
            <a:ext uri="{FF2B5EF4-FFF2-40B4-BE49-F238E27FC236}">
              <a16:creationId xmlns="" xmlns:a16="http://schemas.microsoft.com/office/drawing/2014/main" id="{5A73C38E-585C-47E2-9D68-2457E31C02B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321" name="Picture 82">
          <a:extLst>
            <a:ext uri="{FF2B5EF4-FFF2-40B4-BE49-F238E27FC236}">
              <a16:creationId xmlns="" xmlns:a16="http://schemas.microsoft.com/office/drawing/2014/main" id="{6F8A15F6-EA87-4B6E-AA65-A3736D34CB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322" name="Picture 83">
          <a:extLst>
            <a:ext uri="{FF2B5EF4-FFF2-40B4-BE49-F238E27FC236}">
              <a16:creationId xmlns="" xmlns:a16="http://schemas.microsoft.com/office/drawing/2014/main" id="{02BAFB01-73B3-4F8A-91EC-A55F2C9E1F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323" name="Picture 84">
          <a:extLst>
            <a:ext uri="{FF2B5EF4-FFF2-40B4-BE49-F238E27FC236}">
              <a16:creationId xmlns="" xmlns:a16="http://schemas.microsoft.com/office/drawing/2014/main" id="{F40733CD-FECC-42F2-BF59-3DDB8777F3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324" name="Picture 85">
          <a:extLst>
            <a:ext uri="{FF2B5EF4-FFF2-40B4-BE49-F238E27FC236}">
              <a16:creationId xmlns="" xmlns:a16="http://schemas.microsoft.com/office/drawing/2014/main" id="{CB614DBD-6E2F-4120-82A8-C87E3C3C86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325" name="Picture 86">
          <a:extLst>
            <a:ext uri="{FF2B5EF4-FFF2-40B4-BE49-F238E27FC236}">
              <a16:creationId xmlns="" xmlns:a16="http://schemas.microsoft.com/office/drawing/2014/main" id="{4422132C-D21E-42D0-97AD-2F33E324B9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326" name="Picture 87">
          <a:extLst>
            <a:ext uri="{FF2B5EF4-FFF2-40B4-BE49-F238E27FC236}">
              <a16:creationId xmlns="" xmlns:a16="http://schemas.microsoft.com/office/drawing/2014/main" id="{DDDA00E3-88A4-4BA2-BB3B-02D76D3129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327" name="Picture 88">
          <a:extLst>
            <a:ext uri="{FF2B5EF4-FFF2-40B4-BE49-F238E27FC236}">
              <a16:creationId xmlns="" xmlns:a16="http://schemas.microsoft.com/office/drawing/2014/main" id="{381AD0FD-B2D9-47A2-B0DE-C0C873B8E7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328" name="Picture 89">
          <a:extLst>
            <a:ext uri="{FF2B5EF4-FFF2-40B4-BE49-F238E27FC236}">
              <a16:creationId xmlns="" xmlns:a16="http://schemas.microsoft.com/office/drawing/2014/main" id="{6F6E3888-D3F4-4348-ADC6-543A2D283C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329" name="Picture 90">
          <a:extLst>
            <a:ext uri="{FF2B5EF4-FFF2-40B4-BE49-F238E27FC236}">
              <a16:creationId xmlns="" xmlns:a16="http://schemas.microsoft.com/office/drawing/2014/main" id="{909FDCF7-CBB5-4C44-9F67-B0DD126EAB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330" name="Picture 91">
          <a:extLst>
            <a:ext uri="{FF2B5EF4-FFF2-40B4-BE49-F238E27FC236}">
              <a16:creationId xmlns="" xmlns:a16="http://schemas.microsoft.com/office/drawing/2014/main" id="{A637568D-B6F5-4D40-BBE1-76987969B5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331" name="Picture 92">
          <a:extLst>
            <a:ext uri="{FF2B5EF4-FFF2-40B4-BE49-F238E27FC236}">
              <a16:creationId xmlns="" xmlns:a16="http://schemas.microsoft.com/office/drawing/2014/main" id="{160F001A-56C8-4C3A-A8AD-26AF2A58C9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332" name="Picture 93">
          <a:extLst>
            <a:ext uri="{FF2B5EF4-FFF2-40B4-BE49-F238E27FC236}">
              <a16:creationId xmlns="" xmlns:a16="http://schemas.microsoft.com/office/drawing/2014/main" id="{0E0BB710-7CD9-451C-B1BB-5DD19ED9C5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333" name="Picture 94">
          <a:extLst>
            <a:ext uri="{FF2B5EF4-FFF2-40B4-BE49-F238E27FC236}">
              <a16:creationId xmlns="" xmlns:a16="http://schemas.microsoft.com/office/drawing/2014/main" id="{5A851F65-91AB-4EC1-B072-3A8A7373FE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334" name="Picture 95">
          <a:extLst>
            <a:ext uri="{FF2B5EF4-FFF2-40B4-BE49-F238E27FC236}">
              <a16:creationId xmlns="" xmlns:a16="http://schemas.microsoft.com/office/drawing/2014/main" id="{34A143A3-B76D-43C8-8728-5C82B2D6F9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335" name="Picture 96">
          <a:extLst>
            <a:ext uri="{FF2B5EF4-FFF2-40B4-BE49-F238E27FC236}">
              <a16:creationId xmlns="" xmlns:a16="http://schemas.microsoft.com/office/drawing/2014/main" id="{53ED0C17-0A36-4404-8CFC-4054B077A9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336" name="Picture 97">
          <a:extLst>
            <a:ext uri="{FF2B5EF4-FFF2-40B4-BE49-F238E27FC236}">
              <a16:creationId xmlns="" xmlns:a16="http://schemas.microsoft.com/office/drawing/2014/main" id="{3630AF74-149A-44AF-8CA9-A4D6A3C6095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337" name="Picture 98">
          <a:extLst>
            <a:ext uri="{FF2B5EF4-FFF2-40B4-BE49-F238E27FC236}">
              <a16:creationId xmlns="" xmlns:a16="http://schemas.microsoft.com/office/drawing/2014/main" id="{01D53B86-5C90-4D82-A1FC-3CB0B18130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338" name="Picture 99">
          <a:extLst>
            <a:ext uri="{FF2B5EF4-FFF2-40B4-BE49-F238E27FC236}">
              <a16:creationId xmlns="" xmlns:a16="http://schemas.microsoft.com/office/drawing/2014/main" id="{521F4092-DBFA-4479-B2B7-52C46EFBB7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339" name="Picture 100">
          <a:extLst>
            <a:ext uri="{FF2B5EF4-FFF2-40B4-BE49-F238E27FC236}">
              <a16:creationId xmlns="" xmlns:a16="http://schemas.microsoft.com/office/drawing/2014/main" id="{D60772D4-9AE8-44A5-B769-90C4CA0C77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12</xdr:row>
      <xdr:rowOff>0</xdr:rowOff>
    </xdr:from>
    <xdr:to>
      <xdr:col>1</xdr:col>
      <xdr:colOff>1095375</xdr:colOff>
      <xdr:row>12</xdr:row>
      <xdr:rowOff>0</xdr:rowOff>
    </xdr:to>
    <xdr:pic>
      <xdr:nvPicPr>
        <xdr:cNvPr id="340" name="Picture 101">
          <a:extLst>
            <a:ext uri="{FF2B5EF4-FFF2-40B4-BE49-F238E27FC236}">
              <a16:creationId xmlns="" xmlns:a16="http://schemas.microsoft.com/office/drawing/2014/main" id="{B2BBF3B0-91D8-40FD-A2F5-80DAE2C25A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2076450"/>
          <a:ext cx="10953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I697"/>
  <sheetViews>
    <sheetView tabSelected="1" zoomScaleNormal="100" zoomScaleSheetLayoutView="84" zoomScalePageLayoutView="120" workbookViewId="0">
      <selection activeCell="E9" sqref="E9"/>
    </sheetView>
  </sheetViews>
  <sheetFormatPr defaultRowHeight="13.2"/>
  <cols>
    <col min="1" max="1" width="4.6640625" style="130" bestFit="1" customWidth="1"/>
    <col min="2" max="2" width="49.109375" style="149" customWidth="1"/>
    <col min="3" max="3" width="8.109375" style="134" bestFit="1" customWidth="1"/>
    <col min="4" max="4" width="6.33203125" style="132" bestFit="1" customWidth="1"/>
    <col min="5" max="5" width="12.6640625" style="148" customWidth="1"/>
    <col min="6" max="6" width="14.33203125" style="207" customWidth="1"/>
    <col min="7" max="7" width="9.109375" style="128"/>
    <col min="8" max="8" width="12.6640625" style="128" bestFit="1" customWidth="1"/>
    <col min="9" max="9" width="27.88671875" style="128" customWidth="1"/>
    <col min="10" max="10" width="14.33203125" style="128" bestFit="1" customWidth="1"/>
    <col min="11" max="255" width="9.109375" style="128"/>
    <col min="256" max="256" width="5.5546875" style="128" customWidth="1"/>
    <col min="257" max="257" width="49.109375" style="128" customWidth="1"/>
    <col min="258" max="258" width="8.33203125" style="128" customWidth="1"/>
    <col min="259" max="259" width="10" style="128" customWidth="1"/>
    <col min="260" max="260" width="12.6640625" style="128" customWidth="1"/>
    <col min="261" max="261" width="16.88671875" style="128" customWidth="1"/>
    <col min="262" max="262" width="9.109375" style="128"/>
    <col min="263" max="263" width="12.6640625" style="128" bestFit="1" customWidth="1"/>
    <col min="264" max="264" width="22.109375" style="128" customWidth="1"/>
    <col min="265" max="265" width="27.88671875" style="128" customWidth="1"/>
    <col min="266" max="266" width="14.33203125" style="128" bestFit="1" customWidth="1"/>
    <col min="267" max="511" width="9.109375" style="128"/>
    <col min="512" max="512" width="5.5546875" style="128" customWidth="1"/>
    <col min="513" max="513" width="49.109375" style="128" customWidth="1"/>
    <col min="514" max="514" width="8.33203125" style="128" customWidth="1"/>
    <col min="515" max="515" width="10" style="128" customWidth="1"/>
    <col min="516" max="516" width="12.6640625" style="128" customWidth="1"/>
    <col min="517" max="517" width="16.88671875" style="128" customWidth="1"/>
    <col min="518" max="518" width="9.109375" style="128"/>
    <col min="519" max="519" width="12.6640625" style="128" bestFit="1" customWidth="1"/>
    <col min="520" max="520" width="22.109375" style="128" customWidth="1"/>
    <col min="521" max="521" width="27.88671875" style="128" customWidth="1"/>
    <col min="522" max="522" width="14.33203125" style="128" bestFit="1" customWidth="1"/>
    <col min="523" max="767" width="9.109375" style="128"/>
    <col min="768" max="768" width="5.5546875" style="128" customWidth="1"/>
    <col min="769" max="769" width="49.109375" style="128" customWidth="1"/>
    <col min="770" max="770" width="8.33203125" style="128" customWidth="1"/>
    <col min="771" max="771" width="10" style="128" customWidth="1"/>
    <col min="772" max="772" width="12.6640625" style="128" customWidth="1"/>
    <col min="773" max="773" width="16.88671875" style="128" customWidth="1"/>
    <col min="774" max="774" width="9.109375" style="128"/>
    <col min="775" max="775" width="12.6640625" style="128" bestFit="1" customWidth="1"/>
    <col min="776" max="776" width="22.109375" style="128" customWidth="1"/>
    <col min="777" max="777" width="27.88671875" style="128" customWidth="1"/>
    <col min="778" max="778" width="14.33203125" style="128" bestFit="1" customWidth="1"/>
    <col min="779" max="1023" width="9.109375" style="128"/>
    <col min="1024" max="1024" width="5.5546875" style="128" customWidth="1"/>
    <col min="1025" max="1025" width="49.109375" style="128" customWidth="1"/>
    <col min="1026" max="1026" width="8.33203125" style="128" customWidth="1"/>
    <col min="1027" max="1027" width="10" style="128" customWidth="1"/>
    <col min="1028" max="1028" width="12.6640625" style="128" customWidth="1"/>
    <col min="1029" max="1029" width="16.88671875" style="128" customWidth="1"/>
    <col min="1030" max="1030" width="9.109375" style="128"/>
    <col min="1031" max="1031" width="12.6640625" style="128" bestFit="1" customWidth="1"/>
    <col min="1032" max="1032" width="22.109375" style="128" customWidth="1"/>
    <col min="1033" max="1033" width="27.88671875" style="128" customWidth="1"/>
    <col min="1034" max="1034" width="14.33203125" style="128" bestFit="1" customWidth="1"/>
    <col min="1035" max="1279" width="9.109375" style="128"/>
    <col min="1280" max="1280" width="5.5546875" style="128" customWidth="1"/>
    <col min="1281" max="1281" width="49.109375" style="128" customWidth="1"/>
    <col min="1282" max="1282" width="8.33203125" style="128" customWidth="1"/>
    <col min="1283" max="1283" width="10" style="128" customWidth="1"/>
    <col min="1284" max="1284" width="12.6640625" style="128" customWidth="1"/>
    <col min="1285" max="1285" width="16.88671875" style="128" customWidth="1"/>
    <col min="1286" max="1286" width="9.109375" style="128"/>
    <col min="1287" max="1287" width="12.6640625" style="128" bestFit="1" customWidth="1"/>
    <col min="1288" max="1288" width="22.109375" style="128" customWidth="1"/>
    <col min="1289" max="1289" width="27.88671875" style="128" customWidth="1"/>
    <col min="1290" max="1290" width="14.33203125" style="128" bestFit="1" customWidth="1"/>
    <col min="1291" max="1535" width="9.109375" style="128"/>
    <col min="1536" max="1536" width="5.5546875" style="128" customWidth="1"/>
    <col min="1537" max="1537" width="49.109375" style="128" customWidth="1"/>
    <col min="1538" max="1538" width="8.33203125" style="128" customWidth="1"/>
    <col min="1539" max="1539" width="10" style="128" customWidth="1"/>
    <col min="1540" max="1540" width="12.6640625" style="128" customWidth="1"/>
    <col min="1541" max="1541" width="16.88671875" style="128" customWidth="1"/>
    <col min="1542" max="1542" width="9.109375" style="128"/>
    <col min="1543" max="1543" width="12.6640625" style="128" bestFit="1" customWidth="1"/>
    <col min="1544" max="1544" width="22.109375" style="128" customWidth="1"/>
    <col min="1545" max="1545" width="27.88671875" style="128" customWidth="1"/>
    <col min="1546" max="1546" width="14.33203125" style="128" bestFit="1" customWidth="1"/>
    <col min="1547" max="1791" width="9.109375" style="128"/>
    <col min="1792" max="1792" width="5.5546875" style="128" customWidth="1"/>
    <col min="1793" max="1793" width="49.109375" style="128" customWidth="1"/>
    <col min="1794" max="1794" width="8.33203125" style="128" customWidth="1"/>
    <col min="1795" max="1795" width="10" style="128" customWidth="1"/>
    <col min="1796" max="1796" width="12.6640625" style="128" customWidth="1"/>
    <col min="1797" max="1797" width="16.88671875" style="128" customWidth="1"/>
    <col min="1798" max="1798" width="9.109375" style="128"/>
    <col min="1799" max="1799" width="12.6640625" style="128" bestFit="1" customWidth="1"/>
    <col min="1800" max="1800" width="22.109375" style="128" customWidth="1"/>
    <col min="1801" max="1801" width="27.88671875" style="128" customWidth="1"/>
    <col min="1802" max="1802" width="14.33203125" style="128" bestFit="1" customWidth="1"/>
    <col min="1803" max="2047" width="9.109375" style="128"/>
    <col min="2048" max="2048" width="5.5546875" style="128" customWidth="1"/>
    <col min="2049" max="2049" width="49.109375" style="128" customWidth="1"/>
    <col min="2050" max="2050" width="8.33203125" style="128" customWidth="1"/>
    <col min="2051" max="2051" width="10" style="128" customWidth="1"/>
    <col min="2052" max="2052" width="12.6640625" style="128" customWidth="1"/>
    <col min="2053" max="2053" width="16.88671875" style="128" customWidth="1"/>
    <col min="2054" max="2054" width="9.109375" style="128"/>
    <col min="2055" max="2055" width="12.6640625" style="128" bestFit="1" customWidth="1"/>
    <col min="2056" max="2056" width="22.109375" style="128" customWidth="1"/>
    <col min="2057" max="2057" width="27.88671875" style="128" customWidth="1"/>
    <col min="2058" max="2058" width="14.33203125" style="128" bestFit="1" customWidth="1"/>
    <col min="2059" max="2303" width="9.109375" style="128"/>
    <col min="2304" max="2304" width="5.5546875" style="128" customWidth="1"/>
    <col min="2305" max="2305" width="49.109375" style="128" customWidth="1"/>
    <col min="2306" max="2306" width="8.33203125" style="128" customWidth="1"/>
    <col min="2307" max="2307" width="10" style="128" customWidth="1"/>
    <col min="2308" max="2308" width="12.6640625" style="128" customWidth="1"/>
    <col min="2309" max="2309" width="16.88671875" style="128" customWidth="1"/>
    <col min="2310" max="2310" width="9.109375" style="128"/>
    <col min="2311" max="2311" width="12.6640625" style="128" bestFit="1" customWidth="1"/>
    <col min="2312" max="2312" width="22.109375" style="128" customWidth="1"/>
    <col min="2313" max="2313" width="27.88671875" style="128" customWidth="1"/>
    <col min="2314" max="2314" width="14.33203125" style="128" bestFit="1" customWidth="1"/>
    <col min="2315" max="2559" width="9.109375" style="128"/>
    <col min="2560" max="2560" width="5.5546875" style="128" customWidth="1"/>
    <col min="2561" max="2561" width="49.109375" style="128" customWidth="1"/>
    <col min="2562" max="2562" width="8.33203125" style="128" customWidth="1"/>
    <col min="2563" max="2563" width="10" style="128" customWidth="1"/>
    <col min="2564" max="2564" width="12.6640625" style="128" customWidth="1"/>
    <col min="2565" max="2565" width="16.88671875" style="128" customWidth="1"/>
    <col min="2566" max="2566" width="9.109375" style="128"/>
    <col min="2567" max="2567" width="12.6640625" style="128" bestFit="1" customWidth="1"/>
    <col min="2568" max="2568" width="22.109375" style="128" customWidth="1"/>
    <col min="2569" max="2569" width="27.88671875" style="128" customWidth="1"/>
    <col min="2570" max="2570" width="14.33203125" style="128" bestFit="1" customWidth="1"/>
    <col min="2571" max="2815" width="9.109375" style="128"/>
    <col min="2816" max="2816" width="5.5546875" style="128" customWidth="1"/>
    <col min="2817" max="2817" width="49.109375" style="128" customWidth="1"/>
    <col min="2818" max="2818" width="8.33203125" style="128" customWidth="1"/>
    <col min="2819" max="2819" width="10" style="128" customWidth="1"/>
    <col min="2820" max="2820" width="12.6640625" style="128" customWidth="1"/>
    <col min="2821" max="2821" width="16.88671875" style="128" customWidth="1"/>
    <col min="2822" max="2822" width="9.109375" style="128"/>
    <col min="2823" max="2823" width="12.6640625" style="128" bestFit="1" customWidth="1"/>
    <col min="2824" max="2824" width="22.109375" style="128" customWidth="1"/>
    <col min="2825" max="2825" width="27.88671875" style="128" customWidth="1"/>
    <col min="2826" max="2826" width="14.33203125" style="128" bestFit="1" customWidth="1"/>
    <col min="2827" max="3071" width="9.109375" style="128"/>
    <col min="3072" max="3072" width="5.5546875" style="128" customWidth="1"/>
    <col min="3073" max="3073" width="49.109375" style="128" customWidth="1"/>
    <col min="3074" max="3074" width="8.33203125" style="128" customWidth="1"/>
    <col min="3075" max="3075" width="10" style="128" customWidth="1"/>
    <col min="3076" max="3076" width="12.6640625" style="128" customWidth="1"/>
    <col min="3077" max="3077" width="16.88671875" style="128" customWidth="1"/>
    <col min="3078" max="3078" width="9.109375" style="128"/>
    <col min="3079" max="3079" width="12.6640625" style="128" bestFit="1" customWidth="1"/>
    <col min="3080" max="3080" width="22.109375" style="128" customWidth="1"/>
    <col min="3081" max="3081" width="27.88671875" style="128" customWidth="1"/>
    <col min="3082" max="3082" width="14.33203125" style="128" bestFit="1" customWidth="1"/>
    <col min="3083" max="3327" width="9.109375" style="128"/>
    <col min="3328" max="3328" width="5.5546875" style="128" customWidth="1"/>
    <col min="3329" max="3329" width="49.109375" style="128" customWidth="1"/>
    <col min="3330" max="3330" width="8.33203125" style="128" customWidth="1"/>
    <col min="3331" max="3331" width="10" style="128" customWidth="1"/>
    <col min="3332" max="3332" width="12.6640625" style="128" customWidth="1"/>
    <col min="3333" max="3333" width="16.88671875" style="128" customWidth="1"/>
    <col min="3334" max="3334" width="9.109375" style="128"/>
    <col min="3335" max="3335" width="12.6640625" style="128" bestFit="1" customWidth="1"/>
    <col min="3336" max="3336" width="22.109375" style="128" customWidth="1"/>
    <col min="3337" max="3337" width="27.88671875" style="128" customWidth="1"/>
    <col min="3338" max="3338" width="14.33203125" style="128" bestFit="1" customWidth="1"/>
    <col min="3339" max="3583" width="9.109375" style="128"/>
    <col min="3584" max="3584" width="5.5546875" style="128" customWidth="1"/>
    <col min="3585" max="3585" width="49.109375" style="128" customWidth="1"/>
    <col min="3586" max="3586" width="8.33203125" style="128" customWidth="1"/>
    <col min="3587" max="3587" width="10" style="128" customWidth="1"/>
    <col min="3588" max="3588" width="12.6640625" style="128" customWidth="1"/>
    <col min="3589" max="3589" width="16.88671875" style="128" customWidth="1"/>
    <col min="3590" max="3590" width="9.109375" style="128"/>
    <col min="3591" max="3591" width="12.6640625" style="128" bestFit="1" customWidth="1"/>
    <col min="3592" max="3592" width="22.109375" style="128" customWidth="1"/>
    <col min="3593" max="3593" width="27.88671875" style="128" customWidth="1"/>
    <col min="3594" max="3594" width="14.33203125" style="128" bestFit="1" customWidth="1"/>
    <col min="3595" max="3839" width="9.109375" style="128"/>
    <col min="3840" max="3840" width="5.5546875" style="128" customWidth="1"/>
    <col min="3841" max="3841" width="49.109375" style="128" customWidth="1"/>
    <col min="3842" max="3842" width="8.33203125" style="128" customWidth="1"/>
    <col min="3843" max="3843" width="10" style="128" customWidth="1"/>
    <col min="3844" max="3844" width="12.6640625" style="128" customWidth="1"/>
    <col min="3845" max="3845" width="16.88671875" style="128" customWidth="1"/>
    <col min="3846" max="3846" width="9.109375" style="128"/>
    <col min="3847" max="3847" width="12.6640625" style="128" bestFit="1" customWidth="1"/>
    <col min="3848" max="3848" width="22.109375" style="128" customWidth="1"/>
    <col min="3849" max="3849" width="27.88671875" style="128" customWidth="1"/>
    <col min="3850" max="3850" width="14.33203125" style="128" bestFit="1" customWidth="1"/>
    <col min="3851" max="4095" width="9.109375" style="128"/>
    <col min="4096" max="4096" width="5.5546875" style="128" customWidth="1"/>
    <col min="4097" max="4097" width="49.109375" style="128" customWidth="1"/>
    <col min="4098" max="4098" width="8.33203125" style="128" customWidth="1"/>
    <col min="4099" max="4099" width="10" style="128" customWidth="1"/>
    <col min="4100" max="4100" width="12.6640625" style="128" customWidth="1"/>
    <col min="4101" max="4101" width="16.88671875" style="128" customWidth="1"/>
    <col min="4102" max="4102" width="9.109375" style="128"/>
    <col min="4103" max="4103" width="12.6640625" style="128" bestFit="1" customWidth="1"/>
    <col min="4104" max="4104" width="22.109375" style="128" customWidth="1"/>
    <col min="4105" max="4105" width="27.88671875" style="128" customWidth="1"/>
    <col min="4106" max="4106" width="14.33203125" style="128" bestFit="1" customWidth="1"/>
    <col min="4107" max="4351" width="9.109375" style="128"/>
    <col min="4352" max="4352" width="5.5546875" style="128" customWidth="1"/>
    <col min="4353" max="4353" width="49.109375" style="128" customWidth="1"/>
    <col min="4354" max="4354" width="8.33203125" style="128" customWidth="1"/>
    <col min="4355" max="4355" width="10" style="128" customWidth="1"/>
    <col min="4356" max="4356" width="12.6640625" style="128" customWidth="1"/>
    <col min="4357" max="4357" width="16.88671875" style="128" customWidth="1"/>
    <col min="4358" max="4358" width="9.109375" style="128"/>
    <col min="4359" max="4359" width="12.6640625" style="128" bestFit="1" customWidth="1"/>
    <col min="4360" max="4360" width="22.109375" style="128" customWidth="1"/>
    <col min="4361" max="4361" width="27.88671875" style="128" customWidth="1"/>
    <col min="4362" max="4362" width="14.33203125" style="128" bestFit="1" customWidth="1"/>
    <col min="4363" max="4607" width="9.109375" style="128"/>
    <col min="4608" max="4608" width="5.5546875" style="128" customWidth="1"/>
    <col min="4609" max="4609" width="49.109375" style="128" customWidth="1"/>
    <col min="4610" max="4610" width="8.33203125" style="128" customWidth="1"/>
    <col min="4611" max="4611" width="10" style="128" customWidth="1"/>
    <col min="4612" max="4612" width="12.6640625" style="128" customWidth="1"/>
    <col min="4613" max="4613" width="16.88671875" style="128" customWidth="1"/>
    <col min="4614" max="4614" width="9.109375" style="128"/>
    <col min="4615" max="4615" width="12.6640625" style="128" bestFit="1" customWidth="1"/>
    <col min="4616" max="4616" width="22.109375" style="128" customWidth="1"/>
    <col min="4617" max="4617" width="27.88671875" style="128" customWidth="1"/>
    <col min="4618" max="4618" width="14.33203125" style="128" bestFit="1" customWidth="1"/>
    <col min="4619" max="4863" width="9.109375" style="128"/>
    <col min="4864" max="4864" width="5.5546875" style="128" customWidth="1"/>
    <col min="4865" max="4865" width="49.109375" style="128" customWidth="1"/>
    <col min="4866" max="4866" width="8.33203125" style="128" customWidth="1"/>
    <col min="4867" max="4867" width="10" style="128" customWidth="1"/>
    <col min="4868" max="4868" width="12.6640625" style="128" customWidth="1"/>
    <col min="4869" max="4869" width="16.88671875" style="128" customWidth="1"/>
    <col min="4870" max="4870" width="9.109375" style="128"/>
    <col min="4871" max="4871" width="12.6640625" style="128" bestFit="1" customWidth="1"/>
    <col min="4872" max="4872" width="22.109375" style="128" customWidth="1"/>
    <col min="4873" max="4873" width="27.88671875" style="128" customWidth="1"/>
    <col min="4874" max="4874" width="14.33203125" style="128" bestFit="1" customWidth="1"/>
    <col min="4875" max="5119" width="9.109375" style="128"/>
    <col min="5120" max="5120" width="5.5546875" style="128" customWidth="1"/>
    <col min="5121" max="5121" width="49.109375" style="128" customWidth="1"/>
    <col min="5122" max="5122" width="8.33203125" style="128" customWidth="1"/>
    <col min="5123" max="5123" width="10" style="128" customWidth="1"/>
    <col min="5124" max="5124" width="12.6640625" style="128" customWidth="1"/>
    <col min="5125" max="5125" width="16.88671875" style="128" customWidth="1"/>
    <col min="5126" max="5126" width="9.109375" style="128"/>
    <col min="5127" max="5127" width="12.6640625" style="128" bestFit="1" customWidth="1"/>
    <col min="5128" max="5128" width="22.109375" style="128" customWidth="1"/>
    <col min="5129" max="5129" width="27.88671875" style="128" customWidth="1"/>
    <col min="5130" max="5130" width="14.33203125" style="128" bestFit="1" customWidth="1"/>
    <col min="5131" max="5375" width="9.109375" style="128"/>
    <col min="5376" max="5376" width="5.5546875" style="128" customWidth="1"/>
    <col min="5377" max="5377" width="49.109375" style="128" customWidth="1"/>
    <col min="5378" max="5378" width="8.33203125" style="128" customWidth="1"/>
    <col min="5379" max="5379" width="10" style="128" customWidth="1"/>
    <col min="5380" max="5380" width="12.6640625" style="128" customWidth="1"/>
    <col min="5381" max="5381" width="16.88671875" style="128" customWidth="1"/>
    <col min="5382" max="5382" width="9.109375" style="128"/>
    <col min="5383" max="5383" width="12.6640625" style="128" bestFit="1" customWidth="1"/>
    <col min="5384" max="5384" width="22.109375" style="128" customWidth="1"/>
    <col min="5385" max="5385" width="27.88671875" style="128" customWidth="1"/>
    <col min="5386" max="5386" width="14.33203125" style="128" bestFit="1" customWidth="1"/>
    <col min="5387" max="5631" width="9.109375" style="128"/>
    <col min="5632" max="5632" width="5.5546875" style="128" customWidth="1"/>
    <col min="5633" max="5633" width="49.109375" style="128" customWidth="1"/>
    <col min="5634" max="5634" width="8.33203125" style="128" customWidth="1"/>
    <col min="5635" max="5635" width="10" style="128" customWidth="1"/>
    <col min="5636" max="5636" width="12.6640625" style="128" customWidth="1"/>
    <col min="5637" max="5637" width="16.88671875" style="128" customWidth="1"/>
    <col min="5638" max="5638" width="9.109375" style="128"/>
    <col min="5639" max="5639" width="12.6640625" style="128" bestFit="1" customWidth="1"/>
    <col min="5640" max="5640" width="22.109375" style="128" customWidth="1"/>
    <col min="5641" max="5641" width="27.88671875" style="128" customWidth="1"/>
    <col min="5642" max="5642" width="14.33203125" style="128" bestFit="1" customWidth="1"/>
    <col min="5643" max="5887" width="9.109375" style="128"/>
    <col min="5888" max="5888" width="5.5546875" style="128" customWidth="1"/>
    <col min="5889" max="5889" width="49.109375" style="128" customWidth="1"/>
    <col min="5890" max="5890" width="8.33203125" style="128" customWidth="1"/>
    <col min="5891" max="5891" width="10" style="128" customWidth="1"/>
    <col min="5892" max="5892" width="12.6640625" style="128" customWidth="1"/>
    <col min="5893" max="5893" width="16.88671875" style="128" customWidth="1"/>
    <col min="5894" max="5894" width="9.109375" style="128"/>
    <col min="5895" max="5895" width="12.6640625" style="128" bestFit="1" customWidth="1"/>
    <col min="5896" max="5896" width="22.109375" style="128" customWidth="1"/>
    <col min="5897" max="5897" width="27.88671875" style="128" customWidth="1"/>
    <col min="5898" max="5898" width="14.33203125" style="128" bestFit="1" customWidth="1"/>
    <col min="5899" max="6143" width="9.109375" style="128"/>
    <col min="6144" max="6144" width="5.5546875" style="128" customWidth="1"/>
    <col min="6145" max="6145" width="49.109375" style="128" customWidth="1"/>
    <col min="6146" max="6146" width="8.33203125" style="128" customWidth="1"/>
    <col min="6147" max="6147" width="10" style="128" customWidth="1"/>
    <col min="6148" max="6148" width="12.6640625" style="128" customWidth="1"/>
    <col min="6149" max="6149" width="16.88671875" style="128" customWidth="1"/>
    <col min="6150" max="6150" width="9.109375" style="128"/>
    <col min="6151" max="6151" width="12.6640625" style="128" bestFit="1" customWidth="1"/>
    <col min="6152" max="6152" width="22.109375" style="128" customWidth="1"/>
    <col min="6153" max="6153" width="27.88671875" style="128" customWidth="1"/>
    <col min="6154" max="6154" width="14.33203125" style="128" bestFit="1" customWidth="1"/>
    <col min="6155" max="6399" width="9.109375" style="128"/>
    <col min="6400" max="6400" width="5.5546875" style="128" customWidth="1"/>
    <col min="6401" max="6401" width="49.109375" style="128" customWidth="1"/>
    <col min="6402" max="6402" width="8.33203125" style="128" customWidth="1"/>
    <col min="6403" max="6403" width="10" style="128" customWidth="1"/>
    <col min="6404" max="6404" width="12.6640625" style="128" customWidth="1"/>
    <col min="6405" max="6405" width="16.88671875" style="128" customWidth="1"/>
    <col min="6406" max="6406" width="9.109375" style="128"/>
    <col min="6407" max="6407" width="12.6640625" style="128" bestFit="1" customWidth="1"/>
    <col min="6408" max="6408" width="22.109375" style="128" customWidth="1"/>
    <col min="6409" max="6409" width="27.88671875" style="128" customWidth="1"/>
    <col min="6410" max="6410" width="14.33203125" style="128" bestFit="1" customWidth="1"/>
    <col min="6411" max="6655" width="9.109375" style="128"/>
    <col min="6656" max="6656" width="5.5546875" style="128" customWidth="1"/>
    <col min="6657" max="6657" width="49.109375" style="128" customWidth="1"/>
    <col min="6658" max="6658" width="8.33203125" style="128" customWidth="1"/>
    <col min="6659" max="6659" width="10" style="128" customWidth="1"/>
    <col min="6660" max="6660" width="12.6640625" style="128" customWidth="1"/>
    <col min="6661" max="6661" width="16.88671875" style="128" customWidth="1"/>
    <col min="6662" max="6662" width="9.109375" style="128"/>
    <col min="6663" max="6663" width="12.6640625" style="128" bestFit="1" customWidth="1"/>
    <col min="6664" max="6664" width="22.109375" style="128" customWidth="1"/>
    <col min="6665" max="6665" width="27.88671875" style="128" customWidth="1"/>
    <col min="6666" max="6666" width="14.33203125" style="128" bestFit="1" customWidth="1"/>
    <col min="6667" max="6911" width="9.109375" style="128"/>
    <col min="6912" max="6912" width="5.5546875" style="128" customWidth="1"/>
    <col min="6913" max="6913" width="49.109375" style="128" customWidth="1"/>
    <col min="6914" max="6914" width="8.33203125" style="128" customWidth="1"/>
    <col min="6915" max="6915" width="10" style="128" customWidth="1"/>
    <col min="6916" max="6916" width="12.6640625" style="128" customWidth="1"/>
    <col min="6917" max="6917" width="16.88671875" style="128" customWidth="1"/>
    <col min="6918" max="6918" width="9.109375" style="128"/>
    <col min="6919" max="6919" width="12.6640625" style="128" bestFit="1" customWidth="1"/>
    <col min="6920" max="6920" width="22.109375" style="128" customWidth="1"/>
    <col min="6921" max="6921" width="27.88671875" style="128" customWidth="1"/>
    <col min="6922" max="6922" width="14.33203125" style="128" bestFit="1" customWidth="1"/>
    <col min="6923" max="7167" width="9.109375" style="128"/>
    <col min="7168" max="7168" width="5.5546875" style="128" customWidth="1"/>
    <col min="7169" max="7169" width="49.109375" style="128" customWidth="1"/>
    <col min="7170" max="7170" width="8.33203125" style="128" customWidth="1"/>
    <col min="7171" max="7171" width="10" style="128" customWidth="1"/>
    <col min="7172" max="7172" width="12.6640625" style="128" customWidth="1"/>
    <col min="7173" max="7173" width="16.88671875" style="128" customWidth="1"/>
    <col min="7174" max="7174" width="9.109375" style="128"/>
    <col min="7175" max="7175" width="12.6640625" style="128" bestFit="1" customWidth="1"/>
    <col min="7176" max="7176" width="22.109375" style="128" customWidth="1"/>
    <col min="7177" max="7177" width="27.88671875" style="128" customWidth="1"/>
    <col min="7178" max="7178" width="14.33203125" style="128" bestFit="1" customWidth="1"/>
    <col min="7179" max="7423" width="9.109375" style="128"/>
    <col min="7424" max="7424" width="5.5546875" style="128" customWidth="1"/>
    <col min="7425" max="7425" width="49.109375" style="128" customWidth="1"/>
    <col min="7426" max="7426" width="8.33203125" style="128" customWidth="1"/>
    <col min="7427" max="7427" width="10" style="128" customWidth="1"/>
    <col min="7428" max="7428" width="12.6640625" style="128" customWidth="1"/>
    <col min="7429" max="7429" width="16.88671875" style="128" customWidth="1"/>
    <col min="7430" max="7430" width="9.109375" style="128"/>
    <col min="7431" max="7431" width="12.6640625" style="128" bestFit="1" customWidth="1"/>
    <col min="7432" max="7432" width="22.109375" style="128" customWidth="1"/>
    <col min="7433" max="7433" width="27.88671875" style="128" customWidth="1"/>
    <col min="7434" max="7434" width="14.33203125" style="128" bestFit="1" customWidth="1"/>
    <col min="7435" max="7679" width="9.109375" style="128"/>
    <col min="7680" max="7680" width="5.5546875" style="128" customWidth="1"/>
    <col min="7681" max="7681" width="49.109375" style="128" customWidth="1"/>
    <col min="7682" max="7682" width="8.33203125" style="128" customWidth="1"/>
    <col min="7683" max="7683" width="10" style="128" customWidth="1"/>
    <col min="7684" max="7684" width="12.6640625" style="128" customWidth="1"/>
    <col min="7685" max="7685" width="16.88671875" style="128" customWidth="1"/>
    <col min="7686" max="7686" width="9.109375" style="128"/>
    <col min="7687" max="7687" width="12.6640625" style="128" bestFit="1" customWidth="1"/>
    <col min="7688" max="7688" width="22.109375" style="128" customWidth="1"/>
    <col min="7689" max="7689" width="27.88671875" style="128" customWidth="1"/>
    <col min="7690" max="7690" width="14.33203125" style="128" bestFit="1" customWidth="1"/>
    <col min="7691" max="7935" width="9.109375" style="128"/>
    <col min="7936" max="7936" width="5.5546875" style="128" customWidth="1"/>
    <col min="7937" max="7937" width="49.109375" style="128" customWidth="1"/>
    <col min="7938" max="7938" width="8.33203125" style="128" customWidth="1"/>
    <col min="7939" max="7939" width="10" style="128" customWidth="1"/>
    <col min="7940" max="7940" width="12.6640625" style="128" customWidth="1"/>
    <col min="7941" max="7941" width="16.88671875" style="128" customWidth="1"/>
    <col min="7942" max="7942" width="9.109375" style="128"/>
    <col min="7943" max="7943" width="12.6640625" style="128" bestFit="1" customWidth="1"/>
    <col min="7944" max="7944" width="22.109375" style="128" customWidth="1"/>
    <col min="7945" max="7945" width="27.88671875" style="128" customWidth="1"/>
    <col min="7946" max="7946" width="14.33203125" style="128" bestFit="1" customWidth="1"/>
    <col min="7947" max="8191" width="9.109375" style="128"/>
    <col min="8192" max="8192" width="5.5546875" style="128" customWidth="1"/>
    <col min="8193" max="8193" width="49.109375" style="128" customWidth="1"/>
    <col min="8194" max="8194" width="8.33203125" style="128" customWidth="1"/>
    <col min="8195" max="8195" width="10" style="128" customWidth="1"/>
    <col min="8196" max="8196" width="12.6640625" style="128" customWidth="1"/>
    <col min="8197" max="8197" width="16.88671875" style="128" customWidth="1"/>
    <col min="8198" max="8198" width="9.109375" style="128"/>
    <col min="8199" max="8199" width="12.6640625" style="128" bestFit="1" customWidth="1"/>
    <col min="8200" max="8200" width="22.109375" style="128" customWidth="1"/>
    <col min="8201" max="8201" width="27.88671875" style="128" customWidth="1"/>
    <col min="8202" max="8202" width="14.33203125" style="128" bestFit="1" customWidth="1"/>
    <col min="8203" max="8447" width="9.109375" style="128"/>
    <col min="8448" max="8448" width="5.5546875" style="128" customWidth="1"/>
    <col min="8449" max="8449" width="49.109375" style="128" customWidth="1"/>
    <col min="8450" max="8450" width="8.33203125" style="128" customWidth="1"/>
    <col min="8451" max="8451" width="10" style="128" customWidth="1"/>
    <col min="8452" max="8452" width="12.6640625" style="128" customWidth="1"/>
    <col min="8453" max="8453" width="16.88671875" style="128" customWidth="1"/>
    <col min="8454" max="8454" width="9.109375" style="128"/>
    <col min="8455" max="8455" width="12.6640625" style="128" bestFit="1" customWidth="1"/>
    <col min="8456" max="8456" width="22.109375" style="128" customWidth="1"/>
    <col min="8457" max="8457" width="27.88671875" style="128" customWidth="1"/>
    <col min="8458" max="8458" width="14.33203125" style="128" bestFit="1" customWidth="1"/>
    <col min="8459" max="8703" width="9.109375" style="128"/>
    <col min="8704" max="8704" width="5.5546875" style="128" customWidth="1"/>
    <col min="8705" max="8705" width="49.109375" style="128" customWidth="1"/>
    <col min="8706" max="8706" width="8.33203125" style="128" customWidth="1"/>
    <col min="8707" max="8707" width="10" style="128" customWidth="1"/>
    <col min="8708" max="8708" width="12.6640625" style="128" customWidth="1"/>
    <col min="8709" max="8709" width="16.88671875" style="128" customWidth="1"/>
    <col min="8710" max="8710" width="9.109375" style="128"/>
    <col min="8711" max="8711" width="12.6640625" style="128" bestFit="1" customWidth="1"/>
    <col min="8712" max="8712" width="22.109375" style="128" customWidth="1"/>
    <col min="8713" max="8713" width="27.88671875" style="128" customWidth="1"/>
    <col min="8714" max="8714" width="14.33203125" style="128" bestFit="1" customWidth="1"/>
    <col min="8715" max="8959" width="9.109375" style="128"/>
    <col min="8960" max="8960" width="5.5546875" style="128" customWidth="1"/>
    <col min="8961" max="8961" width="49.109375" style="128" customWidth="1"/>
    <col min="8962" max="8962" width="8.33203125" style="128" customWidth="1"/>
    <col min="8963" max="8963" width="10" style="128" customWidth="1"/>
    <col min="8964" max="8964" width="12.6640625" style="128" customWidth="1"/>
    <col min="8965" max="8965" width="16.88671875" style="128" customWidth="1"/>
    <col min="8966" max="8966" width="9.109375" style="128"/>
    <col min="8967" max="8967" width="12.6640625" style="128" bestFit="1" customWidth="1"/>
    <col min="8968" max="8968" width="22.109375" style="128" customWidth="1"/>
    <col min="8969" max="8969" width="27.88671875" style="128" customWidth="1"/>
    <col min="8970" max="8970" width="14.33203125" style="128" bestFit="1" customWidth="1"/>
    <col min="8971" max="9215" width="9.109375" style="128"/>
    <col min="9216" max="9216" width="5.5546875" style="128" customWidth="1"/>
    <col min="9217" max="9217" width="49.109375" style="128" customWidth="1"/>
    <col min="9218" max="9218" width="8.33203125" style="128" customWidth="1"/>
    <col min="9219" max="9219" width="10" style="128" customWidth="1"/>
    <col min="9220" max="9220" width="12.6640625" style="128" customWidth="1"/>
    <col min="9221" max="9221" width="16.88671875" style="128" customWidth="1"/>
    <col min="9222" max="9222" width="9.109375" style="128"/>
    <col min="9223" max="9223" width="12.6640625" style="128" bestFit="1" customWidth="1"/>
    <col min="9224" max="9224" width="22.109375" style="128" customWidth="1"/>
    <col min="9225" max="9225" width="27.88671875" style="128" customWidth="1"/>
    <col min="9226" max="9226" width="14.33203125" style="128" bestFit="1" customWidth="1"/>
    <col min="9227" max="9471" width="9.109375" style="128"/>
    <col min="9472" max="9472" width="5.5546875" style="128" customWidth="1"/>
    <col min="9473" max="9473" width="49.109375" style="128" customWidth="1"/>
    <col min="9474" max="9474" width="8.33203125" style="128" customWidth="1"/>
    <col min="9475" max="9475" width="10" style="128" customWidth="1"/>
    <col min="9476" max="9476" width="12.6640625" style="128" customWidth="1"/>
    <col min="9477" max="9477" width="16.88671875" style="128" customWidth="1"/>
    <col min="9478" max="9478" width="9.109375" style="128"/>
    <col min="9479" max="9479" width="12.6640625" style="128" bestFit="1" customWidth="1"/>
    <col min="9480" max="9480" width="22.109375" style="128" customWidth="1"/>
    <col min="9481" max="9481" width="27.88671875" style="128" customWidth="1"/>
    <col min="9482" max="9482" width="14.33203125" style="128" bestFit="1" customWidth="1"/>
    <col min="9483" max="9727" width="9.109375" style="128"/>
    <col min="9728" max="9728" width="5.5546875" style="128" customWidth="1"/>
    <col min="9729" max="9729" width="49.109375" style="128" customWidth="1"/>
    <col min="9730" max="9730" width="8.33203125" style="128" customWidth="1"/>
    <col min="9731" max="9731" width="10" style="128" customWidth="1"/>
    <col min="9732" max="9732" width="12.6640625" style="128" customWidth="1"/>
    <col min="9733" max="9733" width="16.88671875" style="128" customWidth="1"/>
    <col min="9734" max="9734" width="9.109375" style="128"/>
    <col min="9735" max="9735" width="12.6640625" style="128" bestFit="1" customWidth="1"/>
    <col min="9736" max="9736" width="22.109375" style="128" customWidth="1"/>
    <col min="9737" max="9737" width="27.88671875" style="128" customWidth="1"/>
    <col min="9738" max="9738" width="14.33203125" style="128" bestFit="1" customWidth="1"/>
    <col min="9739" max="9983" width="9.109375" style="128"/>
    <col min="9984" max="9984" width="5.5546875" style="128" customWidth="1"/>
    <col min="9985" max="9985" width="49.109375" style="128" customWidth="1"/>
    <col min="9986" max="9986" width="8.33203125" style="128" customWidth="1"/>
    <col min="9987" max="9987" width="10" style="128" customWidth="1"/>
    <col min="9988" max="9988" width="12.6640625" style="128" customWidth="1"/>
    <col min="9989" max="9989" width="16.88671875" style="128" customWidth="1"/>
    <col min="9990" max="9990" width="9.109375" style="128"/>
    <col min="9991" max="9991" width="12.6640625" style="128" bestFit="1" customWidth="1"/>
    <col min="9992" max="9992" width="22.109375" style="128" customWidth="1"/>
    <col min="9993" max="9993" width="27.88671875" style="128" customWidth="1"/>
    <col min="9994" max="9994" width="14.33203125" style="128" bestFit="1" customWidth="1"/>
    <col min="9995" max="10239" width="9.109375" style="128"/>
    <col min="10240" max="10240" width="5.5546875" style="128" customWidth="1"/>
    <col min="10241" max="10241" width="49.109375" style="128" customWidth="1"/>
    <col min="10242" max="10242" width="8.33203125" style="128" customWidth="1"/>
    <col min="10243" max="10243" width="10" style="128" customWidth="1"/>
    <col min="10244" max="10244" width="12.6640625" style="128" customWidth="1"/>
    <col min="10245" max="10245" width="16.88671875" style="128" customWidth="1"/>
    <col min="10246" max="10246" width="9.109375" style="128"/>
    <col min="10247" max="10247" width="12.6640625" style="128" bestFit="1" customWidth="1"/>
    <col min="10248" max="10248" width="22.109375" style="128" customWidth="1"/>
    <col min="10249" max="10249" width="27.88671875" style="128" customWidth="1"/>
    <col min="10250" max="10250" width="14.33203125" style="128" bestFit="1" customWidth="1"/>
    <col min="10251" max="10495" width="9.109375" style="128"/>
    <col min="10496" max="10496" width="5.5546875" style="128" customWidth="1"/>
    <col min="10497" max="10497" width="49.109375" style="128" customWidth="1"/>
    <col min="10498" max="10498" width="8.33203125" style="128" customWidth="1"/>
    <col min="10499" max="10499" width="10" style="128" customWidth="1"/>
    <col min="10500" max="10500" width="12.6640625" style="128" customWidth="1"/>
    <col min="10501" max="10501" width="16.88671875" style="128" customWidth="1"/>
    <col min="10502" max="10502" width="9.109375" style="128"/>
    <col min="10503" max="10503" width="12.6640625" style="128" bestFit="1" customWidth="1"/>
    <col min="10504" max="10504" width="22.109375" style="128" customWidth="1"/>
    <col min="10505" max="10505" width="27.88671875" style="128" customWidth="1"/>
    <col min="10506" max="10506" width="14.33203125" style="128" bestFit="1" customWidth="1"/>
    <col min="10507" max="10751" width="9.109375" style="128"/>
    <col min="10752" max="10752" width="5.5546875" style="128" customWidth="1"/>
    <col min="10753" max="10753" width="49.109375" style="128" customWidth="1"/>
    <col min="10754" max="10754" width="8.33203125" style="128" customWidth="1"/>
    <col min="10755" max="10755" width="10" style="128" customWidth="1"/>
    <col min="10756" max="10756" width="12.6640625" style="128" customWidth="1"/>
    <col min="10757" max="10757" width="16.88671875" style="128" customWidth="1"/>
    <col min="10758" max="10758" width="9.109375" style="128"/>
    <col min="10759" max="10759" width="12.6640625" style="128" bestFit="1" customWidth="1"/>
    <col min="10760" max="10760" width="22.109375" style="128" customWidth="1"/>
    <col min="10761" max="10761" width="27.88671875" style="128" customWidth="1"/>
    <col min="10762" max="10762" width="14.33203125" style="128" bestFit="1" customWidth="1"/>
    <col min="10763" max="11007" width="9.109375" style="128"/>
    <col min="11008" max="11008" width="5.5546875" style="128" customWidth="1"/>
    <col min="11009" max="11009" width="49.109375" style="128" customWidth="1"/>
    <col min="11010" max="11010" width="8.33203125" style="128" customWidth="1"/>
    <col min="11011" max="11011" width="10" style="128" customWidth="1"/>
    <col min="11012" max="11012" width="12.6640625" style="128" customWidth="1"/>
    <col min="11013" max="11013" width="16.88671875" style="128" customWidth="1"/>
    <col min="11014" max="11014" width="9.109375" style="128"/>
    <col min="11015" max="11015" width="12.6640625" style="128" bestFit="1" customWidth="1"/>
    <col min="11016" max="11016" width="22.109375" style="128" customWidth="1"/>
    <col min="11017" max="11017" width="27.88671875" style="128" customWidth="1"/>
    <col min="11018" max="11018" width="14.33203125" style="128" bestFit="1" customWidth="1"/>
    <col min="11019" max="11263" width="9.109375" style="128"/>
    <col min="11264" max="11264" width="5.5546875" style="128" customWidth="1"/>
    <col min="11265" max="11265" width="49.109375" style="128" customWidth="1"/>
    <col min="11266" max="11266" width="8.33203125" style="128" customWidth="1"/>
    <col min="11267" max="11267" width="10" style="128" customWidth="1"/>
    <col min="11268" max="11268" width="12.6640625" style="128" customWidth="1"/>
    <col min="11269" max="11269" width="16.88671875" style="128" customWidth="1"/>
    <col min="11270" max="11270" width="9.109375" style="128"/>
    <col min="11271" max="11271" width="12.6640625" style="128" bestFit="1" customWidth="1"/>
    <col min="11272" max="11272" width="22.109375" style="128" customWidth="1"/>
    <col min="11273" max="11273" width="27.88671875" style="128" customWidth="1"/>
    <col min="11274" max="11274" width="14.33203125" style="128" bestFit="1" customWidth="1"/>
    <col min="11275" max="11519" width="9.109375" style="128"/>
    <col min="11520" max="11520" width="5.5546875" style="128" customWidth="1"/>
    <col min="11521" max="11521" width="49.109375" style="128" customWidth="1"/>
    <col min="11522" max="11522" width="8.33203125" style="128" customWidth="1"/>
    <col min="11523" max="11523" width="10" style="128" customWidth="1"/>
    <col min="11524" max="11524" width="12.6640625" style="128" customWidth="1"/>
    <col min="11525" max="11525" width="16.88671875" style="128" customWidth="1"/>
    <col min="11526" max="11526" width="9.109375" style="128"/>
    <col min="11527" max="11527" width="12.6640625" style="128" bestFit="1" customWidth="1"/>
    <col min="11528" max="11528" width="22.109375" style="128" customWidth="1"/>
    <col min="11529" max="11529" width="27.88671875" style="128" customWidth="1"/>
    <col min="11530" max="11530" width="14.33203125" style="128" bestFit="1" customWidth="1"/>
    <col min="11531" max="11775" width="9.109375" style="128"/>
    <col min="11776" max="11776" width="5.5546875" style="128" customWidth="1"/>
    <col min="11777" max="11777" width="49.109375" style="128" customWidth="1"/>
    <col min="11778" max="11778" width="8.33203125" style="128" customWidth="1"/>
    <col min="11779" max="11779" width="10" style="128" customWidth="1"/>
    <col min="11780" max="11780" width="12.6640625" style="128" customWidth="1"/>
    <col min="11781" max="11781" width="16.88671875" style="128" customWidth="1"/>
    <col min="11782" max="11782" width="9.109375" style="128"/>
    <col min="11783" max="11783" width="12.6640625" style="128" bestFit="1" customWidth="1"/>
    <col min="11784" max="11784" width="22.109375" style="128" customWidth="1"/>
    <col min="11785" max="11785" width="27.88671875" style="128" customWidth="1"/>
    <col min="11786" max="11786" width="14.33203125" style="128" bestFit="1" customWidth="1"/>
    <col min="11787" max="12031" width="9.109375" style="128"/>
    <col min="12032" max="12032" width="5.5546875" style="128" customWidth="1"/>
    <col min="12033" max="12033" width="49.109375" style="128" customWidth="1"/>
    <col min="12034" max="12034" width="8.33203125" style="128" customWidth="1"/>
    <col min="12035" max="12035" width="10" style="128" customWidth="1"/>
    <col min="12036" max="12036" width="12.6640625" style="128" customWidth="1"/>
    <col min="12037" max="12037" width="16.88671875" style="128" customWidth="1"/>
    <col min="12038" max="12038" width="9.109375" style="128"/>
    <col min="12039" max="12039" width="12.6640625" style="128" bestFit="1" customWidth="1"/>
    <col min="12040" max="12040" width="22.109375" style="128" customWidth="1"/>
    <col min="12041" max="12041" width="27.88671875" style="128" customWidth="1"/>
    <col min="12042" max="12042" width="14.33203125" style="128" bestFit="1" customWidth="1"/>
    <col min="12043" max="12287" width="9.109375" style="128"/>
    <col min="12288" max="12288" width="5.5546875" style="128" customWidth="1"/>
    <col min="12289" max="12289" width="49.109375" style="128" customWidth="1"/>
    <col min="12290" max="12290" width="8.33203125" style="128" customWidth="1"/>
    <col min="12291" max="12291" width="10" style="128" customWidth="1"/>
    <col min="12292" max="12292" width="12.6640625" style="128" customWidth="1"/>
    <col min="12293" max="12293" width="16.88671875" style="128" customWidth="1"/>
    <col min="12294" max="12294" width="9.109375" style="128"/>
    <col min="12295" max="12295" width="12.6640625" style="128" bestFit="1" customWidth="1"/>
    <col min="12296" max="12296" width="22.109375" style="128" customWidth="1"/>
    <col min="12297" max="12297" width="27.88671875" style="128" customWidth="1"/>
    <col min="12298" max="12298" width="14.33203125" style="128" bestFit="1" customWidth="1"/>
    <col min="12299" max="12543" width="9.109375" style="128"/>
    <col min="12544" max="12544" width="5.5546875" style="128" customWidth="1"/>
    <col min="12545" max="12545" width="49.109375" style="128" customWidth="1"/>
    <col min="12546" max="12546" width="8.33203125" style="128" customWidth="1"/>
    <col min="12547" max="12547" width="10" style="128" customWidth="1"/>
    <col min="12548" max="12548" width="12.6640625" style="128" customWidth="1"/>
    <col min="12549" max="12549" width="16.88671875" style="128" customWidth="1"/>
    <col min="12550" max="12550" width="9.109375" style="128"/>
    <col min="12551" max="12551" width="12.6640625" style="128" bestFit="1" customWidth="1"/>
    <col min="12552" max="12552" width="22.109375" style="128" customWidth="1"/>
    <col min="12553" max="12553" width="27.88671875" style="128" customWidth="1"/>
    <col min="12554" max="12554" width="14.33203125" style="128" bestFit="1" customWidth="1"/>
    <col min="12555" max="12799" width="9.109375" style="128"/>
    <col min="12800" max="12800" width="5.5546875" style="128" customWidth="1"/>
    <col min="12801" max="12801" width="49.109375" style="128" customWidth="1"/>
    <col min="12802" max="12802" width="8.33203125" style="128" customWidth="1"/>
    <col min="12803" max="12803" width="10" style="128" customWidth="1"/>
    <col min="12804" max="12804" width="12.6640625" style="128" customWidth="1"/>
    <col min="12805" max="12805" width="16.88671875" style="128" customWidth="1"/>
    <col min="12806" max="12806" width="9.109375" style="128"/>
    <col min="12807" max="12807" width="12.6640625" style="128" bestFit="1" customWidth="1"/>
    <col min="12808" max="12808" width="22.109375" style="128" customWidth="1"/>
    <col min="12809" max="12809" width="27.88671875" style="128" customWidth="1"/>
    <col min="12810" max="12810" width="14.33203125" style="128" bestFit="1" customWidth="1"/>
    <col min="12811" max="13055" width="9.109375" style="128"/>
    <col min="13056" max="13056" width="5.5546875" style="128" customWidth="1"/>
    <col min="13057" max="13057" width="49.109375" style="128" customWidth="1"/>
    <col min="13058" max="13058" width="8.33203125" style="128" customWidth="1"/>
    <col min="13059" max="13059" width="10" style="128" customWidth="1"/>
    <col min="13060" max="13060" width="12.6640625" style="128" customWidth="1"/>
    <col min="13061" max="13061" width="16.88671875" style="128" customWidth="1"/>
    <col min="13062" max="13062" width="9.109375" style="128"/>
    <col min="13063" max="13063" width="12.6640625" style="128" bestFit="1" customWidth="1"/>
    <col min="13064" max="13064" width="22.109375" style="128" customWidth="1"/>
    <col min="13065" max="13065" width="27.88671875" style="128" customWidth="1"/>
    <col min="13066" max="13066" width="14.33203125" style="128" bestFit="1" customWidth="1"/>
    <col min="13067" max="13311" width="9.109375" style="128"/>
    <col min="13312" max="13312" width="5.5546875" style="128" customWidth="1"/>
    <col min="13313" max="13313" width="49.109375" style="128" customWidth="1"/>
    <col min="13314" max="13314" width="8.33203125" style="128" customWidth="1"/>
    <col min="13315" max="13315" width="10" style="128" customWidth="1"/>
    <col min="13316" max="13316" width="12.6640625" style="128" customWidth="1"/>
    <col min="13317" max="13317" width="16.88671875" style="128" customWidth="1"/>
    <col min="13318" max="13318" width="9.109375" style="128"/>
    <col min="13319" max="13319" width="12.6640625" style="128" bestFit="1" customWidth="1"/>
    <col min="13320" max="13320" width="22.109375" style="128" customWidth="1"/>
    <col min="13321" max="13321" width="27.88671875" style="128" customWidth="1"/>
    <col min="13322" max="13322" width="14.33203125" style="128" bestFit="1" customWidth="1"/>
    <col min="13323" max="13567" width="9.109375" style="128"/>
    <col min="13568" max="13568" width="5.5546875" style="128" customWidth="1"/>
    <col min="13569" max="13569" width="49.109375" style="128" customWidth="1"/>
    <col min="13570" max="13570" width="8.33203125" style="128" customWidth="1"/>
    <col min="13571" max="13571" width="10" style="128" customWidth="1"/>
    <col min="13572" max="13572" width="12.6640625" style="128" customWidth="1"/>
    <col min="13573" max="13573" width="16.88671875" style="128" customWidth="1"/>
    <col min="13574" max="13574" width="9.109375" style="128"/>
    <col min="13575" max="13575" width="12.6640625" style="128" bestFit="1" customWidth="1"/>
    <col min="13576" max="13576" width="22.109375" style="128" customWidth="1"/>
    <col min="13577" max="13577" width="27.88671875" style="128" customWidth="1"/>
    <col min="13578" max="13578" width="14.33203125" style="128" bestFit="1" customWidth="1"/>
    <col min="13579" max="13823" width="9.109375" style="128"/>
    <col min="13824" max="13824" width="5.5546875" style="128" customWidth="1"/>
    <col min="13825" max="13825" width="49.109375" style="128" customWidth="1"/>
    <col min="13826" max="13826" width="8.33203125" style="128" customWidth="1"/>
    <col min="13827" max="13827" width="10" style="128" customWidth="1"/>
    <col min="13828" max="13828" width="12.6640625" style="128" customWidth="1"/>
    <col min="13829" max="13829" width="16.88671875" style="128" customWidth="1"/>
    <col min="13830" max="13830" width="9.109375" style="128"/>
    <col min="13831" max="13831" width="12.6640625" style="128" bestFit="1" customWidth="1"/>
    <col min="13832" max="13832" width="22.109375" style="128" customWidth="1"/>
    <col min="13833" max="13833" width="27.88671875" style="128" customWidth="1"/>
    <col min="13834" max="13834" width="14.33203125" style="128" bestFit="1" customWidth="1"/>
    <col min="13835" max="14079" width="9.109375" style="128"/>
    <col min="14080" max="14080" width="5.5546875" style="128" customWidth="1"/>
    <col min="14081" max="14081" width="49.109375" style="128" customWidth="1"/>
    <col min="14082" max="14082" width="8.33203125" style="128" customWidth="1"/>
    <col min="14083" max="14083" width="10" style="128" customWidth="1"/>
    <col min="14084" max="14084" width="12.6640625" style="128" customWidth="1"/>
    <col min="14085" max="14085" width="16.88671875" style="128" customWidth="1"/>
    <col min="14086" max="14086" width="9.109375" style="128"/>
    <col min="14087" max="14087" width="12.6640625" style="128" bestFit="1" customWidth="1"/>
    <col min="14088" max="14088" width="22.109375" style="128" customWidth="1"/>
    <col min="14089" max="14089" width="27.88671875" style="128" customWidth="1"/>
    <col min="14090" max="14090" width="14.33203125" style="128" bestFit="1" customWidth="1"/>
    <col min="14091" max="14335" width="9.109375" style="128"/>
    <col min="14336" max="14336" width="5.5546875" style="128" customWidth="1"/>
    <col min="14337" max="14337" width="49.109375" style="128" customWidth="1"/>
    <col min="14338" max="14338" width="8.33203125" style="128" customWidth="1"/>
    <col min="14339" max="14339" width="10" style="128" customWidth="1"/>
    <col min="14340" max="14340" width="12.6640625" style="128" customWidth="1"/>
    <col min="14341" max="14341" width="16.88671875" style="128" customWidth="1"/>
    <col min="14342" max="14342" width="9.109375" style="128"/>
    <col min="14343" max="14343" width="12.6640625" style="128" bestFit="1" customWidth="1"/>
    <col min="14344" max="14344" width="22.109375" style="128" customWidth="1"/>
    <col min="14345" max="14345" width="27.88671875" style="128" customWidth="1"/>
    <col min="14346" max="14346" width="14.33203125" style="128" bestFit="1" customWidth="1"/>
    <col min="14347" max="14591" width="9.109375" style="128"/>
    <col min="14592" max="14592" width="5.5546875" style="128" customWidth="1"/>
    <col min="14593" max="14593" width="49.109375" style="128" customWidth="1"/>
    <col min="14594" max="14594" width="8.33203125" style="128" customWidth="1"/>
    <col min="14595" max="14595" width="10" style="128" customWidth="1"/>
    <col min="14596" max="14596" width="12.6640625" style="128" customWidth="1"/>
    <col min="14597" max="14597" width="16.88671875" style="128" customWidth="1"/>
    <col min="14598" max="14598" width="9.109375" style="128"/>
    <col min="14599" max="14599" width="12.6640625" style="128" bestFit="1" customWidth="1"/>
    <col min="14600" max="14600" width="22.109375" style="128" customWidth="1"/>
    <col min="14601" max="14601" width="27.88671875" style="128" customWidth="1"/>
    <col min="14602" max="14602" width="14.33203125" style="128" bestFit="1" customWidth="1"/>
    <col min="14603" max="14847" width="9.109375" style="128"/>
    <col min="14848" max="14848" width="5.5546875" style="128" customWidth="1"/>
    <col min="14849" max="14849" width="49.109375" style="128" customWidth="1"/>
    <col min="14850" max="14850" width="8.33203125" style="128" customWidth="1"/>
    <col min="14851" max="14851" width="10" style="128" customWidth="1"/>
    <col min="14852" max="14852" width="12.6640625" style="128" customWidth="1"/>
    <col min="14853" max="14853" width="16.88671875" style="128" customWidth="1"/>
    <col min="14854" max="14854" width="9.109375" style="128"/>
    <col min="14855" max="14855" width="12.6640625" style="128" bestFit="1" customWidth="1"/>
    <col min="14856" max="14856" width="22.109375" style="128" customWidth="1"/>
    <col min="14857" max="14857" width="27.88671875" style="128" customWidth="1"/>
    <col min="14858" max="14858" width="14.33203125" style="128" bestFit="1" customWidth="1"/>
    <col min="14859" max="15103" width="9.109375" style="128"/>
    <col min="15104" max="15104" width="5.5546875" style="128" customWidth="1"/>
    <col min="15105" max="15105" width="49.109375" style="128" customWidth="1"/>
    <col min="15106" max="15106" width="8.33203125" style="128" customWidth="1"/>
    <col min="15107" max="15107" width="10" style="128" customWidth="1"/>
    <col min="15108" max="15108" width="12.6640625" style="128" customWidth="1"/>
    <col min="15109" max="15109" width="16.88671875" style="128" customWidth="1"/>
    <col min="15110" max="15110" width="9.109375" style="128"/>
    <col min="15111" max="15111" width="12.6640625" style="128" bestFit="1" customWidth="1"/>
    <col min="15112" max="15112" width="22.109375" style="128" customWidth="1"/>
    <col min="15113" max="15113" width="27.88671875" style="128" customWidth="1"/>
    <col min="15114" max="15114" width="14.33203125" style="128" bestFit="1" customWidth="1"/>
    <col min="15115" max="15359" width="9.109375" style="128"/>
    <col min="15360" max="15360" width="5.5546875" style="128" customWidth="1"/>
    <col min="15361" max="15361" width="49.109375" style="128" customWidth="1"/>
    <col min="15362" max="15362" width="8.33203125" style="128" customWidth="1"/>
    <col min="15363" max="15363" width="10" style="128" customWidth="1"/>
    <col min="15364" max="15364" width="12.6640625" style="128" customWidth="1"/>
    <col min="15365" max="15365" width="16.88671875" style="128" customWidth="1"/>
    <col min="15366" max="15366" width="9.109375" style="128"/>
    <col min="15367" max="15367" width="12.6640625" style="128" bestFit="1" customWidth="1"/>
    <col min="15368" max="15368" width="22.109375" style="128" customWidth="1"/>
    <col min="15369" max="15369" width="27.88671875" style="128" customWidth="1"/>
    <col min="15370" max="15370" width="14.33203125" style="128" bestFit="1" customWidth="1"/>
    <col min="15371" max="15615" width="9.109375" style="128"/>
    <col min="15616" max="15616" width="5.5546875" style="128" customWidth="1"/>
    <col min="15617" max="15617" width="49.109375" style="128" customWidth="1"/>
    <col min="15618" max="15618" width="8.33203125" style="128" customWidth="1"/>
    <col min="15619" max="15619" width="10" style="128" customWidth="1"/>
    <col min="15620" max="15620" width="12.6640625" style="128" customWidth="1"/>
    <col min="15621" max="15621" width="16.88671875" style="128" customWidth="1"/>
    <col min="15622" max="15622" width="9.109375" style="128"/>
    <col min="15623" max="15623" width="12.6640625" style="128" bestFit="1" customWidth="1"/>
    <col min="15624" max="15624" width="22.109375" style="128" customWidth="1"/>
    <col min="15625" max="15625" width="27.88671875" style="128" customWidth="1"/>
    <col min="15626" max="15626" width="14.33203125" style="128" bestFit="1" customWidth="1"/>
    <col min="15627" max="15871" width="9.109375" style="128"/>
    <col min="15872" max="15872" width="5.5546875" style="128" customWidth="1"/>
    <col min="15873" max="15873" width="49.109375" style="128" customWidth="1"/>
    <col min="15874" max="15874" width="8.33203125" style="128" customWidth="1"/>
    <col min="15875" max="15875" width="10" style="128" customWidth="1"/>
    <col min="15876" max="15876" width="12.6640625" style="128" customWidth="1"/>
    <col min="15877" max="15877" width="16.88671875" style="128" customWidth="1"/>
    <col min="15878" max="15878" width="9.109375" style="128"/>
    <col min="15879" max="15879" width="12.6640625" style="128" bestFit="1" customWidth="1"/>
    <col min="15880" max="15880" width="22.109375" style="128" customWidth="1"/>
    <col min="15881" max="15881" width="27.88671875" style="128" customWidth="1"/>
    <col min="15882" max="15882" width="14.33203125" style="128" bestFit="1" customWidth="1"/>
    <col min="15883" max="16127" width="9.109375" style="128"/>
    <col min="16128" max="16128" width="5.5546875" style="128" customWidth="1"/>
    <col min="16129" max="16129" width="49.109375" style="128" customWidth="1"/>
    <col min="16130" max="16130" width="8.33203125" style="128" customWidth="1"/>
    <col min="16131" max="16131" width="10" style="128" customWidth="1"/>
    <col min="16132" max="16132" width="12.6640625" style="128" customWidth="1"/>
    <col min="16133" max="16133" width="16.88671875" style="128" customWidth="1"/>
    <col min="16134" max="16134" width="9.109375" style="128"/>
    <col min="16135" max="16135" width="12.6640625" style="128" bestFit="1" customWidth="1"/>
    <col min="16136" max="16136" width="22.109375" style="128" customWidth="1"/>
    <col min="16137" max="16137" width="27.88671875" style="128" customWidth="1"/>
    <col min="16138" max="16138" width="14.33203125" style="128" bestFit="1" customWidth="1"/>
    <col min="16139" max="16384" width="9.109375" style="128"/>
  </cols>
  <sheetData>
    <row r="1" spans="1:9" s="3" customFormat="1" ht="15.6">
      <c r="A1" s="214" t="s">
        <v>0</v>
      </c>
      <c r="B1" s="214"/>
      <c r="C1" s="214"/>
      <c r="D1" s="214"/>
      <c r="E1" s="214"/>
      <c r="F1" s="214"/>
    </row>
    <row r="2" spans="1:9" s="150" customFormat="1" ht="12" customHeight="1">
      <c r="A2" s="143" t="s">
        <v>1</v>
      </c>
      <c r="B2" s="143" t="s">
        <v>2</v>
      </c>
      <c r="C2" s="141" t="s">
        <v>3</v>
      </c>
      <c r="D2" s="144" t="s">
        <v>4</v>
      </c>
      <c r="E2" s="142" t="s">
        <v>5</v>
      </c>
      <c r="F2" s="203" t="s">
        <v>6</v>
      </c>
    </row>
    <row r="3" spans="1:9" s="150" customFormat="1" ht="12" customHeight="1">
      <c r="A3" s="151"/>
      <c r="B3" s="126" t="s">
        <v>7</v>
      </c>
      <c r="C3" s="152"/>
      <c r="D3" s="204"/>
      <c r="E3" s="153"/>
      <c r="F3" s="205"/>
    </row>
    <row r="4" spans="1:9" s="150" customFormat="1" ht="12" customHeight="1">
      <c r="A4" s="151"/>
      <c r="B4" s="154"/>
      <c r="C4" s="152"/>
      <c r="D4" s="204"/>
      <c r="E4" s="153"/>
      <c r="F4" s="205"/>
    </row>
    <row r="5" spans="1:9">
      <c r="A5" s="155" t="s">
        <v>8</v>
      </c>
      <c r="B5" s="136" t="s">
        <v>9</v>
      </c>
      <c r="C5" s="156"/>
      <c r="D5" s="157"/>
      <c r="E5" s="158"/>
      <c r="F5" s="159"/>
    </row>
    <row r="6" spans="1:9" s="150" customFormat="1" ht="12" customHeight="1">
      <c r="A6" s="151"/>
      <c r="B6" s="154"/>
      <c r="C6" s="152"/>
      <c r="D6" s="204"/>
      <c r="E6" s="153"/>
      <c r="F6" s="205"/>
    </row>
    <row r="7" spans="1:9" s="138" customFormat="1" ht="132">
      <c r="A7" s="137" t="str">
        <f>MID($A$5,3,5)&amp;COUNTA($A$5:A6)</f>
        <v>1.1</v>
      </c>
      <c r="B7" s="160" t="s">
        <v>371</v>
      </c>
      <c r="C7" s="139" t="s">
        <v>10</v>
      </c>
      <c r="D7" s="139">
        <v>7807</v>
      </c>
      <c r="E7" s="386"/>
      <c r="F7" s="217">
        <f>D7*E7</f>
        <v>0</v>
      </c>
    </row>
    <row r="8" spans="1:9">
      <c r="D8" s="206"/>
      <c r="E8" s="387"/>
      <c r="F8" s="218"/>
    </row>
    <row r="9" spans="1:9" ht="66">
      <c r="A9" s="130" t="str">
        <f>MID($A$5,3,5)&amp;COUNTA($A$5:A8)</f>
        <v>1.2</v>
      </c>
      <c r="B9" s="131" t="s">
        <v>372</v>
      </c>
      <c r="D9" s="206"/>
      <c r="E9" s="388"/>
      <c r="F9" s="218"/>
    </row>
    <row r="10" spans="1:9" ht="33" customHeight="1">
      <c r="B10" s="131" t="s">
        <v>11</v>
      </c>
      <c r="C10" s="134" t="s">
        <v>10</v>
      </c>
      <c r="D10" s="132">
        <v>4892</v>
      </c>
      <c r="E10" s="388"/>
      <c r="F10" s="218">
        <f>D10*E10</f>
        <v>0</v>
      </c>
    </row>
    <row r="11" spans="1:9" ht="26.4">
      <c r="B11" s="131" t="s">
        <v>12</v>
      </c>
      <c r="C11" s="134" t="s">
        <v>10</v>
      </c>
      <c r="D11" s="132">
        <v>14210</v>
      </c>
      <c r="E11" s="388"/>
      <c r="F11" s="161">
        <f>D11*E11</f>
        <v>0</v>
      </c>
    </row>
    <row r="12" spans="1:9">
      <c r="B12" s="131" t="s">
        <v>13</v>
      </c>
      <c r="C12" s="134" t="s">
        <v>10</v>
      </c>
      <c r="D12" s="132">
        <v>14316</v>
      </c>
      <c r="E12" s="388"/>
      <c r="F12" s="218">
        <f>D12*E12</f>
        <v>0</v>
      </c>
    </row>
    <row r="13" spans="1:9">
      <c r="B13" s="131" t="s">
        <v>14</v>
      </c>
      <c r="C13" s="134" t="s">
        <v>10</v>
      </c>
      <c r="D13" s="132">
        <v>4441</v>
      </c>
      <c r="E13" s="388"/>
      <c r="F13" s="218">
        <f>D13*E13</f>
        <v>0</v>
      </c>
    </row>
    <row r="14" spans="1:9" ht="26.4">
      <c r="B14" s="163" t="s">
        <v>337</v>
      </c>
      <c r="C14" s="134" t="s">
        <v>10</v>
      </c>
      <c r="D14" s="132">
        <v>76408</v>
      </c>
      <c r="E14" s="388"/>
      <c r="F14" s="218">
        <f>D14*E14</f>
        <v>0</v>
      </c>
      <c r="H14" s="129"/>
      <c r="I14" s="164"/>
    </row>
    <row r="15" spans="1:9">
      <c r="B15" s="133"/>
      <c r="E15" s="388"/>
      <c r="F15" s="218"/>
    </row>
    <row r="16" spans="1:9" ht="134.25" customHeight="1">
      <c r="A16" s="130" t="str">
        <f>MID($A$5,3,5)&amp;COUNTA($A$5:A15)</f>
        <v>1.3</v>
      </c>
      <c r="B16" s="131" t="s">
        <v>373</v>
      </c>
      <c r="C16" s="134" t="s">
        <v>10</v>
      </c>
      <c r="D16" s="132">
        <v>64</v>
      </c>
      <c r="E16" s="388"/>
      <c r="F16" s="218">
        <f>D16*E16</f>
        <v>0</v>
      </c>
    </row>
    <row r="17" spans="1:6">
      <c r="B17" s="133"/>
      <c r="E17" s="388"/>
      <c r="F17" s="218"/>
    </row>
    <row r="18" spans="1:6" ht="26.4">
      <c r="A18" s="130" t="str">
        <f>MID($A$5,3,5)&amp;COUNTA($A$5:A17)</f>
        <v>1.4</v>
      </c>
      <c r="B18" s="166" t="s">
        <v>374</v>
      </c>
      <c r="C18" s="162"/>
      <c r="E18" s="388"/>
      <c r="F18" s="218"/>
    </row>
    <row r="19" spans="1:6" ht="158.4">
      <c r="B19" s="167" t="s">
        <v>338</v>
      </c>
      <c r="C19" s="168" t="s">
        <v>10</v>
      </c>
      <c r="D19" s="169">
        <v>3</v>
      </c>
      <c r="E19" s="389"/>
      <c r="F19" s="218">
        <f>D19*E19</f>
        <v>0</v>
      </c>
    </row>
    <row r="20" spans="1:6" ht="158.4">
      <c r="B20" s="170" t="s">
        <v>339</v>
      </c>
      <c r="C20" s="168" t="s">
        <v>10</v>
      </c>
      <c r="D20" s="169">
        <v>6</v>
      </c>
      <c r="E20" s="389"/>
      <c r="F20" s="218">
        <f>D20*E20</f>
        <v>0</v>
      </c>
    </row>
    <row r="21" spans="1:6" ht="52.8">
      <c r="B21" s="171" t="s">
        <v>15</v>
      </c>
      <c r="C21" s="168" t="s">
        <v>10</v>
      </c>
      <c r="D21" s="169">
        <v>30</v>
      </c>
      <c r="E21" s="389"/>
      <c r="F21" s="218">
        <f>D21*E21</f>
        <v>0</v>
      </c>
    </row>
    <row r="22" spans="1:6">
      <c r="B22" s="172" t="s">
        <v>16</v>
      </c>
      <c r="C22" s="168" t="s">
        <v>17</v>
      </c>
      <c r="D22" s="169">
        <v>20000</v>
      </c>
      <c r="E22" s="389"/>
      <c r="F22" s="218">
        <f>D22*E22</f>
        <v>0</v>
      </c>
    </row>
    <row r="23" spans="1:6">
      <c r="B23" s="172" t="s">
        <v>18</v>
      </c>
      <c r="C23" s="168" t="s">
        <v>17</v>
      </c>
      <c r="D23" s="169">
        <v>1000</v>
      </c>
      <c r="E23" s="389"/>
      <c r="F23" s="218">
        <f>D23*E23</f>
        <v>0</v>
      </c>
    </row>
    <row r="24" spans="1:6">
      <c r="B24" s="133"/>
      <c r="E24" s="388"/>
      <c r="F24" s="218"/>
    </row>
    <row r="25" spans="1:6" ht="52.8">
      <c r="A25" s="130" t="str">
        <f>MID($A$5,3,5)&amp;COUNTA($A$5:A24)</f>
        <v>1.5</v>
      </c>
      <c r="B25" s="131" t="s">
        <v>375</v>
      </c>
      <c r="C25" s="134" t="s">
        <v>10</v>
      </c>
      <c r="D25" s="132">
        <v>768</v>
      </c>
      <c r="E25" s="388"/>
      <c r="F25" s="218">
        <f>D25*E25</f>
        <v>0</v>
      </c>
    </row>
    <row r="26" spans="1:6">
      <c r="B26" s="133"/>
      <c r="D26" s="134"/>
      <c r="E26" s="388"/>
      <c r="F26" s="161"/>
    </row>
    <row r="27" spans="1:6" ht="52.8">
      <c r="A27" s="130" t="str">
        <f>MID($A$5,3,5)&amp;COUNTA($A$5:A26)</f>
        <v>1.6</v>
      </c>
      <c r="B27" s="131" t="s">
        <v>376</v>
      </c>
      <c r="C27" s="134" t="s">
        <v>10</v>
      </c>
      <c r="D27" s="132">
        <v>768</v>
      </c>
      <c r="E27" s="388"/>
      <c r="F27" s="218">
        <f>D27*E27</f>
        <v>0</v>
      </c>
    </row>
    <row r="28" spans="1:6">
      <c r="B28" s="148"/>
      <c r="C28" s="132"/>
      <c r="E28" s="388"/>
      <c r="F28" s="218"/>
    </row>
    <row r="29" spans="1:6">
      <c r="A29" s="130" t="str">
        <f>MID($A$5,3,5)&amp;COUNTA($A$5:A28)</f>
        <v>1.7</v>
      </c>
      <c r="B29" s="131" t="s">
        <v>19</v>
      </c>
      <c r="C29" s="162"/>
      <c r="E29" s="388"/>
      <c r="F29" s="218"/>
    </row>
    <row r="30" spans="1:6" ht="39.6">
      <c r="B30" s="131" t="s">
        <v>20</v>
      </c>
      <c r="C30" s="162" t="s">
        <v>10</v>
      </c>
      <c r="D30" s="132">
        <v>24</v>
      </c>
      <c r="E30" s="388"/>
      <c r="F30" s="218"/>
    </row>
    <row r="31" spans="1:6" ht="26.4">
      <c r="B31" s="131" t="s">
        <v>340</v>
      </c>
      <c r="C31" s="162" t="s">
        <v>10</v>
      </c>
      <c r="D31" s="132">
        <v>24</v>
      </c>
      <c r="E31" s="388"/>
      <c r="F31" s="218"/>
    </row>
    <row r="32" spans="1:6">
      <c r="B32" s="133" t="str">
        <f>"kompl.st."&amp;MID($A$5,3,5)&amp;COUNTA($A$5:A28)</f>
        <v>kompl.st.1.7</v>
      </c>
      <c r="C32" s="134" t="s">
        <v>10</v>
      </c>
      <c r="D32" s="132">
        <v>64</v>
      </c>
      <c r="E32" s="388"/>
      <c r="F32" s="218">
        <f>D32*E32</f>
        <v>0</v>
      </c>
    </row>
    <row r="33" spans="1:6">
      <c r="B33" s="133"/>
      <c r="C33" s="162"/>
      <c r="E33" s="388"/>
      <c r="F33" s="218"/>
    </row>
    <row r="34" spans="1:6" ht="26.4">
      <c r="A34" s="130" t="str">
        <f>MID($A$5,3,5)&amp;COUNTA($A$5:A33)</f>
        <v>1.8</v>
      </c>
      <c r="B34" s="145" t="s">
        <v>21</v>
      </c>
      <c r="C34" s="162"/>
      <c r="E34" s="388"/>
      <c r="F34" s="218"/>
    </row>
    <row r="35" spans="1:6" ht="26.4">
      <c r="B35" s="146" t="s">
        <v>22</v>
      </c>
      <c r="C35" s="162"/>
      <c r="E35" s="388"/>
      <c r="F35" s="218"/>
    </row>
    <row r="36" spans="1:6" ht="79.2">
      <c r="B36" s="133" t="s">
        <v>23</v>
      </c>
      <c r="C36" s="162" t="s">
        <v>10</v>
      </c>
      <c r="D36" s="132">
        <v>1</v>
      </c>
      <c r="E36" s="388"/>
      <c r="F36" s="218"/>
    </row>
    <row r="37" spans="1:6">
      <c r="B37" s="202" t="s">
        <v>341</v>
      </c>
      <c r="C37" s="162" t="s">
        <v>10</v>
      </c>
      <c r="D37" s="132">
        <v>4</v>
      </c>
      <c r="E37" s="388"/>
      <c r="F37" s="218"/>
    </row>
    <row r="38" spans="1:6" ht="39.6">
      <c r="B38" s="149" t="s">
        <v>24</v>
      </c>
      <c r="C38" s="162" t="s">
        <v>10</v>
      </c>
      <c r="D38" s="132">
        <v>1</v>
      </c>
      <c r="E38" s="388"/>
      <c r="F38" s="218"/>
    </row>
    <row r="39" spans="1:6">
      <c r="B39" s="133" t="str">
        <f>"kompl.st."&amp;MID($A$5,3,5)&amp;COUNTA($A$5:A35)</f>
        <v>kompl.st.1.9</v>
      </c>
      <c r="C39" s="134" t="s">
        <v>25</v>
      </c>
      <c r="D39" s="132">
        <v>4</v>
      </c>
      <c r="E39" s="388"/>
      <c r="F39" s="218">
        <f>D39*E39</f>
        <v>0</v>
      </c>
    </row>
    <row r="40" spans="1:6">
      <c r="B40" s="133"/>
      <c r="E40" s="388"/>
      <c r="F40" s="218"/>
    </row>
    <row r="41" spans="1:6" ht="26.4">
      <c r="A41" s="130" t="str">
        <f>MID($A$5,3,5)&amp;COUNTA($A$5:A40)</f>
        <v>1.9</v>
      </c>
      <c r="B41" s="145" t="s">
        <v>26</v>
      </c>
      <c r="C41" s="162"/>
      <c r="E41" s="388"/>
      <c r="F41" s="218"/>
    </row>
    <row r="42" spans="1:6" ht="198">
      <c r="B42" s="133" t="s">
        <v>352</v>
      </c>
      <c r="C42" s="162"/>
      <c r="E42" s="388"/>
      <c r="F42" s="218"/>
    </row>
    <row r="43" spans="1:6" ht="39.6">
      <c r="B43" s="133" t="s">
        <v>27</v>
      </c>
      <c r="C43" s="162" t="s">
        <v>10</v>
      </c>
      <c r="D43" s="132">
        <v>1</v>
      </c>
      <c r="E43" s="388"/>
      <c r="F43" s="218"/>
    </row>
    <row r="44" spans="1:6" ht="26.4">
      <c r="B44" s="133" t="s">
        <v>28</v>
      </c>
      <c r="C44" s="162" t="s">
        <v>10</v>
      </c>
      <c r="D44" s="132">
        <v>1</v>
      </c>
      <c r="E44" s="388"/>
      <c r="F44" s="218"/>
    </row>
    <row r="45" spans="1:6" ht="105.6">
      <c r="B45" s="133" t="s">
        <v>29</v>
      </c>
      <c r="C45" s="162" t="s">
        <v>10</v>
      </c>
      <c r="D45" s="132">
        <v>1</v>
      </c>
      <c r="E45" s="388"/>
      <c r="F45" s="218"/>
    </row>
    <row r="46" spans="1:6" ht="26.4">
      <c r="B46" s="133" t="s">
        <v>30</v>
      </c>
      <c r="C46" s="162" t="s">
        <v>10</v>
      </c>
      <c r="D46" s="132">
        <v>1</v>
      </c>
      <c r="E46" s="388"/>
      <c r="F46" s="218"/>
    </row>
    <row r="47" spans="1:6" ht="26.4">
      <c r="B47" s="133" t="s">
        <v>31</v>
      </c>
      <c r="C47" s="162" t="s">
        <v>10</v>
      </c>
      <c r="D47" s="132">
        <v>1</v>
      </c>
      <c r="E47" s="388"/>
      <c r="F47" s="218"/>
    </row>
    <row r="48" spans="1:6" ht="39.6">
      <c r="B48" s="133" t="s">
        <v>32</v>
      </c>
      <c r="C48" s="162" t="s">
        <v>10</v>
      </c>
      <c r="D48" s="132">
        <v>1</v>
      </c>
      <c r="E48" s="388"/>
      <c r="F48" s="218"/>
    </row>
    <row r="49" spans="1:6" ht="26.4">
      <c r="B49" s="133" t="s">
        <v>33</v>
      </c>
      <c r="C49" s="162" t="s">
        <v>10</v>
      </c>
      <c r="D49" s="132">
        <v>2</v>
      </c>
      <c r="E49" s="388"/>
      <c r="F49" s="218"/>
    </row>
    <row r="50" spans="1:6">
      <c r="B50" s="133" t="s">
        <v>34</v>
      </c>
      <c r="C50" s="162" t="s">
        <v>10</v>
      </c>
      <c r="D50" s="132">
        <v>1</v>
      </c>
      <c r="E50" s="388"/>
      <c r="F50" s="218"/>
    </row>
    <row r="51" spans="1:6" ht="26.4">
      <c r="B51" s="133" t="s">
        <v>35</v>
      </c>
      <c r="C51" s="162" t="s">
        <v>10</v>
      </c>
      <c r="D51" s="132">
        <v>1</v>
      </c>
      <c r="E51" s="388"/>
      <c r="F51" s="218"/>
    </row>
    <row r="52" spans="1:6" ht="26.4">
      <c r="B52" s="133" t="s">
        <v>36</v>
      </c>
      <c r="C52" s="162" t="s">
        <v>10</v>
      </c>
      <c r="D52" s="132">
        <v>2</v>
      </c>
      <c r="E52" s="388"/>
      <c r="F52" s="218"/>
    </row>
    <row r="53" spans="1:6" ht="26.4">
      <c r="B53" s="133" t="s">
        <v>342</v>
      </c>
      <c r="C53" s="162" t="s">
        <v>10</v>
      </c>
      <c r="D53" s="132">
        <v>1</v>
      </c>
      <c r="E53" s="388"/>
      <c r="F53" s="218"/>
    </row>
    <row r="54" spans="1:6">
      <c r="B54" s="133" t="s">
        <v>37</v>
      </c>
      <c r="C54" s="162" t="s">
        <v>10</v>
      </c>
      <c r="D54" s="132">
        <v>1</v>
      </c>
      <c r="E54" s="388"/>
      <c r="F54" s="218"/>
    </row>
    <row r="55" spans="1:6" ht="26.4">
      <c r="B55" s="133" t="s">
        <v>38</v>
      </c>
      <c r="C55" s="162" t="s">
        <v>10</v>
      </c>
      <c r="D55" s="132">
        <v>3</v>
      </c>
      <c r="E55" s="388"/>
      <c r="F55" s="218"/>
    </row>
    <row r="56" spans="1:6" ht="26.4">
      <c r="B56" s="133" t="s">
        <v>39</v>
      </c>
      <c r="C56" s="162" t="s">
        <v>10</v>
      </c>
      <c r="D56" s="132">
        <v>3</v>
      </c>
      <c r="E56" s="388"/>
      <c r="F56" s="218"/>
    </row>
    <row r="57" spans="1:6" ht="118.8">
      <c r="B57" s="133" t="s">
        <v>40</v>
      </c>
      <c r="C57" s="162"/>
      <c r="E57" s="388"/>
      <c r="F57" s="218"/>
    </row>
    <row r="58" spans="1:6">
      <c r="B58" s="133" t="str">
        <f>"kompl.st."&amp;MID($A$5,3,5)&amp;COUNTA($A$5:A40)</f>
        <v>kompl.st.1.9</v>
      </c>
      <c r="C58" s="134" t="s">
        <v>25</v>
      </c>
      <c r="D58" s="132">
        <v>4</v>
      </c>
      <c r="E58" s="388"/>
      <c r="F58" s="218">
        <f t="shared" ref="F58:F72" si="0">D58*E58</f>
        <v>0</v>
      </c>
    </row>
    <row r="59" spans="1:6">
      <c r="B59" s="133"/>
      <c r="E59" s="388"/>
      <c r="F59" s="218"/>
    </row>
    <row r="60" spans="1:6">
      <c r="A60" s="130" t="str">
        <f>MID($A$5,3,5)&amp;COUNTA($A$5:A59)</f>
        <v>1.10</v>
      </c>
      <c r="B60" s="145" t="s">
        <v>41</v>
      </c>
      <c r="C60" s="162"/>
      <c r="E60" s="388"/>
      <c r="F60" s="218"/>
    </row>
    <row r="61" spans="1:6" ht="26.4">
      <c r="B61" s="146" t="s">
        <v>42</v>
      </c>
      <c r="C61" s="162"/>
      <c r="E61" s="388"/>
      <c r="F61" s="218"/>
    </row>
    <row r="62" spans="1:6" ht="79.2">
      <c r="B62" s="133" t="s">
        <v>23</v>
      </c>
      <c r="C62" s="162" t="s">
        <v>10</v>
      </c>
      <c r="D62" s="132">
        <v>1</v>
      </c>
      <c r="E62" s="388"/>
      <c r="F62" s="218"/>
    </row>
    <row r="63" spans="1:6">
      <c r="B63" s="149" t="s">
        <v>343</v>
      </c>
      <c r="C63" s="162" t="s">
        <v>10</v>
      </c>
      <c r="D63" s="132">
        <v>4</v>
      </c>
      <c r="E63" s="388"/>
      <c r="F63" s="218"/>
    </row>
    <row r="64" spans="1:6" ht="39.6">
      <c r="B64" s="149" t="s">
        <v>24</v>
      </c>
      <c r="C64" s="162" t="s">
        <v>10</v>
      </c>
      <c r="D64" s="132">
        <v>1</v>
      </c>
      <c r="E64" s="388"/>
      <c r="F64" s="218"/>
    </row>
    <row r="65" spans="1:6">
      <c r="B65" s="133" t="str">
        <f>"kompl.st."&amp;MID($A$5,3,5)&amp;COUNTA($A$5:A47)</f>
        <v>kompl.st.1.10</v>
      </c>
      <c r="C65" s="134" t="s">
        <v>25</v>
      </c>
      <c r="D65" s="132">
        <v>2</v>
      </c>
      <c r="E65" s="388"/>
      <c r="F65" s="218">
        <f t="shared" si="0"/>
        <v>0</v>
      </c>
    </row>
    <row r="66" spans="1:6">
      <c r="C66" s="162"/>
      <c r="E66" s="388"/>
      <c r="F66" s="218"/>
    </row>
    <row r="67" spans="1:6" ht="26.4">
      <c r="A67" s="130" t="str">
        <f>MID($A$5,3,5)&amp;COUNTA($A$5:A66)</f>
        <v>1.11</v>
      </c>
      <c r="B67" s="145" t="s">
        <v>43</v>
      </c>
      <c r="C67" s="162"/>
      <c r="E67" s="388"/>
      <c r="F67" s="218"/>
    </row>
    <row r="68" spans="1:6" ht="26.4">
      <c r="B68" s="146" t="s">
        <v>44</v>
      </c>
      <c r="C68" s="162"/>
      <c r="E68" s="388"/>
      <c r="F68" s="218"/>
    </row>
    <row r="69" spans="1:6" ht="79.2">
      <c r="B69" s="133" t="s">
        <v>23</v>
      </c>
      <c r="C69" s="162" t="s">
        <v>10</v>
      </c>
      <c r="D69" s="132">
        <v>1</v>
      </c>
      <c r="E69" s="388"/>
      <c r="F69" s="218"/>
    </row>
    <row r="70" spans="1:6">
      <c r="B70" s="149" t="s">
        <v>344</v>
      </c>
      <c r="C70" s="162" t="s">
        <v>10</v>
      </c>
      <c r="D70" s="132">
        <v>4</v>
      </c>
      <c r="E70" s="388"/>
      <c r="F70" s="218"/>
    </row>
    <row r="71" spans="1:6" ht="39.6">
      <c r="B71" s="149" t="s">
        <v>345</v>
      </c>
      <c r="C71" s="162" t="s">
        <v>10</v>
      </c>
      <c r="D71" s="132">
        <v>1</v>
      </c>
      <c r="E71" s="388"/>
      <c r="F71" s="218"/>
    </row>
    <row r="72" spans="1:6">
      <c r="B72" s="133" t="str">
        <f>"kompl.st."&amp;MID($A$5,3,5)&amp;COUNTA($A$5:A65)</f>
        <v>kompl.st.1.11</v>
      </c>
      <c r="C72" s="134" t="s">
        <v>25</v>
      </c>
      <c r="D72" s="132">
        <v>4</v>
      </c>
      <c r="E72" s="388"/>
      <c r="F72" s="218">
        <f t="shared" si="0"/>
        <v>0</v>
      </c>
    </row>
    <row r="73" spans="1:6">
      <c r="C73" s="162"/>
      <c r="E73" s="388"/>
      <c r="F73" s="218"/>
    </row>
    <row r="74" spans="1:6" ht="26.4">
      <c r="A74" s="130" t="str">
        <f>MID($A$5,3,5)&amp;COUNTA($A$5:A73)</f>
        <v>1.12</v>
      </c>
      <c r="B74" s="145" t="s">
        <v>45</v>
      </c>
      <c r="C74" s="162"/>
      <c r="E74" s="388"/>
      <c r="F74" s="218"/>
    </row>
    <row r="75" spans="1:6" ht="198">
      <c r="B75" s="133" t="s">
        <v>353</v>
      </c>
      <c r="C75" s="162"/>
      <c r="E75" s="388"/>
      <c r="F75" s="218"/>
    </row>
    <row r="76" spans="1:6" ht="39.6">
      <c r="B76" s="133" t="s">
        <v>27</v>
      </c>
      <c r="C76" s="162" t="s">
        <v>10</v>
      </c>
      <c r="D76" s="132">
        <v>1</v>
      </c>
      <c r="E76" s="388"/>
      <c r="F76" s="218"/>
    </row>
    <row r="77" spans="1:6" ht="26.4">
      <c r="B77" s="133" t="s">
        <v>46</v>
      </c>
      <c r="C77" s="162" t="s">
        <v>10</v>
      </c>
      <c r="D77" s="132">
        <v>1</v>
      </c>
      <c r="E77" s="388"/>
      <c r="F77" s="218"/>
    </row>
    <row r="78" spans="1:6" ht="105.6">
      <c r="B78" s="133" t="s">
        <v>47</v>
      </c>
      <c r="C78" s="162" t="s">
        <v>10</v>
      </c>
      <c r="D78" s="132">
        <v>1</v>
      </c>
      <c r="E78" s="388"/>
      <c r="F78" s="218"/>
    </row>
    <row r="79" spans="1:6" ht="26.4">
      <c r="B79" s="133" t="s">
        <v>30</v>
      </c>
      <c r="C79" s="162" t="s">
        <v>10</v>
      </c>
      <c r="D79" s="132">
        <v>1</v>
      </c>
      <c r="E79" s="388"/>
      <c r="F79" s="218"/>
    </row>
    <row r="80" spans="1:6" ht="26.4">
      <c r="B80" s="133" t="s">
        <v>31</v>
      </c>
      <c r="C80" s="162" t="s">
        <v>10</v>
      </c>
      <c r="D80" s="132">
        <v>1</v>
      </c>
      <c r="E80" s="388"/>
      <c r="F80" s="218"/>
    </row>
    <row r="81" spans="1:6" ht="39.6">
      <c r="B81" s="133" t="s">
        <v>32</v>
      </c>
      <c r="C81" s="162" t="s">
        <v>10</v>
      </c>
      <c r="D81" s="132">
        <v>1</v>
      </c>
      <c r="E81" s="388"/>
      <c r="F81" s="218"/>
    </row>
    <row r="82" spans="1:6" ht="26.4">
      <c r="B82" s="133" t="s">
        <v>48</v>
      </c>
      <c r="C82" s="162" t="s">
        <v>10</v>
      </c>
      <c r="D82" s="132">
        <v>2</v>
      </c>
      <c r="E82" s="388"/>
      <c r="F82" s="218"/>
    </row>
    <row r="83" spans="1:6">
      <c r="B83" s="133" t="s">
        <v>34</v>
      </c>
      <c r="C83" s="162" t="s">
        <v>10</v>
      </c>
      <c r="D83" s="132">
        <v>1</v>
      </c>
      <c r="E83" s="388"/>
      <c r="F83" s="218"/>
    </row>
    <row r="84" spans="1:6" ht="26.4">
      <c r="B84" s="133" t="s">
        <v>35</v>
      </c>
      <c r="C84" s="162" t="s">
        <v>10</v>
      </c>
      <c r="D84" s="132">
        <v>1</v>
      </c>
      <c r="E84" s="388"/>
      <c r="F84" s="218"/>
    </row>
    <row r="85" spans="1:6" ht="26.4">
      <c r="B85" s="133" t="s">
        <v>49</v>
      </c>
      <c r="C85" s="162" t="s">
        <v>10</v>
      </c>
      <c r="D85" s="132">
        <v>2</v>
      </c>
      <c r="E85" s="388"/>
      <c r="F85" s="218"/>
    </row>
    <row r="86" spans="1:6" ht="26.4">
      <c r="B86" s="133" t="s">
        <v>342</v>
      </c>
      <c r="C86" s="162" t="s">
        <v>10</v>
      </c>
      <c r="D86" s="132">
        <v>1</v>
      </c>
      <c r="E86" s="388"/>
      <c r="F86" s="218"/>
    </row>
    <row r="87" spans="1:6">
      <c r="B87" s="133" t="s">
        <v>37</v>
      </c>
      <c r="C87" s="162" t="s">
        <v>10</v>
      </c>
      <c r="D87" s="132">
        <v>1</v>
      </c>
      <c r="E87" s="388"/>
      <c r="F87" s="218"/>
    </row>
    <row r="88" spans="1:6" ht="26.4">
      <c r="B88" s="133" t="s">
        <v>50</v>
      </c>
      <c r="C88" s="162" t="s">
        <v>10</v>
      </c>
      <c r="D88" s="132">
        <v>3</v>
      </c>
      <c r="E88" s="388"/>
      <c r="F88" s="218"/>
    </row>
    <row r="89" spans="1:6" ht="26.4">
      <c r="B89" s="133" t="s">
        <v>39</v>
      </c>
      <c r="C89" s="162" t="s">
        <v>10</v>
      </c>
      <c r="D89" s="132">
        <v>3</v>
      </c>
      <c r="E89" s="388"/>
      <c r="F89" s="218"/>
    </row>
    <row r="90" spans="1:6" ht="118.8">
      <c r="B90" s="133" t="s">
        <v>40</v>
      </c>
      <c r="C90" s="162"/>
      <c r="E90" s="388"/>
      <c r="F90" s="218"/>
    </row>
    <row r="91" spans="1:6">
      <c r="B91" s="133" t="str">
        <f>"kompl.st."&amp;MID($A$5,3,5)&amp;COUNTA($A$5:A72)</f>
        <v>kompl.st.1.12</v>
      </c>
      <c r="C91" s="134" t="s">
        <v>25</v>
      </c>
      <c r="D91" s="132">
        <v>4</v>
      </c>
      <c r="E91" s="388"/>
      <c r="F91" s="218">
        <f>D91*E91</f>
        <v>0</v>
      </c>
    </row>
    <row r="92" spans="1:6">
      <c r="C92" s="162"/>
      <c r="E92" s="388"/>
      <c r="F92" s="218"/>
    </row>
    <row r="93" spans="1:6">
      <c r="A93" s="130" t="str">
        <f>MID($A$5,3,5)&amp;COUNTA($A$5:A92)</f>
        <v>1.13</v>
      </c>
      <c r="B93" s="145" t="s">
        <v>51</v>
      </c>
      <c r="C93" s="162"/>
      <c r="E93" s="388"/>
      <c r="F93" s="218"/>
    </row>
    <row r="94" spans="1:6" ht="224.4">
      <c r="B94" s="133" t="s">
        <v>354</v>
      </c>
      <c r="C94" s="162"/>
      <c r="E94" s="388"/>
      <c r="F94" s="218"/>
    </row>
    <row r="95" spans="1:6" ht="39.6">
      <c r="B95" s="133" t="s">
        <v>27</v>
      </c>
      <c r="C95" s="162"/>
      <c r="D95" s="132">
        <v>1</v>
      </c>
      <c r="E95" s="388"/>
      <c r="F95" s="218"/>
    </row>
    <row r="96" spans="1:6" ht="26.4">
      <c r="B96" s="133" t="s">
        <v>52</v>
      </c>
      <c r="C96" s="162"/>
      <c r="D96" s="132">
        <v>1</v>
      </c>
      <c r="E96" s="388"/>
      <c r="F96" s="218"/>
    </row>
    <row r="97" spans="1:6" ht="105.6">
      <c r="B97" s="133" t="s">
        <v>53</v>
      </c>
      <c r="C97" s="162"/>
      <c r="D97" s="132">
        <v>1</v>
      </c>
      <c r="E97" s="388"/>
      <c r="F97" s="218"/>
    </row>
    <row r="98" spans="1:6" ht="39.6">
      <c r="B98" s="133" t="s">
        <v>54</v>
      </c>
      <c r="C98" s="162"/>
      <c r="D98" s="132">
        <v>1</v>
      </c>
      <c r="E98" s="388"/>
      <c r="F98" s="218"/>
    </row>
    <row r="99" spans="1:6" ht="26.4">
      <c r="B99" s="133" t="s">
        <v>55</v>
      </c>
      <c r="C99" s="162"/>
      <c r="D99" s="132">
        <v>1</v>
      </c>
      <c r="E99" s="388"/>
      <c r="F99" s="218"/>
    </row>
    <row r="100" spans="1:6" ht="39.6">
      <c r="B100" s="133" t="s">
        <v>32</v>
      </c>
      <c r="C100" s="162"/>
      <c r="D100" s="132">
        <v>1</v>
      </c>
      <c r="E100" s="388"/>
      <c r="F100" s="218"/>
    </row>
    <row r="101" spans="1:6" ht="26.4">
      <c r="B101" s="133" t="s">
        <v>48</v>
      </c>
      <c r="C101" s="162"/>
      <c r="D101" s="132">
        <v>2</v>
      </c>
      <c r="E101" s="388"/>
      <c r="F101" s="218"/>
    </row>
    <row r="102" spans="1:6">
      <c r="B102" s="133" t="s">
        <v>34</v>
      </c>
      <c r="C102" s="162"/>
      <c r="D102" s="132">
        <v>1</v>
      </c>
      <c r="E102" s="388"/>
      <c r="F102" s="218"/>
    </row>
    <row r="103" spans="1:6" ht="26.4">
      <c r="B103" s="133" t="s">
        <v>35</v>
      </c>
      <c r="C103" s="162"/>
      <c r="D103" s="132">
        <v>1</v>
      </c>
      <c r="E103" s="388"/>
      <c r="F103" s="218"/>
    </row>
    <row r="104" spans="1:6" ht="26.4">
      <c r="B104" s="133" t="s">
        <v>49</v>
      </c>
      <c r="C104" s="162"/>
      <c r="D104" s="132">
        <v>2</v>
      </c>
      <c r="E104" s="388"/>
      <c r="F104" s="218"/>
    </row>
    <row r="105" spans="1:6" ht="26.4">
      <c r="B105" s="133" t="s">
        <v>342</v>
      </c>
      <c r="C105" s="162"/>
      <c r="D105" s="132">
        <v>1</v>
      </c>
      <c r="E105" s="388"/>
      <c r="F105" s="218"/>
    </row>
    <row r="106" spans="1:6">
      <c r="B106" s="133" t="s">
        <v>37</v>
      </c>
      <c r="C106" s="162"/>
      <c r="D106" s="132">
        <v>1</v>
      </c>
      <c r="E106" s="388"/>
      <c r="F106" s="218"/>
    </row>
    <row r="107" spans="1:6" ht="39.6">
      <c r="B107" s="133" t="s">
        <v>362</v>
      </c>
      <c r="C107" s="162"/>
      <c r="D107" s="132">
        <v>2</v>
      </c>
      <c r="E107" s="388"/>
      <c r="F107" s="218"/>
    </row>
    <row r="108" spans="1:6" ht="26.4">
      <c r="B108" s="133" t="s">
        <v>39</v>
      </c>
      <c r="C108" s="162"/>
      <c r="D108" s="132">
        <v>2</v>
      </c>
      <c r="E108" s="388"/>
      <c r="F108" s="218"/>
    </row>
    <row r="109" spans="1:6" ht="118.8">
      <c r="B109" s="133" t="s">
        <v>40</v>
      </c>
      <c r="C109" s="162"/>
      <c r="E109" s="388"/>
      <c r="F109" s="218"/>
    </row>
    <row r="110" spans="1:6">
      <c r="B110" s="133" t="str">
        <f>"kompl.st."&amp;MID($A$5,3,5)&amp;COUNTA($A$5:A91)</f>
        <v>kompl.st.1.13</v>
      </c>
      <c r="C110" s="134" t="s">
        <v>25</v>
      </c>
      <c r="D110" s="132">
        <v>2</v>
      </c>
      <c r="E110" s="388"/>
      <c r="F110" s="218">
        <f>D110*E110</f>
        <v>0</v>
      </c>
    </row>
    <row r="111" spans="1:6">
      <c r="C111" s="162"/>
      <c r="E111" s="388"/>
      <c r="F111" s="218"/>
    </row>
    <row r="112" spans="1:6">
      <c r="A112" s="130" t="str">
        <f>MID($A$5,3,5)&amp;COUNTA($A$5:A111)</f>
        <v>1.14</v>
      </c>
      <c r="B112" s="145" t="s">
        <v>56</v>
      </c>
      <c r="C112" s="162"/>
      <c r="E112" s="388"/>
      <c r="F112" s="218"/>
    </row>
    <row r="113" spans="1:6" ht="26.4">
      <c r="B113" s="146" t="s">
        <v>57</v>
      </c>
      <c r="C113" s="162"/>
      <c r="E113" s="388"/>
      <c r="F113" s="218"/>
    </row>
    <row r="114" spans="1:6" ht="100.95" customHeight="1">
      <c r="B114" s="133" t="s">
        <v>58</v>
      </c>
      <c r="C114" s="162" t="s">
        <v>10</v>
      </c>
      <c r="D114" s="132">
        <v>1</v>
      </c>
      <c r="E114" s="388"/>
      <c r="F114" s="218"/>
    </row>
    <row r="115" spans="1:6">
      <c r="B115" s="149" t="s">
        <v>346</v>
      </c>
      <c r="C115" s="162" t="s">
        <v>10</v>
      </c>
      <c r="D115" s="132">
        <v>4</v>
      </c>
      <c r="E115" s="388"/>
      <c r="F115" s="218"/>
    </row>
    <row r="116" spans="1:6" ht="39.6">
      <c r="B116" s="149" t="s">
        <v>24</v>
      </c>
      <c r="C116" s="162" t="s">
        <v>10</v>
      </c>
      <c r="D116" s="132">
        <v>1</v>
      </c>
      <c r="E116" s="388"/>
      <c r="F116" s="218"/>
    </row>
    <row r="117" spans="1:6">
      <c r="B117" s="133" t="str">
        <f>"kompl.st."&amp;MID($A$5,3,5)&amp;COUNTA($A$5:A98)</f>
        <v>kompl.st.1.14</v>
      </c>
      <c r="C117" s="134" t="s">
        <v>25</v>
      </c>
      <c r="D117" s="132">
        <v>3</v>
      </c>
      <c r="E117" s="388"/>
      <c r="F117" s="218">
        <f>D117*E117</f>
        <v>0</v>
      </c>
    </row>
    <row r="118" spans="1:6">
      <c r="C118" s="162"/>
      <c r="E118" s="388"/>
      <c r="F118" s="218"/>
    </row>
    <row r="119" spans="1:6">
      <c r="A119" s="130" t="str">
        <f>MID($A$5,3,5)&amp;COUNTA($A$5:A118)</f>
        <v>1.15</v>
      </c>
      <c r="B119" s="145" t="s">
        <v>59</v>
      </c>
      <c r="C119" s="162"/>
      <c r="E119" s="388"/>
      <c r="F119" s="218"/>
    </row>
    <row r="120" spans="1:6" ht="26.4">
      <c r="B120" s="146" t="s">
        <v>60</v>
      </c>
      <c r="C120" s="162"/>
      <c r="E120" s="388"/>
      <c r="F120" s="218"/>
    </row>
    <row r="121" spans="1:6" ht="79.2">
      <c r="B121" s="133" t="s">
        <v>23</v>
      </c>
      <c r="C121" s="162" t="s">
        <v>10</v>
      </c>
      <c r="D121" s="132">
        <v>1</v>
      </c>
      <c r="E121" s="388"/>
      <c r="F121" s="218"/>
    </row>
    <row r="122" spans="1:6">
      <c r="B122" s="149" t="s">
        <v>343</v>
      </c>
      <c r="C122" s="162" t="s">
        <v>10</v>
      </c>
      <c r="D122" s="132">
        <v>4</v>
      </c>
      <c r="E122" s="388"/>
      <c r="F122" s="218"/>
    </row>
    <row r="123" spans="1:6" ht="39.6">
      <c r="B123" s="149" t="s">
        <v>24</v>
      </c>
      <c r="C123" s="162" t="s">
        <v>10</v>
      </c>
      <c r="D123" s="132">
        <v>1</v>
      </c>
      <c r="E123" s="388"/>
      <c r="F123" s="218"/>
    </row>
    <row r="124" spans="1:6">
      <c r="B124" s="133" t="str">
        <f>"kompl.st."&amp;MID($A$5,3,5)&amp;COUNTA($A$5:A113)</f>
        <v>kompl.st.1.15</v>
      </c>
      <c r="C124" s="134" t="s">
        <v>25</v>
      </c>
      <c r="D124" s="132">
        <v>2</v>
      </c>
      <c r="E124" s="388"/>
      <c r="F124" s="218">
        <f>D124*E124</f>
        <v>0</v>
      </c>
    </row>
    <row r="125" spans="1:6">
      <c r="B125" s="145"/>
      <c r="C125" s="162"/>
      <c r="E125" s="388"/>
      <c r="F125" s="218"/>
    </row>
    <row r="126" spans="1:6">
      <c r="A126" s="130" t="str">
        <f>MID($A$5,3,5)&amp;COUNTA($A$5:A125)</f>
        <v>1.16</v>
      </c>
      <c r="B126" s="145" t="s">
        <v>61</v>
      </c>
      <c r="C126" s="162"/>
      <c r="E126" s="388"/>
      <c r="F126" s="218"/>
    </row>
    <row r="127" spans="1:6" ht="26.4">
      <c r="B127" s="146" t="s">
        <v>62</v>
      </c>
      <c r="C127" s="162"/>
      <c r="E127" s="388"/>
      <c r="F127" s="218"/>
    </row>
    <row r="128" spans="1:6" ht="105.6">
      <c r="B128" s="133" t="s">
        <v>347</v>
      </c>
      <c r="C128" s="162" t="s">
        <v>10</v>
      </c>
      <c r="D128" s="132">
        <v>1</v>
      </c>
      <c r="E128" s="388"/>
      <c r="F128" s="218"/>
    </row>
    <row r="129" spans="1:6">
      <c r="B129" s="149" t="s">
        <v>348</v>
      </c>
      <c r="C129" s="162" t="s">
        <v>10</v>
      </c>
      <c r="D129" s="132">
        <v>4</v>
      </c>
      <c r="E129" s="388"/>
      <c r="F129" s="218"/>
    </row>
    <row r="130" spans="1:6" ht="39.6">
      <c r="B130" s="133" t="s">
        <v>349</v>
      </c>
      <c r="C130" s="162" t="s">
        <v>10</v>
      </c>
      <c r="D130" s="132">
        <v>1</v>
      </c>
      <c r="E130" s="388"/>
      <c r="F130" s="218"/>
    </row>
    <row r="131" spans="1:6">
      <c r="B131" s="133" t="str">
        <f>"kompl.st."&amp;MID($A$5,3,5)&amp;COUNTA($A$5:A120)</f>
        <v>kompl.st.1.16</v>
      </c>
      <c r="C131" s="134" t="s">
        <v>25</v>
      </c>
      <c r="D131" s="132">
        <v>1</v>
      </c>
      <c r="E131" s="388"/>
      <c r="F131" s="218">
        <f>D131*E131</f>
        <v>0</v>
      </c>
    </row>
    <row r="132" spans="1:6">
      <c r="B132" s="145"/>
      <c r="C132" s="162"/>
      <c r="E132" s="388"/>
      <c r="F132" s="218"/>
    </row>
    <row r="133" spans="1:6">
      <c r="A133" s="130" t="str">
        <f>MID($A$5,3,5)&amp;COUNTA($A$5:A132)</f>
        <v>1.17</v>
      </c>
      <c r="B133" s="145" t="s">
        <v>63</v>
      </c>
      <c r="C133" s="162"/>
      <c r="E133" s="388"/>
      <c r="F133" s="218"/>
    </row>
    <row r="134" spans="1:6" ht="211.2">
      <c r="B134" s="133" t="s">
        <v>355</v>
      </c>
      <c r="C134" s="162"/>
      <c r="E134" s="388"/>
      <c r="F134" s="218"/>
    </row>
    <row r="135" spans="1:6" ht="39.6">
      <c r="B135" s="133" t="s">
        <v>27</v>
      </c>
      <c r="C135" s="162" t="s">
        <v>10</v>
      </c>
      <c r="D135" s="132">
        <v>1</v>
      </c>
      <c r="E135" s="388"/>
      <c r="F135" s="218"/>
    </row>
    <row r="136" spans="1:6" ht="26.4">
      <c r="B136" s="133" t="s">
        <v>64</v>
      </c>
      <c r="C136" s="162" t="s">
        <v>10</v>
      </c>
      <c r="D136" s="132">
        <v>1</v>
      </c>
      <c r="E136" s="388"/>
      <c r="F136" s="218"/>
    </row>
    <row r="137" spans="1:6" ht="184.8">
      <c r="B137" s="133" t="s">
        <v>350</v>
      </c>
      <c r="C137" s="162" t="s">
        <v>10</v>
      </c>
      <c r="D137" s="132">
        <v>1</v>
      </c>
      <c r="E137" s="388"/>
      <c r="F137" s="218"/>
    </row>
    <row r="138" spans="1:6" ht="26.4">
      <c r="B138" s="133" t="s">
        <v>65</v>
      </c>
      <c r="C138" s="162" t="s">
        <v>10</v>
      </c>
      <c r="D138" s="132">
        <v>1</v>
      </c>
      <c r="E138" s="388"/>
      <c r="F138" s="218"/>
    </row>
    <row r="139" spans="1:6" ht="66">
      <c r="B139" s="133" t="s">
        <v>66</v>
      </c>
      <c r="C139" s="162" t="s">
        <v>10</v>
      </c>
      <c r="D139" s="132">
        <v>1</v>
      </c>
      <c r="E139" s="388"/>
      <c r="F139" s="218"/>
    </row>
    <row r="140" spans="1:6" ht="52.8">
      <c r="B140" s="133" t="s">
        <v>67</v>
      </c>
      <c r="C140" s="162" t="s">
        <v>10</v>
      </c>
      <c r="D140" s="132">
        <v>1</v>
      </c>
      <c r="E140" s="388"/>
      <c r="F140" s="218"/>
    </row>
    <row r="141" spans="1:6" ht="39.6">
      <c r="B141" s="133" t="s">
        <v>351</v>
      </c>
      <c r="C141" s="162" t="s">
        <v>10</v>
      </c>
      <c r="D141" s="132">
        <v>1</v>
      </c>
      <c r="E141" s="388"/>
      <c r="F141" s="218"/>
    </row>
    <row r="142" spans="1:6">
      <c r="B142" s="133" t="s">
        <v>34</v>
      </c>
      <c r="C142" s="162" t="s">
        <v>10</v>
      </c>
      <c r="D142" s="132">
        <v>1</v>
      </c>
      <c r="E142" s="388"/>
      <c r="F142" s="218"/>
    </row>
    <row r="143" spans="1:6" ht="26.4">
      <c r="B143" s="133" t="s">
        <v>35</v>
      </c>
      <c r="C143" s="162" t="s">
        <v>10</v>
      </c>
      <c r="D143" s="132">
        <v>1</v>
      </c>
      <c r="E143" s="388"/>
      <c r="F143" s="218"/>
    </row>
    <row r="144" spans="1:6" ht="26.4">
      <c r="B144" s="133" t="s">
        <v>68</v>
      </c>
      <c r="C144" s="162" t="s">
        <v>10</v>
      </c>
      <c r="D144" s="132">
        <v>2</v>
      </c>
      <c r="E144" s="388"/>
      <c r="F144" s="218"/>
    </row>
    <row r="145" spans="1:6" ht="26.4">
      <c r="B145" s="133" t="s">
        <v>342</v>
      </c>
      <c r="C145" s="162" t="s">
        <v>10</v>
      </c>
      <c r="D145" s="132">
        <v>1</v>
      </c>
      <c r="E145" s="388"/>
      <c r="F145" s="218"/>
    </row>
    <row r="146" spans="1:6">
      <c r="B146" s="133" t="s">
        <v>37</v>
      </c>
      <c r="C146" s="162" t="s">
        <v>10</v>
      </c>
      <c r="D146" s="132">
        <v>1</v>
      </c>
      <c r="E146" s="388"/>
      <c r="F146" s="218"/>
    </row>
    <row r="147" spans="1:6" ht="26.4">
      <c r="B147" s="133" t="s">
        <v>38</v>
      </c>
      <c r="C147" s="162" t="s">
        <v>10</v>
      </c>
      <c r="D147" s="132">
        <v>4</v>
      </c>
      <c r="E147" s="388"/>
      <c r="F147" s="218"/>
    </row>
    <row r="148" spans="1:6" ht="26.4">
      <c r="B148" s="133" t="s">
        <v>39</v>
      </c>
      <c r="C148" s="162" t="s">
        <v>10</v>
      </c>
      <c r="D148" s="132">
        <v>4</v>
      </c>
      <c r="E148" s="388"/>
      <c r="F148" s="218"/>
    </row>
    <row r="149" spans="1:6" ht="118.8">
      <c r="B149" s="133" t="s">
        <v>40</v>
      </c>
      <c r="C149" s="162"/>
      <c r="E149" s="388"/>
      <c r="F149" s="218"/>
    </row>
    <row r="150" spans="1:6">
      <c r="B150" s="133" t="str">
        <f>"kompl.st."&amp;MID($A$5,3,5)&amp;COUNTA($A$5:A132)</f>
        <v>kompl.st.1.17</v>
      </c>
      <c r="C150" s="134" t="s">
        <v>25</v>
      </c>
      <c r="D150" s="132">
        <v>2</v>
      </c>
      <c r="E150" s="388"/>
      <c r="F150" s="218">
        <f>D150*E150</f>
        <v>0</v>
      </c>
    </row>
    <row r="151" spans="1:6">
      <c r="B151" s="145"/>
      <c r="C151" s="162"/>
      <c r="E151" s="388"/>
      <c r="F151" s="218"/>
    </row>
    <row r="152" spans="1:6">
      <c r="A152" s="130" t="str">
        <f>MID($A$5,3,5)&amp;COUNTA($A$5:A151)</f>
        <v>1.18</v>
      </c>
      <c r="B152" s="145" t="s">
        <v>69</v>
      </c>
      <c r="C152" s="162"/>
      <c r="E152" s="388"/>
      <c r="F152" s="218"/>
    </row>
    <row r="153" spans="1:6" ht="198">
      <c r="B153" s="133" t="s">
        <v>356</v>
      </c>
      <c r="C153" s="162"/>
      <c r="E153" s="388"/>
      <c r="F153" s="218"/>
    </row>
    <row r="154" spans="1:6" ht="39.6">
      <c r="B154" s="133" t="s">
        <v>27</v>
      </c>
      <c r="C154" s="162" t="s">
        <v>10</v>
      </c>
      <c r="D154" s="132">
        <v>1</v>
      </c>
      <c r="E154" s="388"/>
      <c r="F154" s="218"/>
    </row>
    <row r="155" spans="1:6" ht="26.4">
      <c r="B155" s="133" t="s">
        <v>70</v>
      </c>
      <c r="C155" s="162" t="s">
        <v>10</v>
      </c>
      <c r="D155" s="132">
        <v>1</v>
      </c>
      <c r="E155" s="388"/>
      <c r="F155" s="218"/>
    </row>
    <row r="156" spans="1:6" ht="105.6">
      <c r="B156" s="133" t="s">
        <v>71</v>
      </c>
      <c r="C156" s="162" t="s">
        <v>10</v>
      </c>
      <c r="D156" s="132">
        <v>1</v>
      </c>
      <c r="E156" s="388"/>
      <c r="F156" s="218"/>
    </row>
    <row r="157" spans="1:6" ht="26.4">
      <c r="B157" s="133" t="s">
        <v>30</v>
      </c>
      <c r="C157" s="162" t="s">
        <v>10</v>
      </c>
      <c r="D157" s="132">
        <v>1</v>
      </c>
      <c r="E157" s="388"/>
      <c r="F157" s="218"/>
    </row>
    <row r="158" spans="1:6" ht="26.4">
      <c r="B158" s="133" t="s">
        <v>31</v>
      </c>
      <c r="C158" s="162" t="s">
        <v>10</v>
      </c>
      <c r="D158" s="132">
        <v>1</v>
      </c>
      <c r="E158" s="388"/>
      <c r="F158" s="218"/>
    </row>
    <row r="159" spans="1:6" ht="39.6">
      <c r="B159" s="133" t="s">
        <v>32</v>
      </c>
      <c r="C159" s="162" t="s">
        <v>10</v>
      </c>
      <c r="D159" s="132">
        <v>1</v>
      </c>
      <c r="E159" s="388"/>
      <c r="F159" s="218"/>
    </row>
    <row r="160" spans="1:6" ht="26.4">
      <c r="B160" s="133" t="s">
        <v>72</v>
      </c>
      <c r="C160" s="162" t="s">
        <v>10</v>
      </c>
      <c r="D160" s="132">
        <v>2</v>
      </c>
      <c r="E160" s="388"/>
      <c r="F160" s="218"/>
    </row>
    <row r="161" spans="1:6">
      <c r="B161" s="133" t="s">
        <v>34</v>
      </c>
      <c r="C161" s="162" t="s">
        <v>10</v>
      </c>
      <c r="D161" s="132">
        <v>1</v>
      </c>
      <c r="E161" s="388"/>
      <c r="F161" s="218"/>
    </row>
    <row r="162" spans="1:6" ht="26.4">
      <c r="B162" s="133" t="s">
        <v>35</v>
      </c>
      <c r="C162" s="162" t="s">
        <v>10</v>
      </c>
      <c r="D162" s="132">
        <v>1</v>
      </c>
      <c r="E162" s="388"/>
      <c r="F162" s="218"/>
    </row>
    <row r="163" spans="1:6" ht="26.4">
      <c r="B163" s="133" t="s">
        <v>73</v>
      </c>
      <c r="C163" s="162" t="s">
        <v>10</v>
      </c>
      <c r="D163" s="132">
        <v>2</v>
      </c>
      <c r="E163" s="388"/>
      <c r="F163" s="218"/>
    </row>
    <row r="164" spans="1:6" ht="26.4">
      <c r="B164" s="133" t="s">
        <v>342</v>
      </c>
      <c r="C164" s="162" t="s">
        <v>10</v>
      </c>
      <c r="D164" s="132">
        <v>1</v>
      </c>
      <c r="E164" s="388"/>
      <c r="F164" s="218"/>
    </row>
    <row r="165" spans="1:6">
      <c r="B165" s="133" t="s">
        <v>37</v>
      </c>
      <c r="C165" s="162" t="s">
        <v>10</v>
      </c>
      <c r="D165" s="132">
        <v>1</v>
      </c>
      <c r="E165" s="388"/>
      <c r="F165" s="218"/>
    </row>
    <row r="166" spans="1:6" ht="26.4">
      <c r="B166" s="133" t="s">
        <v>74</v>
      </c>
      <c r="C166" s="162" t="s">
        <v>10</v>
      </c>
      <c r="D166" s="132">
        <v>3</v>
      </c>
      <c r="E166" s="388"/>
      <c r="F166" s="218"/>
    </row>
    <row r="167" spans="1:6" ht="26.4">
      <c r="B167" s="133" t="s">
        <v>39</v>
      </c>
      <c r="C167" s="162" t="s">
        <v>10</v>
      </c>
      <c r="D167" s="132">
        <v>3</v>
      </c>
      <c r="E167" s="388"/>
      <c r="F167" s="218"/>
    </row>
    <row r="168" spans="1:6" ht="118.8">
      <c r="B168" s="133" t="s">
        <v>40</v>
      </c>
      <c r="C168" s="162"/>
      <c r="E168" s="388"/>
      <c r="F168" s="218"/>
    </row>
    <row r="169" spans="1:6">
      <c r="B169" s="133" t="str">
        <f>"kompl.st."&amp;MID($A$5,3,5)&amp;COUNTA($A$5:A151)</f>
        <v>kompl.st.1.18</v>
      </c>
      <c r="C169" s="134" t="s">
        <v>25</v>
      </c>
      <c r="D169" s="132">
        <v>1</v>
      </c>
      <c r="E169" s="388"/>
      <c r="F169" s="218">
        <f>D169*E169</f>
        <v>0</v>
      </c>
    </row>
    <row r="170" spans="1:6">
      <c r="C170" s="162"/>
      <c r="E170" s="388"/>
      <c r="F170" s="218"/>
    </row>
    <row r="171" spans="1:6">
      <c r="A171" s="130" t="str">
        <f>MID($A$5,3,5)&amp;COUNTA($A$5:A170)</f>
        <v>1.19</v>
      </c>
      <c r="B171" s="145" t="s">
        <v>75</v>
      </c>
      <c r="C171" s="162"/>
      <c r="E171" s="388"/>
      <c r="F171" s="218"/>
    </row>
    <row r="172" spans="1:6" ht="198">
      <c r="B172" s="133" t="s">
        <v>357</v>
      </c>
      <c r="C172" s="162"/>
      <c r="E172" s="388"/>
      <c r="F172" s="218"/>
    </row>
    <row r="173" spans="1:6" ht="39.6">
      <c r="B173" s="133" t="s">
        <v>27</v>
      </c>
      <c r="C173" s="162" t="s">
        <v>10</v>
      </c>
      <c r="D173" s="132">
        <v>1</v>
      </c>
      <c r="E173" s="388"/>
      <c r="F173" s="218"/>
    </row>
    <row r="174" spans="1:6" ht="26.4">
      <c r="B174" s="133" t="s">
        <v>76</v>
      </c>
      <c r="C174" s="162" t="s">
        <v>10</v>
      </c>
      <c r="D174" s="132">
        <v>1</v>
      </c>
      <c r="E174" s="388"/>
      <c r="F174" s="218"/>
    </row>
    <row r="175" spans="1:6" ht="105.6">
      <c r="B175" s="133" t="s">
        <v>47</v>
      </c>
      <c r="C175" s="162" t="s">
        <v>10</v>
      </c>
      <c r="D175" s="132">
        <v>1</v>
      </c>
      <c r="E175" s="388"/>
      <c r="F175" s="218"/>
    </row>
    <row r="176" spans="1:6" ht="26.4">
      <c r="B176" s="133" t="s">
        <v>30</v>
      </c>
      <c r="C176" s="162" t="s">
        <v>10</v>
      </c>
      <c r="D176" s="132">
        <v>1</v>
      </c>
      <c r="E176" s="388"/>
      <c r="F176" s="218"/>
    </row>
    <row r="177" spans="1:6" ht="26.4">
      <c r="B177" s="133" t="s">
        <v>31</v>
      </c>
      <c r="C177" s="162" t="s">
        <v>10</v>
      </c>
      <c r="D177" s="132">
        <v>1</v>
      </c>
      <c r="E177" s="388"/>
      <c r="F177" s="218"/>
    </row>
    <row r="178" spans="1:6" ht="39.6">
      <c r="B178" s="133" t="s">
        <v>32</v>
      </c>
      <c r="C178" s="162" t="s">
        <v>10</v>
      </c>
      <c r="D178" s="132">
        <v>1</v>
      </c>
      <c r="E178" s="388"/>
      <c r="F178" s="218"/>
    </row>
    <row r="179" spans="1:6" ht="26.4">
      <c r="B179" s="133" t="s">
        <v>77</v>
      </c>
      <c r="C179" s="162" t="s">
        <v>10</v>
      </c>
      <c r="D179" s="132">
        <v>2</v>
      </c>
      <c r="E179" s="388"/>
      <c r="F179" s="218"/>
    </row>
    <row r="180" spans="1:6">
      <c r="B180" s="133" t="s">
        <v>34</v>
      </c>
      <c r="C180" s="162" t="s">
        <v>10</v>
      </c>
      <c r="D180" s="132">
        <v>1</v>
      </c>
      <c r="E180" s="388"/>
      <c r="F180" s="218"/>
    </row>
    <row r="181" spans="1:6" ht="26.4">
      <c r="B181" s="133" t="s">
        <v>35</v>
      </c>
      <c r="C181" s="162" t="s">
        <v>10</v>
      </c>
      <c r="D181" s="132">
        <v>1</v>
      </c>
      <c r="E181" s="388"/>
      <c r="F181" s="218"/>
    </row>
    <row r="182" spans="1:6" ht="26.4">
      <c r="B182" s="133" t="s">
        <v>78</v>
      </c>
      <c r="C182" s="162" t="s">
        <v>10</v>
      </c>
      <c r="D182" s="132">
        <v>2</v>
      </c>
      <c r="E182" s="388"/>
      <c r="F182" s="218"/>
    </row>
    <row r="183" spans="1:6" ht="26.4">
      <c r="B183" s="133" t="s">
        <v>363</v>
      </c>
      <c r="C183" s="162" t="s">
        <v>10</v>
      </c>
      <c r="D183" s="132">
        <v>1</v>
      </c>
      <c r="E183" s="388"/>
      <c r="F183" s="218"/>
    </row>
    <row r="184" spans="1:6">
      <c r="B184" s="133" t="s">
        <v>37</v>
      </c>
      <c r="C184" s="162" t="s">
        <v>10</v>
      </c>
      <c r="D184" s="132">
        <v>1</v>
      </c>
      <c r="E184" s="388"/>
      <c r="F184" s="218"/>
    </row>
    <row r="185" spans="1:6" ht="26.4">
      <c r="B185" s="133" t="s">
        <v>79</v>
      </c>
      <c r="C185" s="162" t="s">
        <v>10</v>
      </c>
      <c r="D185" s="132">
        <v>3</v>
      </c>
      <c r="E185" s="388"/>
      <c r="F185" s="218"/>
    </row>
    <row r="186" spans="1:6" ht="26.4">
      <c r="B186" s="133" t="s">
        <v>39</v>
      </c>
      <c r="C186" s="162" t="s">
        <v>10</v>
      </c>
      <c r="D186" s="132">
        <v>3</v>
      </c>
      <c r="E186" s="388"/>
      <c r="F186" s="218"/>
    </row>
    <row r="187" spans="1:6" ht="118.8">
      <c r="B187" s="133" t="s">
        <v>40</v>
      </c>
      <c r="C187" s="162"/>
      <c r="E187" s="388"/>
      <c r="F187" s="218"/>
    </row>
    <row r="188" spans="1:6">
      <c r="B188" s="133" t="str">
        <f>"kompl.st."&amp;MID($A$5,3,5)&amp;COUNTA($A$5:A170)</f>
        <v>kompl.st.1.19</v>
      </c>
      <c r="C188" s="134" t="s">
        <v>25</v>
      </c>
      <c r="D188" s="132">
        <v>2</v>
      </c>
      <c r="E188" s="388"/>
      <c r="F188" s="218">
        <f>D188*E188</f>
        <v>0</v>
      </c>
    </row>
    <row r="189" spans="1:6">
      <c r="C189" s="162"/>
      <c r="E189" s="388"/>
      <c r="F189" s="218"/>
    </row>
    <row r="190" spans="1:6">
      <c r="A190" s="130" t="str">
        <f>MID($A$5,3,5)&amp;COUNTA($A$5:A189)</f>
        <v>1.20</v>
      </c>
      <c r="B190" s="145" t="s">
        <v>80</v>
      </c>
      <c r="C190" s="162"/>
      <c r="E190" s="388"/>
      <c r="F190" s="218"/>
    </row>
    <row r="191" spans="1:6" ht="198">
      <c r="B191" s="133" t="s">
        <v>358</v>
      </c>
      <c r="C191" s="162"/>
      <c r="E191" s="388"/>
      <c r="F191" s="218"/>
    </row>
    <row r="192" spans="1:6" ht="39.6">
      <c r="B192" s="133" t="s">
        <v>27</v>
      </c>
      <c r="C192" s="162"/>
      <c r="D192" s="132">
        <v>1</v>
      </c>
      <c r="E192" s="388"/>
      <c r="F192" s="218"/>
    </row>
    <row r="193" spans="2:6" ht="26.4">
      <c r="B193" s="133" t="s">
        <v>81</v>
      </c>
      <c r="C193" s="162"/>
      <c r="D193" s="132">
        <v>1</v>
      </c>
      <c r="E193" s="388"/>
      <c r="F193" s="218"/>
    </row>
    <row r="194" spans="2:6" ht="105.6">
      <c r="B194" s="133" t="s">
        <v>82</v>
      </c>
      <c r="C194" s="162"/>
      <c r="D194" s="132">
        <v>1</v>
      </c>
      <c r="E194" s="388"/>
      <c r="F194" s="218"/>
    </row>
    <row r="195" spans="2:6" ht="39.6">
      <c r="B195" s="133" t="s">
        <v>54</v>
      </c>
      <c r="C195" s="162"/>
      <c r="D195" s="132">
        <v>1</v>
      </c>
      <c r="E195" s="388"/>
      <c r="F195" s="218"/>
    </row>
    <row r="196" spans="2:6" ht="26.4">
      <c r="B196" s="133" t="s">
        <v>55</v>
      </c>
      <c r="C196" s="162"/>
      <c r="D196" s="132">
        <v>1</v>
      </c>
      <c r="E196" s="388"/>
      <c r="F196" s="218"/>
    </row>
    <row r="197" spans="2:6" ht="39.6">
      <c r="B197" s="133" t="s">
        <v>32</v>
      </c>
      <c r="C197" s="162"/>
      <c r="D197" s="132">
        <v>1</v>
      </c>
      <c r="E197" s="388"/>
      <c r="F197" s="218"/>
    </row>
    <row r="198" spans="2:6" ht="26.4">
      <c r="B198" s="133" t="s">
        <v>72</v>
      </c>
      <c r="C198" s="162"/>
      <c r="D198" s="132">
        <v>2</v>
      </c>
      <c r="E198" s="388"/>
      <c r="F198" s="218"/>
    </row>
    <row r="199" spans="2:6">
      <c r="B199" s="133" t="s">
        <v>34</v>
      </c>
      <c r="C199" s="162"/>
      <c r="D199" s="132">
        <v>1</v>
      </c>
      <c r="E199" s="388"/>
      <c r="F199" s="218"/>
    </row>
    <row r="200" spans="2:6" ht="26.4">
      <c r="B200" s="133" t="s">
        <v>35</v>
      </c>
      <c r="C200" s="162"/>
      <c r="D200" s="132">
        <v>1</v>
      </c>
      <c r="E200" s="388"/>
      <c r="F200" s="218"/>
    </row>
    <row r="201" spans="2:6" ht="26.4">
      <c r="B201" s="133" t="s">
        <v>73</v>
      </c>
      <c r="C201" s="162"/>
      <c r="D201" s="132">
        <v>2</v>
      </c>
      <c r="E201" s="388"/>
      <c r="F201" s="218"/>
    </row>
    <row r="202" spans="2:6" ht="26.4">
      <c r="B202" s="133" t="s">
        <v>342</v>
      </c>
      <c r="C202" s="162"/>
      <c r="D202" s="132">
        <v>1</v>
      </c>
      <c r="E202" s="388"/>
      <c r="F202" s="218"/>
    </row>
    <row r="203" spans="2:6">
      <c r="B203" s="133" t="s">
        <v>37</v>
      </c>
      <c r="C203" s="162"/>
      <c r="D203" s="132">
        <v>1</v>
      </c>
      <c r="E203" s="388"/>
      <c r="F203" s="218"/>
    </row>
    <row r="204" spans="2:6" ht="39.6">
      <c r="B204" s="133" t="s">
        <v>364</v>
      </c>
      <c r="C204" s="162"/>
      <c r="D204" s="132">
        <v>2</v>
      </c>
      <c r="E204" s="388"/>
      <c r="F204" s="218"/>
    </row>
    <row r="205" spans="2:6" ht="26.4">
      <c r="B205" s="133" t="s">
        <v>39</v>
      </c>
      <c r="C205" s="162"/>
      <c r="D205" s="132">
        <v>2</v>
      </c>
      <c r="E205" s="388"/>
      <c r="F205" s="218"/>
    </row>
    <row r="206" spans="2:6" ht="118.8">
      <c r="B206" s="133" t="s">
        <v>40</v>
      </c>
      <c r="C206" s="162"/>
      <c r="E206" s="388"/>
      <c r="F206" s="218"/>
    </row>
    <row r="207" spans="2:6">
      <c r="B207" s="133" t="str">
        <f>"kompl.st."&amp;MID($A$5,3,5)&amp;COUNTA($A$5:A189)</f>
        <v>kompl.st.1.20</v>
      </c>
      <c r="C207" s="134" t="s">
        <v>25</v>
      </c>
      <c r="D207" s="132">
        <v>1</v>
      </c>
      <c r="E207" s="388"/>
      <c r="F207" s="218">
        <f>D207*E207</f>
        <v>0</v>
      </c>
    </row>
    <row r="208" spans="2:6">
      <c r="C208" s="162"/>
      <c r="E208" s="388"/>
      <c r="F208" s="218"/>
    </row>
    <row r="209" spans="1:6" ht="26.4">
      <c r="A209" s="130" t="str">
        <f>MID($A$5,3,5)&amp;COUNTA($A$5:A208)</f>
        <v>1.21</v>
      </c>
      <c r="B209" s="145" t="s">
        <v>83</v>
      </c>
      <c r="C209" s="162"/>
      <c r="E209" s="388"/>
      <c r="F209" s="218"/>
    </row>
    <row r="210" spans="1:6" ht="26.4">
      <c r="B210" s="146" t="s">
        <v>84</v>
      </c>
      <c r="C210" s="162"/>
      <c r="E210" s="388"/>
      <c r="F210" s="218"/>
    </row>
    <row r="211" spans="1:6" ht="91.2" customHeight="1">
      <c r="B211" s="133" t="s">
        <v>85</v>
      </c>
      <c r="C211" s="162" t="s">
        <v>10</v>
      </c>
      <c r="D211" s="132">
        <v>1</v>
      </c>
      <c r="E211" s="388"/>
      <c r="F211" s="218"/>
    </row>
    <row r="212" spans="1:6">
      <c r="B212" s="149" t="s">
        <v>365</v>
      </c>
      <c r="C212" s="162" t="s">
        <v>10</v>
      </c>
      <c r="D212" s="132">
        <v>4</v>
      </c>
      <c r="E212" s="388"/>
      <c r="F212" s="218"/>
    </row>
    <row r="213" spans="1:6" ht="39.6">
      <c r="B213" s="133" t="s">
        <v>349</v>
      </c>
      <c r="C213" s="162" t="s">
        <v>10</v>
      </c>
      <c r="D213" s="132">
        <v>1</v>
      </c>
      <c r="E213" s="388"/>
      <c r="F213" s="218"/>
    </row>
    <row r="214" spans="1:6">
      <c r="B214" s="133" t="str">
        <f>"kompl.st."&amp;MID($A$5,3,5)&amp;COUNTA($A$5:A196)</f>
        <v>kompl.st.1.21</v>
      </c>
      <c r="C214" s="134" t="s">
        <v>25</v>
      </c>
      <c r="D214" s="132">
        <v>5</v>
      </c>
      <c r="E214" s="388"/>
      <c r="F214" s="218">
        <f>D214*E214</f>
        <v>0</v>
      </c>
    </row>
    <row r="215" spans="1:6">
      <c r="B215" s="145"/>
      <c r="C215" s="162"/>
      <c r="E215" s="388"/>
      <c r="F215" s="218"/>
    </row>
    <row r="216" spans="1:6" ht="26.4">
      <c r="A216" s="130" t="str">
        <f>MID($A$5,3,5)&amp;COUNTA($A$5:A215)</f>
        <v>1.22</v>
      </c>
      <c r="B216" s="145" t="s">
        <v>86</v>
      </c>
      <c r="C216" s="162"/>
      <c r="E216" s="388"/>
      <c r="F216" s="218"/>
    </row>
    <row r="217" spans="1:6" ht="198.6" customHeight="1">
      <c r="B217" s="133" t="s">
        <v>359</v>
      </c>
      <c r="C217" s="162"/>
      <c r="E217" s="388"/>
      <c r="F217" s="218"/>
    </row>
    <row r="218" spans="1:6" ht="39.6">
      <c r="B218" s="133" t="s">
        <v>27</v>
      </c>
      <c r="C218" s="162"/>
      <c r="D218" s="132">
        <v>1</v>
      </c>
      <c r="E218" s="388"/>
      <c r="F218" s="218"/>
    </row>
    <row r="219" spans="1:6" ht="26.4">
      <c r="B219" s="133" t="s">
        <v>81</v>
      </c>
      <c r="C219" s="162"/>
      <c r="D219" s="132">
        <v>1</v>
      </c>
      <c r="E219" s="388"/>
      <c r="F219" s="218"/>
    </row>
    <row r="220" spans="1:6" ht="105.6">
      <c r="B220" s="133" t="s">
        <v>53</v>
      </c>
      <c r="C220" s="162"/>
      <c r="D220" s="132">
        <v>1</v>
      </c>
      <c r="E220" s="388"/>
      <c r="F220" s="218"/>
    </row>
    <row r="221" spans="1:6" ht="39.6">
      <c r="B221" s="133" t="s">
        <v>54</v>
      </c>
      <c r="C221" s="162"/>
      <c r="D221" s="132">
        <v>1</v>
      </c>
      <c r="E221" s="388"/>
      <c r="F221" s="218"/>
    </row>
    <row r="222" spans="1:6" ht="26.4">
      <c r="B222" s="133" t="s">
        <v>87</v>
      </c>
      <c r="C222" s="162"/>
      <c r="D222" s="132">
        <v>1</v>
      </c>
      <c r="E222" s="388"/>
      <c r="F222" s="218"/>
    </row>
    <row r="223" spans="1:6" ht="39.6">
      <c r="B223" s="133" t="s">
        <v>32</v>
      </c>
      <c r="C223" s="162"/>
      <c r="D223" s="132">
        <v>1</v>
      </c>
      <c r="E223" s="388"/>
      <c r="F223" s="218"/>
    </row>
    <row r="224" spans="1:6" ht="26.4">
      <c r="B224" s="133" t="s">
        <v>77</v>
      </c>
      <c r="C224" s="162"/>
      <c r="D224" s="132">
        <v>2</v>
      </c>
      <c r="E224" s="388"/>
      <c r="F224" s="218"/>
    </row>
    <row r="225" spans="1:6">
      <c r="B225" s="133" t="s">
        <v>34</v>
      </c>
      <c r="C225" s="162"/>
      <c r="D225" s="132">
        <v>1</v>
      </c>
      <c r="E225" s="388"/>
      <c r="F225" s="218"/>
    </row>
    <row r="226" spans="1:6" ht="26.4">
      <c r="B226" s="133" t="s">
        <v>35</v>
      </c>
      <c r="C226" s="162"/>
      <c r="D226" s="132">
        <v>1</v>
      </c>
      <c r="E226" s="388"/>
      <c r="F226" s="218"/>
    </row>
    <row r="227" spans="1:6" ht="26.4">
      <c r="B227" s="133" t="s">
        <v>78</v>
      </c>
      <c r="C227" s="162"/>
      <c r="D227" s="132">
        <v>2</v>
      </c>
      <c r="E227" s="388"/>
      <c r="F227" s="218"/>
    </row>
    <row r="228" spans="1:6" ht="26.4">
      <c r="B228" s="133" t="s">
        <v>342</v>
      </c>
      <c r="C228" s="162"/>
      <c r="D228" s="132">
        <v>1</v>
      </c>
      <c r="E228" s="388"/>
      <c r="F228" s="218"/>
    </row>
    <row r="229" spans="1:6">
      <c r="B229" s="133" t="s">
        <v>37</v>
      </c>
      <c r="C229" s="162"/>
      <c r="D229" s="132">
        <v>1</v>
      </c>
      <c r="E229" s="388"/>
      <c r="F229" s="218"/>
    </row>
    <row r="230" spans="1:6" ht="39.6">
      <c r="B230" s="133" t="s">
        <v>370</v>
      </c>
      <c r="C230" s="162"/>
      <c r="D230" s="132">
        <v>2</v>
      </c>
      <c r="E230" s="388"/>
      <c r="F230" s="218"/>
    </row>
    <row r="231" spans="1:6" ht="26.4">
      <c r="B231" s="133" t="s">
        <v>39</v>
      </c>
      <c r="C231" s="162"/>
      <c r="D231" s="132">
        <v>2</v>
      </c>
      <c r="E231" s="388"/>
      <c r="F231" s="218"/>
    </row>
    <row r="232" spans="1:6" ht="118.8">
      <c r="B232" s="133" t="s">
        <v>40</v>
      </c>
      <c r="C232" s="162"/>
      <c r="E232" s="388"/>
      <c r="F232" s="218"/>
    </row>
    <row r="233" spans="1:6">
      <c r="B233" s="133" t="str">
        <f>"kompl.st."&amp;MID($A$5,3,5)&amp;COUNTA($A$5:A215)</f>
        <v>kompl.st.1.22</v>
      </c>
      <c r="C233" s="134" t="s">
        <v>25</v>
      </c>
      <c r="D233" s="132">
        <v>5</v>
      </c>
      <c r="E233" s="388"/>
      <c r="F233" s="218">
        <f>D233*E233</f>
        <v>0</v>
      </c>
    </row>
    <row r="234" spans="1:6">
      <c r="C234" s="162"/>
      <c r="D234" s="162"/>
      <c r="E234" s="388"/>
      <c r="F234" s="218"/>
    </row>
    <row r="235" spans="1:6">
      <c r="A235" s="130" t="str">
        <f>MID($A$5,3,5)&amp;COUNTA($A$5:A234)</f>
        <v>1.23</v>
      </c>
      <c r="B235" s="145" t="s">
        <v>88</v>
      </c>
      <c r="C235" s="162"/>
      <c r="E235" s="388"/>
      <c r="F235" s="218"/>
    </row>
    <row r="236" spans="1:6" ht="26.4">
      <c r="B236" s="146" t="s">
        <v>89</v>
      </c>
      <c r="C236" s="162"/>
      <c r="E236" s="388"/>
      <c r="F236" s="218"/>
    </row>
    <row r="237" spans="1:6" ht="79.2">
      <c r="B237" s="133" t="s">
        <v>90</v>
      </c>
      <c r="C237" s="162" t="s">
        <v>10</v>
      </c>
      <c r="D237" s="132">
        <v>1</v>
      </c>
      <c r="E237" s="388"/>
      <c r="F237" s="218"/>
    </row>
    <row r="238" spans="1:6">
      <c r="B238" s="149" t="s">
        <v>365</v>
      </c>
      <c r="C238" s="162" t="s">
        <v>10</v>
      </c>
      <c r="D238" s="132">
        <v>4</v>
      </c>
      <c r="E238" s="388"/>
      <c r="F238" s="218"/>
    </row>
    <row r="239" spans="1:6" ht="39.6">
      <c r="B239" s="133" t="s">
        <v>349</v>
      </c>
      <c r="C239" s="162" t="s">
        <v>10</v>
      </c>
      <c r="D239" s="132">
        <v>1</v>
      </c>
      <c r="E239" s="388"/>
      <c r="F239" s="218"/>
    </row>
    <row r="240" spans="1:6">
      <c r="B240" s="133" t="str">
        <f>"kompl.st."&amp;MID($A$5,3,5)&amp;COUNTA($A$5:A222)</f>
        <v>kompl.st.1.23</v>
      </c>
      <c r="C240" s="134" t="s">
        <v>25</v>
      </c>
      <c r="D240" s="132">
        <v>2</v>
      </c>
      <c r="E240" s="388"/>
      <c r="F240" s="218">
        <f>D240*E240</f>
        <v>0</v>
      </c>
    </row>
    <row r="241" spans="1:6">
      <c r="C241" s="162"/>
      <c r="D241" s="162"/>
      <c r="E241" s="388"/>
      <c r="F241" s="218"/>
    </row>
    <row r="242" spans="1:6">
      <c r="A242" s="130" t="str">
        <f>MID($A$5,3,5)&amp;COUNTA($A$5:A241)</f>
        <v>1.24</v>
      </c>
      <c r="B242" s="145" t="s">
        <v>91</v>
      </c>
      <c r="C242" s="162"/>
      <c r="E242" s="388"/>
      <c r="F242" s="218"/>
    </row>
    <row r="243" spans="1:6" ht="26.4">
      <c r="B243" s="146" t="s">
        <v>92</v>
      </c>
      <c r="C243" s="162"/>
      <c r="E243" s="388"/>
      <c r="F243" s="218"/>
    </row>
    <row r="244" spans="1:6" ht="79.2">
      <c r="B244" s="133" t="s">
        <v>93</v>
      </c>
      <c r="C244" s="162" t="s">
        <v>10</v>
      </c>
      <c r="D244" s="132">
        <v>1</v>
      </c>
      <c r="E244" s="388"/>
      <c r="F244" s="218"/>
    </row>
    <row r="245" spans="1:6">
      <c r="B245" s="149" t="s">
        <v>366</v>
      </c>
      <c r="C245" s="162" t="s">
        <v>10</v>
      </c>
      <c r="D245" s="132">
        <v>4</v>
      </c>
      <c r="E245" s="388"/>
      <c r="F245" s="218"/>
    </row>
    <row r="246" spans="1:6" ht="39.6">
      <c r="B246" s="133" t="s">
        <v>349</v>
      </c>
      <c r="C246" s="162" t="s">
        <v>10</v>
      </c>
      <c r="D246" s="132">
        <v>1</v>
      </c>
      <c r="E246" s="388"/>
      <c r="F246" s="218"/>
    </row>
    <row r="247" spans="1:6">
      <c r="B247" s="133" t="str">
        <f>"kompl.st."&amp;MID($A$5,3,5)&amp;COUNTA($A$5:A236)</f>
        <v>kompl.st.1.24</v>
      </c>
      <c r="C247" s="134" t="s">
        <v>25</v>
      </c>
      <c r="D247" s="132">
        <v>1</v>
      </c>
      <c r="E247" s="388"/>
      <c r="F247" s="218">
        <f>D247*E247</f>
        <v>0</v>
      </c>
    </row>
    <row r="248" spans="1:6">
      <c r="C248" s="162"/>
      <c r="E248" s="388"/>
      <c r="F248" s="218"/>
    </row>
    <row r="249" spans="1:6">
      <c r="A249" s="130" t="str">
        <f>MID($A$5,3,5)&amp;COUNTA($A$5:A248)</f>
        <v>1.25</v>
      </c>
      <c r="B249" s="145" t="s">
        <v>94</v>
      </c>
      <c r="C249" s="162"/>
      <c r="E249" s="388"/>
      <c r="F249" s="218"/>
    </row>
    <row r="250" spans="1:6" ht="198">
      <c r="B250" s="133" t="s">
        <v>360</v>
      </c>
      <c r="C250" s="162"/>
      <c r="E250" s="388"/>
      <c r="F250" s="218"/>
    </row>
    <row r="251" spans="1:6" ht="39.6">
      <c r="B251" s="133" t="s">
        <v>27</v>
      </c>
      <c r="C251" s="162"/>
      <c r="D251" s="132">
        <v>1</v>
      </c>
      <c r="E251" s="388"/>
      <c r="F251" s="218"/>
    </row>
    <row r="252" spans="1:6" ht="26.4">
      <c r="B252" s="133" t="s">
        <v>81</v>
      </c>
      <c r="C252" s="162"/>
      <c r="D252" s="132">
        <v>1</v>
      </c>
      <c r="E252" s="388"/>
      <c r="F252" s="218"/>
    </row>
    <row r="253" spans="1:6" ht="105.6">
      <c r="B253" s="133" t="s">
        <v>53</v>
      </c>
      <c r="C253" s="162"/>
      <c r="D253" s="132">
        <v>1</v>
      </c>
      <c r="E253" s="388"/>
      <c r="F253" s="218"/>
    </row>
    <row r="254" spans="1:6" ht="39.6">
      <c r="B254" s="133" t="s">
        <v>54</v>
      </c>
      <c r="C254" s="162"/>
      <c r="D254" s="132">
        <v>1</v>
      </c>
      <c r="E254" s="388"/>
      <c r="F254" s="218"/>
    </row>
    <row r="255" spans="1:6" ht="26.4">
      <c r="B255" s="133" t="s">
        <v>87</v>
      </c>
      <c r="C255" s="162"/>
      <c r="D255" s="132">
        <v>1</v>
      </c>
      <c r="E255" s="388"/>
      <c r="F255" s="218"/>
    </row>
    <row r="256" spans="1:6" ht="39.6">
      <c r="B256" s="133" t="s">
        <v>32</v>
      </c>
      <c r="C256" s="162"/>
      <c r="D256" s="132">
        <v>1</v>
      </c>
      <c r="E256" s="388"/>
      <c r="F256" s="218"/>
    </row>
    <row r="257" spans="1:6" ht="26.4">
      <c r="B257" s="133" t="s">
        <v>77</v>
      </c>
      <c r="C257" s="162"/>
      <c r="D257" s="132">
        <v>2</v>
      </c>
      <c r="E257" s="388"/>
      <c r="F257" s="218"/>
    </row>
    <row r="258" spans="1:6">
      <c r="B258" s="133" t="s">
        <v>34</v>
      </c>
      <c r="C258" s="162"/>
      <c r="D258" s="132">
        <v>1</v>
      </c>
      <c r="E258" s="388"/>
      <c r="F258" s="218"/>
    </row>
    <row r="259" spans="1:6" ht="26.4">
      <c r="B259" s="133" t="s">
        <v>35</v>
      </c>
      <c r="C259" s="162"/>
      <c r="D259" s="132">
        <v>1</v>
      </c>
      <c r="E259" s="388"/>
      <c r="F259" s="218"/>
    </row>
    <row r="260" spans="1:6" ht="26.4">
      <c r="B260" s="133" t="s">
        <v>78</v>
      </c>
      <c r="C260" s="162"/>
      <c r="D260" s="132">
        <v>2</v>
      </c>
      <c r="E260" s="388"/>
      <c r="F260" s="218"/>
    </row>
    <row r="261" spans="1:6" ht="26.4">
      <c r="B261" s="133" t="s">
        <v>342</v>
      </c>
      <c r="C261" s="162"/>
      <c r="D261" s="132">
        <v>1</v>
      </c>
      <c r="E261" s="388"/>
      <c r="F261" s="218"/>
    </row>
    <row r="262" spans="1:6">
      <c r="B262" s="133" t="s">
        <v>37</v>
      </c>
      <c r="C262" s="162"/>
      <c r="D262" s="132">
        <v>1</v>
      </c>
      <c r="E262" s="388"/>
      <c r="F262" s="218"/>
    </row>
    <row r="263" spans="1:6" ht="39.6">
      <c r="B263" s="133" t="s">
        <v>367</v>
      </c>
      <c r="C263" s="162"/>
      <c r="D263" s="132">
        <v>2</v>
      </c>
      <c r="E263" s="388"/>
      <c r="F263" s="218"/>
    </row>
    <row r="264" spans="1:6" ht="26.4">
      <c r="B264" s="133" t="s">
        <v>39</v>
      </c>
      <c r="C264" s="162"/>
      <c r="D264" s="132">
        <v>2</v>
      </c>
      <c r="E264" s="388"/>
      <c r="F264" s="218"/>
    </row>
    <row r="265" spans="1:6" ht="118.8">
      <c r="B265" s="133" t="s">
        <v>40</v>
      </c>
      <c r="C265" s="162"/>
      <c r="E265" s="388"/>
      <c r="F265" s="218"/>
    </row>
    <row r="266" spans="1:6">
      <c r="B266" s="133" t="str">
        <f>"kompl.st."&amp;MID($A$5,3,5)&amp;COUNTA($A$5:A248)</f>
        <v>kompl.st.1.25</v>
      </c>
      <c r="C266" s="134" t="s">
        <v>25</v>
      </c>
      <c r="D266" s="132">
        <v>2</v>
      </c>
      <c r="E266" s="388"/>
      <c r="F266" s="218">
        <f>D266*E266</f>
        <v>0</v>
      </c>
    </row>
    <row r="267" spans="1:6">
      <c r="C267" s="162"/>
      <c r="E267" s="388"/>
      <c r="F267" s="218"/>
    </row>
    <row r="268" spans="1:6">
      <c r="A268" s="130" t="str">
        <f>MID($A$5,3,5)&amp;COUNTA($A$5:A267)</f>
        <v>1.26</v>
      </c>
      <c r="B268" s="145" t="s">
        <v>95</v>
      </c>
      <c r="C268" s="162"/>
      <c r="E268" s="388"/>
      <c r="F268" s="218"/>
    </row>
    <row r="269" spans="1:6" ht="198">
      <c r="B269" s="133" t="s">
        <v>361</v>
      </c>
      <c r="C269" s="162"/>
      <c r="E269" s="388"/>
      <c r="F269" s="218"/>
    </row>
    <row r="270" spans="1:6" ht="39.6">
      <c r="B270" s="133" t="s">
        <v>27</v>
      </c>
      <c r="C270" s="162" t="s">
        <v>10</v>
      </c>
      <c r="D270" s="132">
        <v>1</v>
      </c>
      <c r="E270" s="388"/>
      <c r="F270" s="218"/>
    </row>
    <row r="271" spans="1:6" ht="26.4">
      <c r="B271" s="133" t="s">
        <v>76</v>
      </c>
      <c r="C271" s="162" t="s">
        <v>10</v>
      </c>
      <c r="D271" s="132">
        <v>1</v>
      </c>
      <c r="E271" s="388"/>
      <c r="F271" s="218"/>
    </row>
    <row r="272" spans="1:6" ht="105.6">
      <c r="B272" s="133" t="s">
        <v>47</v>
      </c>
      <c r="C272" s="162" t="s">
        <v>10</v>
      </c>
      <c r="D272" s="132">
        <v>1</v>
      </c>
      <c r="E272" s="388"/>
      <c r="F272" s="218"/>
    </row>
    <row r="273" spans="1:6" ht="26.4">
      <c r="B273" s="133" t="s">
        <v>30</v>
      </c>
      <c r="C273" s="162" t="s">
        <v>10</v>
      </c>
      <c r="D273" s="132">
        <v>1</v>
      </c>
      <c r="E273" s="388"/>
      <c r="F273" s="218"/>
    </row>
    <row r="274" spans="1:6" ht="26.4">
      <c r="B274" s="133" t="s">
        <v>31</v>
      </c>
      <c r="C274" s="162" t="s">
        <v>10</v>
      </c>
      <c r="D274" s="132">
        <v>1</v>
      </c>
      <c r="E274" s="388"/>
      <c r="F274" s="218"/>
    </row>
    <row r="275" spans="1:6" ht="39.6">
      <c r="B275" s="133" t="s">
        <v>32</v>
      </c>
      <c r="C275" s="162" t="s">
        <v>10</v>
      </c>
      <c r="D275" s="132">
        <v>1</v>
      </c>
      <c r="E275" s="388"/>
      <c r="F275" s="218"/>
    </row>
    <row r="276" spans="1:6" ht="26.4">
      <c r="B276" s="133" t="s">
        <v>77</v>
      </c>
      <c r="C276" s="162" t="s">
        <v>10</v>
      </c>
      <c r="D276" s="132">
        <v>2</v>
      </c>
      <c r="E276" s="388"/>
      <c r="F276" s="218"/>
    </row>
    <row r="277" spans="1:6">
      <c r="B277" s="133" t="s">
        <v>34</v>
      </c>
      <c r="C277" s="162" t="s">
        <v>10</v>
      </c>
      <c r="D277" s="132">
        <v>1</v>
      </c>
      <c r="E277" s="388"/>
      <c r="F277" s="218"/>
    </row>
    <row r="278" spans="1:6" ht="26.4">
      <c r="B278" s="133" t="s">
        <v>35</v>
      </c>
      <c r="C278" s="162" t="s">
        <v>10</v>
      </c>
      <c r="D278" s="132">
        <v>1</v>
      </c>
      <c r="E278" s="388"/>
      <c r="F278" s="218"/>
    </row>
    <row r="279" spans="1:6" ht="26.4">
      <c r="B279" s="133" t="s">
        <v>78</v>
      </c>
      <c r="C279" s="162" t="s">
        <v>10</v>
      </c>
      <c r="D279" s="132">
        <v>2</v>
      </c>
      <c r="E279" s="388"/>
      <c r="F279" s="218"/>
    </row>
    <row r="280" spans="1:6" ht="26.4">
      <c r="B280" s="133" t="s">
        <v>342</v>
      </c>
      <c r="C280" s="162" t="s">
        <v>10</v>
      </c>
      <c r="D280" s="132">
        <v>1</v>
      </c>
      <c r="E280" s="388"/>
      <c r="F280" s="218"/>
    </row>
    <row r="281" spans="1:6">
      <c r="B281" s="133" t="s">
        <v>37</v>
      </c>
      <c r="C281" s="162" t="s">
        <v>10</v>
      </c>
      <c r="D281" s="132">
        <v>1</v>
      </c>
      <c r="E281" s="388"/>
      <c r="F281" s="218"/>
    </row>
    <row r="282" spans="1:6" ht="26.4">
      <c r="B282" s="133" t="s">
        <v>79</v>
      </c>
      <c r="C282" s="162" t="s">
        <v>10</v>
      </c>
      <c r="D282" s="132">
        <v>3</v>
      </c>
      <c r="E282" s="388"/>
      <c r="F282" s="218"/>
    </row>
    <row r="283" spans="1:6" ht="26.4">
      <c r="B283" s="133" t="s">
        <v>39</v>
      </c>
      <c r="C283" s="162" t="s">
        <v>10</v>
      </c>
      <c r="D283" s="132">
        <v>3</v>
      </c>
      <c r="E283" s="388"/>
      <c r="F283" s="218"/>
    </row>
    <row r="284" spans="1:6" ht="118.8">
      <c r="B284" s="133" t="s">
        <v>40</v>
      </c>
      <c r="C284" s="162"/>
      <c r="E284" s="388"/>
      <c r="F284" s="218"/>
    </row>
    <row r="285" spans="1:6">
      <c r="B285" s="133" t="str">
        <f>"kompl.st."&amp;MID($A$5,3,5)&amp;COUNTA($A$5:A267)</f>
        <v>kompl.st.1.26</v>
      </c>
      <c r="C285" s="134" t="s">
        <v>25</v>
      </c>
      <c r="D285" s="132">
        <v>1</v>
      </c>
      <c r="E285" s="388"/>
      <c r="F285" s="218">
        <f>D285*E285</f>
        <v>0</v>
      </c>
    </row>
    <row r="286" spans="1:6">
      <c r="B286" s="133"/>
      <c r="E286" s="388"/>
      <c r="F286" s="218"/>
    </row>
    <row r="287" spans="1:6" ht="66">
      <c r="A287" s="130" t="str">
        <f>MID($A$5,3,5)&amp;COUNTA($A$5:A286)</f>
        <v>1.27</v>
      </c>
      <c r="B287" s="173" t="s">
        <v>96</v>
      </c>
      <c r="C287" s="132"/>
      <c r="E287" s="388"/>
      <c r="F287" s="218"/>
    </row>
    <row r="288" spans="1:6">
      <c r="B288" s="133" t="str">
        <f>"kompl.st."&amp;MID($A$5,3,5)&amp;COUNTA($A$5:A285)</f>
        <v>kompl.st.1.27</v>
      </c>
      <c r="C288" s="134" t="s">
        <v>10</v>
      </c>
      <c r="D288" s="132">
        <v>24</v>
      </c>
      <c r="E288" s="388"/>
      <c r="F288" s="218">
        <f>D288*E288</f>
        <v>0</v>
      </c>
    </row>
    <row r="289" spans="1:6">
      <c r="B289" s="133"/>
      <c r="E289" s="388"/>
      <c r="F289" s="218"/>
    </row>
    <row r="290" spans="1:6" ht="49.5" customHeight="1">
      <c r="A290" s="130" t="str">
        <f>MID($A$5,3,5)&amp;COUNTA($A$5:A289)</f>
        <v>1.28</v>
      </c>
      <c r="B290" s="173" t="s">
        <v>377</v>
      </c>
      <c r="C290" s="134" t="s">
        <v>17</v>
      </c>
      <c r="D290" s="132">
        <v>50800</v>
      </c>
      <c r="E290" s="388"/>
      <c r="F290" s="218">
        <f>D290*E290</f>
        <v>0</v>
      </c>
    </row>
    <row r="291" spans="1:6">
      <c r="B291" s="133"/>
      <c r="E291" s="388"/>
      <c r="F291" s="218"/>
    </row>
    <row r="292" spans="1:6" ht="52.8">
      <c r="A292" s="130" t="str">
        <f>MID($A$5,3,5)&amp;COUNTA($A$5:A291)</f>
        <v>1.29</v>
      </c>
      <c r="B292" s="173" t="s">
        <v>378</v>
      </c>
      <c r="C292" s="134" t="s">
        <v>17</v>
      </c>
      <c r="D292" s="132">
        <v>30</v>
      </c>
      <c r="E292" s="388"/>
      <c r="F292" s="218">
        <f>D292*E292</f>
        <v>0</v>
      </c>
    </row>
    <row r="293" spans="1:6">
      <c r="B293" s="133"/>
      <c r="E293" s="388"/>
      <c r="F293" s="218"/>
    </row>
    <row r="294" spans="1:6" ht="52.8">
      <c r="A294" s="130" t="str">
        <f>MID($A$5,3,5)&amp;COUNTA($A$5:A293)</f>
        <v>1.30</v>
      </c>
      <c r="B294" s="173" t="s">
        <v>379</v>
      </c>
      <c r="C294" s="134" t="s">
        <v>17</v>
      </c>
      <c r="D294" s="132">
        <v>100</v>
      </c>
      <c r="E294" s="388"/>
      <c r="F294" s="218">
        <f>D294*E294</f>
        <v>0</v>
      </c>
    </row>
    <row r="295" spans="1:6">
      <c r="B295" s="133"/>
      <c r="E295" s="388"/>
      <c r="F295" s="218"/>
    </row>
    <row r="296" spans="1:6" ht="52.8">
      <c r="A296" s="130" t="str">
        <f>MID($A$5,3,5)&amp;COUNTA($A$5:A294)</f>
        <v>1.31</v>
      </c>
      <c r="B296" s="173" t="s">
        <v>380</v>
      </c>
      <c r="C296" s="134" t="s">
        <v>17</v>
      </c>
      <c r="D296" s="132">
        <v>100</v>
      </c>
      <c r="E296" s="388"/>
      <c r="F296" s="218">
        <f>D296*E296</f>
        <v>0</v>
      </c>
    </row>
    <row r="297" spans="1:6">
      <c r="A297" s="174"/>
      <c r="B297" s="175"/>
      <c r="C297" s="176"/>
      <c r="D297" s="177"/>
      <c r="E297" s="388"/>
      <c r="F297" s="219"/>
    </row>
    <row r="298" spans="1:6" ht="52.8">
      <c r="A298" s="130" t="str">
        <f>MID($A$5,3,5)&amp;COUNTA($A$5:A297)</f>
        <v>1.32</v>
      </c>
      <c r="B298" s="173" t="s">
        <v>381</v>
      </c>
      <c r="C298" s="134" t="s">
        <v>17</v>
      </c>
      <c r="D298" s="132">
        <v>650</v>
      </c>
      <c r="E298" s="388"/>
      <c r="F298" s="218">
        <f>D298*E298</f>
        <v>0</v>
      </c>
    </row>
    <row r="299" spans="1:6">
      <c r="A299" s="178"/>
      <c r="B299" s="133"/>
      <c r="C299" s="179"/>
      <c r="D299" s="180"/>
      <c r="E299" s="390"/>
      <c r="F299" s="218"/>
    </row>
    <row r="300" spans="1:6" ht="52.8">
      <c r="A300" s="130" t="str">
        <f>MID($A$5,3,5)&amp;COUNTA($A$5:A299)</f>
        <v>1.33</v>
      </c>
      <c r="B300" s="181" t="s">
        <v>382</v>
      </c>
      <c r="C300" s="134" t="s">
        <v>17</v>
      </c>
      <c r="D300" s="132">
        <v>30</v>
      </c>
      <c r="E300" s="388"/>
      <c r="F300" s="218">
        <f>D300*E300</f>
        <v>0</v>
      </c>
    </row>
    <row r="301" spans="1:6">
      <c r="B301" s="133"/>
      <c r="E301" s="388"/>
      <c r="F301" s="218"/>
    </row>
    <row r="302" spans="1:6" ht="52.8">
      <c r="A302" s="130" t="str">
        <f>MID($A$5,3,5)&amp;COUNTA($A$5:A301)</f>
        <v>1.34</v>
      </c>
      <c r="B302" s="181" t="s">
        <v>385</v>
      </c>
      <c r="C302" s="134" t="s">
        <v>17</v>
      </c>
      <c r="D302" s="132">
        <v>100</v>
      </c>
      <c r="E302" s="388"/>
      <c r="F302" s="218">
        <f>D302*E302</f>
        <v>0</v>
      </c>
    </row>
    <row r="303" spans="1:6">
      <c r="B303" s="133"/>
      <c r="E303" s="388"/>
      <c r="F303" s="218"/>
    </row>
    <row r="304" spans="1:6" ht="52.8">
      <c r="A304" s="130" t="str">
        <f>MID($A$5,3,5)&amp;COUNTA($A$5:A303)</f>
        <v>1.35</v>
      </c>
      <c r="B304" s="181" t="s">
        <v>384</v>
      </c>
      <c r="C304" s="134" t="s">
        <v>17</v>
      </c>
      <c r="D304" s="132">
        <v>100</v>
      </c>
      <c r="E304" s="388"/>
      <c r="F304" s="218">
        <f>D304*E304</f>
        <v>0</v>
      </c>
    </row>
    <row r="305" spans="1:6">
      <c r="B305" s="133"/>
      <c r="E305" s="388"/>
      <c r="F305" s="218"/>
    </row>
    <row r="306" spans="1:6" ht="52.8">
      <c r="A306" s="130" t="str">
        <f>MID($A$5,3,5)&amp;COUNTA($A$5:A305)</f>
        <v>1.36</v>
      </c>
      <c r="B306" s="181" t="s">
        <v>383</v>
      </c>
      <c r="C306" s="134" t="s">
        <v>17</v>
      </c>
      <c r="D306" s="132">
        <v>650</v>
      </c>
      <c r="E306" s="388"/>
      <c r="F306" s="218">
        <f>D306*E306</f>
        <v>0</v>
      </c>
    </row>
    <row r="307" spans="1:6">
      <c r="A307" s="182"/>
      <c r="B307" s="175"/>
      <c r="C307" s="183"/>
      <c r="D307" s="184"/>
      <c r="E307" s="390"/>
      <c r="F307" s="219"/>
    </row>
    <row r="308" spans="1:6" ht="43.5" customHeight="1">
      <c r="A308" s="130" t="str">
        <f>MID($A$5,3,5)&amp;COUNTA($A$5:A307)</f>
        <v>1.37</v>
      </c>
      <c r="B308" s="173" t="s">
        <v>386</v>
      </c>
      <c r="E308" s="388"/>
      <c r="F308" s="218"/>
    </row>
    <row r="309" spans="1:6" ht="39.6">
      <c r="B309" s="173" t="s">
        <v>97</v>
      </c>
      <c r="C309" s="134" t="s">
        <v>10</v>
      </c>
      <c r="D309" s="132">
        <v>100</v>
      </c>
      <c r="E309" s="388"/>
      <c r="F309" s="218">
        <f t="shared" ref="F309:F323" si="1">D309*E309</f>
        <v>0</v>
      </c>
    </row>
    <row r="310" spans="1:6" ht="26.4">
      <c r="B310" s="173" t="s">
        <v>98</v>
      </c>
      <c r="C310" s="134" t="s">
        <v>17</v>
      </c>
      <c r="D310" s="134">
        <v>3600</v>
      </c>
      <c r="E310" s="388"/>
      <c r="F310" s="218">
        <f t="shared" si="1"/>
        <v>0</v>
      </c>
    </row>
    <row r="311" spans="1:6" ht="26.4">
      <c r="B311" s="173" t="s">
        <v>99</v>
      </c>
      <c r="C311" s="134" t="s">
        <v>10</v>
      </c>
      <c r="D311" s="132">
        <v>3600</v>
      </c>
      <c r="E311" s="388"/>
      <c r="F311" s="218">
        <f t="shared" si="1"/>
        <v>0</v>
      </c>
    </row>
    <row r="312" spans="1:6" ht="26.4">
      <c r="B312" s="173" t="s">
        <v>100</v>
      </c>
      <c r="C312" s="134" t="s">
        <v>10</v>
      </c>
      <c r="D312" s="132">
        <v>1800</v>
      </c>
      <c r="E312" s="388"/>
      <c r="F312" s="218">
        <f t="shared" si="1"/>
        <v>0</v>
      </c>
    </row>
    <row r="313" spans="1:6">
      <c r="B313" s="173" t="s">
        <v>101</v>
      </c>
      <c r="C313" s="134" t="s">
        <v>10</v>
      </c>
      <c r="D313" s="132">
        <v>100</v>
      </c>
      <c r="E313" s="388"/>
      <c r="F313" s="218">
        <f t="shared" si="1"/>
        <v>0</v>
      </c>
    </row>
    <row r="314" spans="1:6">
      <c r="B314" s="173" t="s">
        <v>102</v>
      </c>
      <c r="C314" s="134" t="s">
        <v>10</v>
      </c>
      <c r="D314" s="132">
        <v>300</v>
      </c>
      <c r="E314" s="388"/>
      <c r="F314" s="218">
        <f t="shared" si="1"/>
        <v>0</v>
      </c>
    </row>
    <row r="315" spans="1:6" ht="26.4">
      <c r="B315" s="173" t="s">
        <v>103</v>
      </c>
      <c r="C315" s="134" t="s">
        <v>17</v>
      </c>
      <c r="D315" s="132">
        <v>1000</v>
      </c>
      <c r="E315" s="388"/>
      <c r="F315" s="218">
        <f t="shared" si="1"/>
        <v>0</v>
      </c>
    </row>
    <row r="316" spans="1:6" ht="26.4">
      <c r="B316" s="173" t="s">
        <v>104</v>
      </c>
      <c r="C316" s="134" t="s">
        <v>17</v>
      </c>
      <c r="D316" s="132">
        <v>1000</v>
      </c>
      <c r="E316" s="388"/>
      <c r="F316" s="218">
        <f t="shared" si="1"/>
        <v>0</v>
      </c>
    </row>
    <row r="317" spans="1:6" ht="26.4">
      <c r="B317" s="173" t="s">
        <v>105</v>
      </c>
      <c r="C317" s="134" t="s">
        <v>10</v>
      </c>
      <c r="D317" s="132">
        <v>100</v>
      </c>
      <c r="E317" s="388"/>
      <c r="F317" s="218">
        <f t="shared" si="1"/>
        <v>0</v>
      </c>
    </row>
    <row r="318" spans="1:6" ht="26.4">
      <c r="B318" s="173" t="s">
        <v>106</v>
      </c>
      <c r="C318" s="134" t="s">
        <v>10</v>
      </c>
      <c r="D318" s="132">
        <v>30</v>
      </c>
      <c r="E318" s="388"/>
      <c r="F318" s="218">
        <f t="shared" si="1"/>
        <v>0</v>
      </c>
    </row>
    <row r="319" spans="1:6" ht="26.4">
      <c r="B319" s="173" t="s">
        <v>107</v>
      </c>
      <c r="C319" s="134" t="s">
        <v>10</v>
      </c>
      <c r="D319" s="132">
        <v>8</v>
      </c>
      <c r="E319" s="388"/>
      <c r="F319" s="218">
        <f t="shared" si="1"/>
        <v>0</v>
      </c>
    </row>
    <row r="320" spans="1:6" ht="26.4">
      <c r="B320" s="173" t="s">
        <v>108</v>
      </c>
      <c r="C320" s="134" t="s">
        <v>10</v>
      </c>
      <c r="D320" s="132">
        <v>20</v>
      </c>
      <c r="E320" s="388"/>
      <c r="F320" s="218">
        <f t="shared" si="1"/>
        <v>0</v>
      </c>
    </row>
    <row r="321" spans="1:6" ht="26.4">
      <c r="B321" s="173" t="s">
        <v>109</v>
      </c>
      <c r="C321" s="185" t="s">
        <v>10</v>
      </c>
      <c r="D321" s="186">
        <v>28</v>
      </c>
      <c r="E321" s="391"/>
      <c r="F321" s="220">
        <f t="shared" si="1"/>
        <v>0</v>
      </c>
    </row>
    <row r="322" spans="1:6" ht="21" customHeight="1">
      <c r="B322" s="173" t="s">
        <v>110</v>
      </c>
      <c r="C322" s="185" t="s">
        <v>10</v>
      </c>
      <c r="D322" s="186">
        <v>30</v>
      </c>
      <c r="E322" s="391"/>
      <c r="F322" s="220">
        <f>D322*E322</f>
        <v>0</v>
      </c>
    </row>
    <row r="323" spans="1:6" ht="26.4">
      <c r="B323" s="173" t="s">
        <v>111</v>
      </c>
      <c r="C323" s="134" t="s">
        <v>10</v>
      </c>
      <c r="D323" s="132">
        <v>60</v>
      </c>
      <c r="E323" s="388"/>
      <c r="F323" s="218">
        <f t="shared" si="1"/>
        <v>0</v>
      </c>
    </row>
    <row r="324" spans="1:6">
      <c r="B324" s="173"/>
      <c r="C324" s="132"/>
      <c r="E324" s="388"/>
      <c r="F324" s="218"/>
    </row>
    <row r="325" spans="1:6" ht="39.6">
      <c r="A325" s="130" t="str">
        <f>MID($A$5,3,5)&amp;COUNTA($A$5:A324)</f>
        <v>1.38</v>
      </c>
      <c r="B325" s="173" t="s">
        <v>387</v>
      </c>
      <c r="E325" s="388"/>
      <c r="F325" s="161"/>
    </row>
    <row r="326" spans="1:6">
      <c r="B326" s="173" t="s">
        <v>112</v>
      </c>
      <c r="C326" s="132" t="s">
        <v>17</v>
      </c>
      <c r="D326" s="132">
        <v>3000</v>
      </c>
      <c r="E326" s="388"/>
      <c r="F326" s="218">
        <f>D326*E326</f>
        <v>0</v>
      </c>
    </row>
    <row r="327" spans="1:6">
      <c r="B327" s="173" t="s">
        <v>113</v>
      </c>
      <c r="C327" s="132" t="s">
        <v>17</v>
      </c>
      <c r="D327" s="132">
        <v>1300</v>
      </c>
      <c r="E327" s="388"/>
      <c r="F327" s="218">
        <f>D327*E327</f>
        <v>0</v>
      </c>
    </row>
    <row r="328" spans="1:6">
      <c r="B328" s="173" t="s">
        <v>114</v>
      </c>
      <c r="C328" s="132" t="s">
        <v>17</v>
      </c>
      <c r="D328" s="132">
        <v>900</v>
      </c>
      <c r="E328" s="388"/>
      <c r="F328" s="218">
        <f>D328*E328</f>
        <v>0</v>
      </c>
    </row>
    <row r="329" spans="1:6">
      <c r="B329" s="173" t="s">
        <v>115</v>
      </c>
      <c r="C329" s="132" t="s">
        <v>17</v>
      </c>
      <c r="D329" s="132">
        <v>800</v>
      </c>
      <c r="E329" s="388"/>
      <c r="F329" s="218">
        <f>D329*E329</f>
        <v>0</v>
      </c>
    </row>
    <row r="330" spans="1:6">
      <c r="B330" s="133" t="str">
        <f>"kompl.st."&amp;MID($A$5,3,5)&amp;COUNTA($A$5:A324)</f>
        <v>kompl.st.1.38</v>
      </c>
      <c r="E330" s="388"/>
      <c r="F330" s="218"/>
    </row>
    <row r="331" spans="1:6">
      <c r="B331" s="133"/>
      <c r="E331" s="388"/>
      <c r="F331" s="218"/>
    </row>
    <row r="332" spans="1:6" ht="52.8">
      <c r="A332" s="130" t="str">
        <f>MID($A$5,3,5)&amp;COUNTA($A$5:A331)</f>
        <v>1.39</v>
      </c>
      <c r="B332" s="187" t="s">
        <v>368</v>
      </c>
      <c r="C332" s="188"/>
      <c r="D332" s="188"/>
      <c r="E332" s="392"/>
      <c r="F332" s="221"/>
    </row>
    <row r="333" spans="1:6" ht="26.4">
      <c r="A333" s="190"/>
      <c r="B333" s="187" t="s">
        <v>116</v>
      </c>
      <c r="C333" s="188" t="s">
        <v>17</v>
      </c>
      <c r="D333" s="188">
        <v>150</v>
      </c>
      <c r="E333" s="392"/>
      <c r="F333" s="221"/>
    </row>
    <row r="334" spans="1:6">
      <c r="A334" s="190"/>
      <c r="B334" s="191"/>
      <c r="C334" s="188"/>
      <c r="D334" s="188"/>
      <c r="E334" s="392"/>
      <c r="F334" s="221"/>
    </row>
    <row r="335" spans="1:6">
      <c r="A335" s="192"/>
      <c r="B335" s="133" t="str">
        <f>"kompl.st."&amp;MID($A$5,3,5)&amp;COUNTA($A$5:A329)</f>
        <v>kompl.st.1.39</v>
      </c>
      <c r="C335" s="188" t="s">
        <v>10</v>
      </c>
      <c r="D335" s="189">
        <v>6</v>
      </c>
      <c r="E335" s="392"/>
      <c r="F335" s="218">
        <f>D335*E335</f>
        <v>0</v>
      </c>
    </row>
    <row r="336" spans="1:6">
      <c r="C336" s="162"/>
      <c r="E336" s="388"/>
      <c r="F336" s="218"/>
    </row>
    <row r="337" spans="1:9">
      <c r="A337" s="135"/>
      <c r="B337" s="136" t="str">
        <f>$A$5&amp;" "&amp;$B$5&amp;" UKUPNO:"</f>
        <v>F.1. OSNOVNA OPREMA UKUPNO:</v>
      </c>
      <c r="C337" s="208"/>
      <c r="D337" s="209"/>
      <c r="E337" s="393"/>
      <c r="F337" s="222">
        <f>SUM(F7:F335)</f>
        <v>0</v>
      </c>
      <c r="I337" s="165"/>
    </row>
    <row r="338" spans="1:9">
      <c r="C338" s="162"/>
      <c r="E338" s="388"/>
      <c r="F338" s="218"/>
    </row>
    <row r="339" spans="1:9">
      <c r="A339" s="155" t="s">
        <v>117</v>
      </c>
      <c r="B339" s="136" t="s">
        <v>118</v>
      </c>
      <c r="C339" s="156"/>
      <c r="D339" s="157"/>
      <c r="E339" s="394"/>
      <c r="F339" s="222"/>
    </row>
    <row r="340" spans="1:9">
      <c r="B340" s="133"/>
      <c r="D340" s="206"/>
      <c r="E340" s="387"/>
      <c r="F340" s="218"/>
    </row>
    <row r="341" spans="1:9" ht="79.2">
      <c r="A341" s="130" t="str">
        <f>MID($A$339,3,5)&amp;COUNTA($A$339:A340)</f>
        <v>2.1</v>
      </c>
      <c r="B341" s="173" t="s">
        <v>120</v>
      </c>
      <c r="C341" s="134" t="s">
        <v>10</v>
      </c>
      <c r="D341" s="132">
        <v>64</v>
      </c>
      <c r="E341" s="388"/>
      <c r="F341" s="218">
        <f>D341*E341</f>
        <v>0</v>
      </c>
    </row>
    <row r="342" spans="1:9">
      <c r="B342" s="133"/>
      <c r="E342" s="388"/>
      <c r="F342" s="218"/>
    </row>
    <row r="343" spans="1:9">
      <c r="A343" s="130" t="str">
        <f>MID($A$339,3,5)&amp;COUNTA($A$339:A342)</f>
        <v>2.2</v>
      </c>
      <c r="B343" s="173" t="s">
        <v>121</v>
      </c>
      <c r="C343" s="134" t="s">
        <v>10</v>
      </c>
      <c r="D343" s="132">
        <v>24</v>
      </c>
      <c r="E343" s="388"/>
      <c r="F343" s="218">
        <f>D343*E343</f>
        <v>0</v>
      </c>
    </row>
    <row r="344" spans="1:9">
      <c r="B344" s="134"/>
      <c r="E344" s="388"/>
      <c r="F344" s="218"/>
    </row>
    <row r="345" spans="1:9">
      <c r="A345" s="135"/>
      <c r="B345" s="136" t="str">
        <f>A339&amp;" "&amp;$B$339&amp;" UKUPNO:"</f>
        <v>F.2. MONTAŽA, UGRADNJA I SPAJANJE UKUPNO:</v>
      </c>
      <c r="C345" s="208"/>
      <c r="D345" s="209"/>
      <c r="E345" s="393"/>
      <c r="F345" s="222">
        <f>SUM(F341:F344)</f>
        <v>0</v>
      </c>
    </row>
    <row r="346" spans="1:9" s="127" customFormat="1">
      <c r="A346" s="145"/>
      <c r="B346" s="146"/>
      <c r="C346" s="147"/>
      <c r="D346" s="132"/>
      <c r="E346" s="388"/>
      <c r="F346" s="218"/>
    </row>
    <row r="347" spans="1:9" s="127" customFormat="1" ht="26.4">
      <c r="A347" s="155" t="s">
        <v>122</v>
      </c>
      <c r="B347" s="136" t="s">
        <v>123</v>
      </c>
      <c r="C347" s="156"/>
      <c r="D347" s="157"/>
      <c r="E347" s="394"/>
      <c r="F347" s="222"/>
    </row>
    <row r="348" spans="1:9">
      <c r="A348" s="145"/>
      <c r="B348" s="146"/>
      <c r="C348" s="147"/>
      <c r="E348" s="388"/>
      <c r="F348" s="218"/>
    </row>
    <row r="349" spans="1:9" s="127" customFormat="1" ht="26.4">
      <c r="A349" s="130" t="str">
        <f>MID($A$347,3,5)&amp;COUNTA($A347:A$348)</f>
        <v>3.1</v>
      </c>
      <c r="B349" s="173" t="s">
        <v>124</v>
      </c>
      <c r="C349" s="134" t="s">
        <v>145</v>
      </c>
      <c r="D349" s="194">
        <v>1</v>
      </c>
      <c r="E349" s="395"/>
      <c r="F349" s="196">
        <f>D349*E349</f>
        <v>0</v>
      </c>
    </row>
    <row r="350" spans="1:9">
      <c r="A350" s="145"/>
      <c r="B350" s="195"/>
      <c r="C350" s="193"/>
      <c r="D350" s="194"/>
      <c r="E350" s="395"/>
      <c r="F350" s="196"/>
      <c r="I350" s="129"/>
    </row>
    <row r="351" spans="1:9" ht="39.6">
      <c r="A351" s="130" t="str">
        <f>MID($A$347,3,5)&amp;COUNTA($A$347:A350)</f>
        <v>3.2</v>
      </c>
      <c r="B351" s="173" t="s">
        <v>125</v>
      </c>
      <c r="C351" s="134" t="s">
        <v>145</v>
      </c>
      <c r="D351" s="194">
        <v>1</v>
      </c>
      <c r="E351" s="395"/>
      <c r="F351" s="196">
        <f>D351*E351</f>
        <v>0</v>
      </c>
    </row>
    <row r="352" spans="1:9">
      <c r="A352" s="145"/>
      <c r="B352" s="195"/>
      <c r="C352" s="193"/>
      <c r="D352" s="194"/>
      <c r="E352" s="395"/>
      <c r="F352" s="196"/>
    </row>
    <row r="353" spans="1:6" ht="26.4">
      <c r="A353" s="130" t="str">
        <f>MID($A$347,3,5)&amp;COUNTA($A$347:A352)</f>
        <v>3.3</v>
      </c>
      <c r="B353" s="173" t="s">
        <v>126</v>
      </c>
      <c r="C353" s="134" t="s">
        <v>145</v>
      </c>
      <c r="D353" s="194">
        <v>1</v>
      </c>
      <c r="E353" s="395"/>
      <c r="F353" s="196">
        <f>D353*E353</f>
        <v>0</v>
      </c>
    </row>
    <row r="354" spans="1:6">
      <c r="A354" s="145"/>
      <c r="B354" s="195"/>
      <c r="C354" s="193"/>
      <c r="D354" s="194"/>
      <c r="E354" s="395"/>
      <c r="F354" s="196"/>
    </row>
    <row r="355" spans="1:6" ht="26.4">
      <c r="A355" s="130" t="str">
        <f>MID($A$347,3,5)&amp;COUNTA($A$347:A354)</f>
        <v>3.4</v>
      </c>
      <c r="B355" s="173" t="s">
        <v>127</v>
      </c>
      <c r="C355" s="193"/>
      <c r="D355" s="194"/>
      <c r="E355" s="395"/>
      <c r="F355" s="196"/>
    </row>
    <row r="356" spans="1:6">
      <c r="A356" s="145"/>
      <c r="B356" s="173" t="s">
        <v>128</v>
      </c>
      <c r="C356" s="197" t="s">
        <v>145</v>
      </c>
      <c r="D356" s="194">
        <v>1</v>
      </c>
      <c r="E356" s="395"/>
      <c r="F356" s="196">
        <f>D356*E356</f>
        <v>0</v>
      </c>
    </row>
    <row r="357" spans="1:6">
      <c r="A357" s="145"/>
      <c r="B357" s="173" t="s">
        <v>129</v>
      </c>
      <c r="C357" s="197" t="s">
        <v>145</v>
      </c>
      <c r="D357" s="194">
        <v>1</v>
      </c>
      <c r="E357" s="395"/>
      <c r="F357" s="196">
        <f>D357*E357</f>
        <v>0</v>
      </c>
    </row>
    <row r="358" spans="1:6">
      <c r="A358" s="145"/>
      <c r="B358" s="195"/>
      <c r="C358" s="193"/>
      <c r="D358" s="194"/>
      <c r="E358" s="395"/>
      <c r="F358" s="196"/>
    </row>
    <row r="359" spans="1:6" ht="92.4">
      <c r="A359" s="130" t="str">
        <f>MID($A$347,3,5)&amp;COUNTA($A$347:A358)</f>
        <v>3.5</v>
      </c>
      <c r="B359" s="173" t="s">
        <v>369</v>
      </c>
      <c r="C359" s="134" t="s">
        <v>145</v>
      </c>
      <c r="D359" s="194">
        <v>1</v>
      </c>
      <c r="E359" s="395"/>
      <c r="F359" s="196">
        <f>D359*E359</f>
        <v>0</v>
      </c>
    </row>
    <row r="360" spans="1:6" s="127" customFormat="1">
      <c r="A360" s="145"/>
      <c r="B360" s="195"/>
      <c r="C360" s="193"/>
      <c r="D360" s="194"/>
      <c r="E360" s="395"/>
      <c r="F360" s="196"/>
    </row>
    <row r="361" spans="1:6" ht="52.8">
      <c r="A361" s="130" t="str">
        <f>MID($A$347,3,5)&amp;COUNTA($A$347:A360)</f>
        <v>3.6</v>
      </c>
      <c r="B361" s="173" t="s">
        <v>130</v>
      </c>
      <c r="C361" s="134" t="s">
        <v>145</v>
      </c>
      <c r="D361" s="194">
        <v>1</v>
      </c>
      <c r="E361" s="395"/>
      <c r="F361" s="196">
        <f>D361*E361</f>
        <v>0</v>
      </c>
    </row>
    <row r="362" spans="1:6" s="127" customFormat="1">
      <c r="A362" s="195"/>
      <c r="B362" s="133"/>
      <c r="C362" s="197"/>
      <c r="D362" s="194"/>
      <c r="E362" s="196"/>
      <c r="F362" s="196"/>
    </row>
    <row r="363" spans="1:6" s="127" customFormat="1">
      <c r="A363" s="145"/>
      <c r="B363" s="146"/>
      <c r="C363" s="147"/>
      <c r="D363" s="132"/>
      <c r="E363" s="161"/>
      <c r="F363" s="218"/>
    </row>
    <row r="364" spans="1:6" ht="26.4">
      <c r="A364" s="135"/>
      <c r="B364" s="136" t="str">
        <f>A347&amp;" "&amp;$B$347&amp;" UKUPNO:"</f>
        <v>F.3. PROJEKTIRANJE, ISPITIVANJE I PUŠTANJE U POGON UKUPNO:</v>
      </c>
      <c r="C364" s="208"/>
      <c r="D364" s="209"/>
      <c r="E364" s="210"/>
      <c r="F364" s="222">
        <f>SUM(F349:F363)</f>
        <v>0</v>
      </c>
    </row>
    <row r="365" spans="1:6">
      <c r="A365" s="145"/>
      <c r="B365" s="146"/>
      <c r="C365" s="147"/>
      <c r="F365" s="218"/>
    </row>
    <row r="366" spans="1:6" s="127" customFormat="1">
      <c r="A366" s="130"/>
      <c r="B366" s="149"/>
      <c r="C366" s="134"/>
      <c r="D366" s="132"/>
      <c r="E366" s="148"/>
      <c r="F366" s="218"/>
    </row>
    <row r="367" spans="1:6">
      <c r="B367" s="198" t="s">
        <v>131</v>
      </c>
      <c r="F367" s="218"/>
    </row>
    <row r="368" spans="1:6">
      <c r="F368" s="218"/>
    </row>
    <row r="369" spans="1:9" s="127" customFormat="1">
      <c r="A369" s="130"/>
      <c r="B369" s="135" t="str">
        <f>$A$337&amp;" "&amp;$B$337&amp;""</f>
        <v xml:space="preserve"> F.1. OSNOVNA OPREMA UKUPNO:</v>
      </c>
      <c r="C369" s="208"/>
      <c r="D369" s="209"/>
      <c r="E369" s="210"/>
      <c r="F369" s="222">
        <f>F337</f>
        <v>0</v>
      </c>
    </row>
    <row r="370" spans="1:9">
      <c r="B370" s="135" t="str">
        <f>$A$345&amp;" "&amp;$B$345&amp;""</f>
        <v xml:space="preserve"> F.2. MONTAŽA, UGRADNJA I SPAJANJE UKUPNO:</v>
      </c>
      <c r="C370" s="208"/>
      <c r="D370" s="209"/>
      <c r="E370" s="210"/>
      <c r="F370" s="222">
        <f>F345</f>
        <v>0</v>
      </c>
    </row>
    <row r="371" spans="1:9" s="127" customFormat="1" ht="26.4">
      <c r="A371" s="130"/>
      <c r="B371" s="135" t="str">
        <f>$A$364&amp;" "&amp;$B$364&amp;""</f>
        <v xml:space="preserve"> F.3. PROJEKTIRANJE, ISPITIVANJE I PUŠTANJE U POGON UKUPNO:</v>
      </c>
      <c r="C371" s="208"/>
      <c r="D371" s="209"/>
      <c r="E371" s="210"/>
      <c r="F371" s="222">
        <f>F364</f>
        <v>0</v>
      </c>
    </row>
    <row r="372" spans="1:9">
      <c r="B372" s="128"/>
      <c r="C372" s="199"/>
      <c r="F372" s="218"/>
    </row>
    <row r="373" spans="1:9" s="127" customFormat="1" ht="14.25" customHeight="1">
      <c r="A373" s="130"/>
      <c r="B373" s="128"/>
      <c r="C373" s="199"/>
      <c r="D373" s="132"/>
      <c r="E373" s="148"/>
      <c r="F373" s="218"/>
    </row>
    <row r="374" spans="1:9">
      <c r="F374" s="218"/>
    </row>
    <row r="375" spans="1:9" ht="27" customHeight="1">
      <c r="B375" s="146" t="s">
        <v>420</v>
      </c>
      <c r="C375" s="147"/>
      <c r="D375" s="211"/>
      <c r="E375" s="200"/>
      <c r="F375" s="223">
        <f>SUM(F369:F371)</f>
        <v>0</v>
      </c>
      <c r="I375" s="127"/>
    </row>
    <row r="376" spans="1:9">
      <c r="A376" s="145"/>
      <c r="B376" s="146" t="s">
        <v>132</v>
      </c>
      <c r="C376" s="147"/>
      <c r="F376" s="385"/>
    </row>
    <row r="377" spans="1:9">
      <c r="A377" s="145"/>
      <c r="B377" s="146" t="s">
        <v>421</v>
      </c>
      <c r="C377" s="147"/>
      <c r="F377" s="224">
        <f>F375+F376</f>
        <v>0</v>
      </c>
    </row>
    <row r="378" spans="1:9" s="127" customFormat="1">
      <c r="A378" s="145"/>
      <c r="B378" s="146"/>
      <c r="C378" s="147"/>
      <c r="D378" s="132"/>
      <c r="E378" s="148"/>
      <c r="F378" s="207"/>
    </row>
    <row r="379" spans="1:9">
      <c r="A379" s="145"/>
      <c r="B379" s="146"/>
      <c r="C379" s="147"/>
    </row>
    <row r="380" spans="1:9">
      <c r="A380" s="145"/>
      <c r="B380" s="146"/>
      <c r="C380" s="147"/>
    </row>
    <row r="381" spans="1:9" s="127" customFormat="1">
      <c r="A381" s="145"/>
      <c r="B381" s="146"/>
      <c r="C381" s="147"/>
      <c r="D381" s="132"/>
      <c r="E381" s="148"/>
      <c r="F381" s="207"/>
    </row>
    <row r="382" spans="1:9">
      <c r="A382" s="145"/>
      <c r="B382" s="146"/>
      <c r="C382" s="147"/>
    </row>
    <row r="384" spans="1:9" s="127" customFormat="1">
      <c r="A384" s="130"/>
      <c r="B384" s="149"/>
      <c r="C384" s="134"/>
      <c r="D384" s="132"/>
      <c r="E384" s="148"/>
      <c r="F384" s="207"/>
    </row>
    <row r="386" spans="1:6">
      <c r="B386" s="146"/>
      <c r="C386" s="147"/>
    </row>
    <row r="387" spans="1:6" s="127" customFormat="1">
      <c r="A387" s="130"/>
      <c r="B387" s="149"/>
      <c r="C387" s="134"/>
      <c r="D387" s="132"/>
      <c r="E387" s="148"/>
      <c r="F387" s="207"/>
    </row>
    <row r="390" spans="1:6" s="127" customFormat="1">
      <c r="A390" s="130"/>
      <c r="B390" s="149"/>
      <c r="C390" s="134"/>
      <c r="D390" s="132"/>
      <c r="E390" s="148"/>
      <c r="F390" s="207"/>
    </row>
    <row r="393" spans="1:6" s="127" customFormat="1">
      <c r="A393" s="130"/>
      <c r="B393" s="149"/>
      <c r="C393" s="134"/>
      <c r="D393" s="132"/>
      <c r="E393" s="148"/>
      <c r="F393" s="207"/>
    </row>
    <row r="396" spans="1:6" s="127" customFormat="1">
      <c r="A396" s="130"/>
      <c r="B396" s="149"/>
      <c r="C396" s="134"/>
      <c r="D396" s="132"/>
      <c r="E396" s="148"/>
      <c r="F396" s="207"/>
    </row>
    <row r="399" spans="1:6" s="127" customFormat="1">
      <c r="A399" s="130"/>
      <c r="B399" s="149"/>
      <c r="C399" s="134"/>
      <c r="D399" s="132"/>
      <c r="E399" s="148"/>
      <c r="F399" s="207"/>
    </row>
    <row r="402" spans="1:6" s="127" customFormat="1">
      <c r="A402" s="130"/>
      <c r="B402" s="149"/>
      <c r="C402" s="134"/>
      <c r="D402" s="132"/>
      <c r="E402" s="148"/>
      <c r="F402" s="207"/>
    </row>
    <row r="416" spans="1:6" s="127" customFormat="1">
      <c r="A416" s="130"/>
      <c r="B416" s="149"/>
      <c r="C416" s="134"/>
      <c r="D416" s="132"/>
      <c r="E416" s="148"/>
      <c r="F416" s="207"/>
    </row>
    <row r="424" spans="1:6" s="127" customFormat="1">
      <c r="A424" s="130"/>
      <c r="B424" s="149"/>
      <c r="C424" s="134"/>
      <c r="D424" s="132"/>
      <c r="E424" s="148"/>
      <c r="F424" s="207"/>
    </row>
    <row r="427" spans="1:6" s="127" customFormat="1">
      <c r="A427" s="130"/>
      <c r="B427" s="149"/>
      <c r="C427" s="134"/>
      <c r="D427" s="132"/>
      <c r="E427" s="148"/>
      <c r="F427" s="207"/>
    </row>
    <row r="430" spans="1:6" s="127" customFormat="1">
      <c r="A430" s="130"/>
      <c r="B430" s="149"/>
      <c r="C430" s="134"/>
      <c r="D430" s="132"/>
      <c r="E430" s="148"/>
      <c r="F430" s="207"/>
    </row>
    <row r="433" spans="1:6" s="127" customFormat="1">
      <c r="A433" s="130"/>
      <c r="B433" s="149"/>
      <c r="C433" s="134"/>
      <c r="D433" s="132"/>
      <c r="E433" s="148"/>
      <c r="F433" s="207"/>
    </row>
    <row r="436" spans="1:6" s="127" customFormat="1">
      <c r="A436" s="130"/>
      <c r="B436" s="149"/>
      <c r="C436" s="134"/>
      <c r="D436" s="132"/>
      <c r="E436" s="148"/>
      <c r="F436" s="207"/>
    </row>
    <row r="439" spans="1:6" s="127" customFormat="1">
      <c r="A439" s="130"/>
      <c r="B439" s="149"/>
      <c r="C439" s="134"/>
      <c r="D439" s="132"/>
      <c r="E439" s="148"/>
      <c r="F439" s="207"/>
    </row>
    <row r="442" spans="1:6" s="127" customFormat="1">
      <c r="A442" s="130"/>
      <c r="B442" s="149"/>
      <c r="C442" s="134"/>
      <c r="D442" s="132"/>
      <c r="E442" s="148"/>
      <c r="F442" s="207"/>
    </row>
    <row r="445" spans="1:6" s="127" customFormat="1">
      <c r="A445" s="130"/>
      <c r="B445" s="149"/>
      <c r="C445" s="134"/>
      <c r="D445" s="132"/>
      <c r="E445" s="148"/>
      <c r="F445" s="207"/>
    </row>
    <row r="448" spans="1:6" s="127" customFormat="1">
      <c r="A448" s="130"/>
      <c r="B448" s="149"/>
      <c r="C448" s="134"/>
      <c r="D448" s="132"/>
      <c r="E448" s="148"/>
      <c r="F448" s="207"/>
    </row>
    <row r="457" spans="1:6" s="127" customFormat="1">
      <c r="A457" s="130"/>
      <c r="B457" s="149"/>
      <c r="C457" s="134"/>
      <c r="D457" s="132"/>
      <c r="E457" s="148"/>
      <c r="F457" s="207"/>
    </row>
    <row r="459" spans="1:6" s="127" customFormat="1">
      <c r="A459" s="130"/>
      <c r="B459" s="149"/>
      <c r="C459" s="134"/>
      <c r="D459" s="132"/>
      <c r="E459" s="148"/>
      <c r="F459" s="207"/>
    </row>
    <row r="462" spans="1:6" s="127" customFormat="1">
      <c r="A462" s="130"/>
      <c r="B462" s="149"/>
      <c r="C462" s="134"/>
      <c r="D462" s="132"/>
      <c r="E462" s="148"/>
      <c r="F462" s="207"/>
    </row>
    <row r="468" spans="1:6" s="127" customFormat="1">
      <c r="A468" s="130"/>
      <c r="B468" s="149"/>
      <c r="C468" s="134"/>
      <c r="D468" s="132"/>
      <c r="E468" s="148"/>
      <c r="F468" s="207"/>
    </row>
    <row r="471" spans="1:6" s="127" customFormat="1">
      <c r="A471" s="130"/>
      <c r="B471" s="149"/>
      <c r="C471" s="134"/>
      <c r="D471" s="132"/>
      <c r="E471" s="148"/>
      <c r="F471" s="207"/>
    </row>
    <row r="474" spans="1:6" s="127" customFormat="1">
      <c r="A474" s="130"/>
      <c r="B474" s="149"/>
      <c r="C474" s="134"/>
      <c r="D474" s="132"/>
      <c r="E474" s="148"/>
      <c r="F474" s="207"/>
    </row>
    <row r="477" spans="1:6" s="127" customFormat="1">
      <c r="A477" s="130"/>
      <c r="B477" s="149"/>
      <c r="C477" s="134"/>
      <c r="D477" s="132"/>
      <c r="E477" s="148"/>
      <c r="F477" s="207"/>
    </row>
    <row r="479" spans="1:6" s="127" customFormat="1" ht="15" customHeight="1">
      <c r="A479" s="130"/>
      <c r="B479" s="149"/>
      <c r="C479" s="134"/>
      <c r="D479" s="132"/>
      <c r="E479" s="148"/>
      <c r="F479" s="207"/>
    </row>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524" spans="1:6">
      <c r="A524" s="128"/>
      <c r="B524" s="128"/>
      <c r="C524" s="212"/>
      <c r="D524" s="212"/>
      <c r="E524" s="134"/>
      <c r="F524" s="212"/>
    </row>
    <row r="525" spans="1:6">
      <c r="A525" s="128"/>
      <c r="B525" s="128"/>
      <c r="C525" s="212"/>
      <c r="D525" s="212"/>
      <c r="E525" s="134"/>
      <c r="F525" s="212"/>
    </row>
    <row r="526" spans="1:6">
      <c r="A526" s="128"/>
      <c r="B526" s="128"/>
      <c r="C526" s="212"/>
      <c r="D526" s="212"/>
      <c r="E526" s="134"/>
      <c r="F526" s="212"/>
    </row>
    <row r="527" spans="1:6">
      <c r="A527" s="128"/>
      <c r="B527" s="128"/>
      <c r="C527" s="212"/>
      <c r="D527" s="212"/>
      <c r="E527" s="134"/>
      <c r="F527" s="212"/>
    </row>
    <row r="534" spans="1:6" s="127" customFormat="1">
      <c r="A534" s="130"/>
      <c r="B534" s="149"/>
      <c r="C534" s="134"/>
      <c r="D534" s="132"/>
      <c r="E534" s="148"/>
      <c r="F534" s="207"/>
    </row>
    <row r="535" spans="1:6" s="127" customFormat="1">
      <c r="A535" s="130"/>
      <c r="B535" s="149"/>
      <c r="C535" s="134"/>
      <c r="D535" s="132"/>
      <c r="E535" s="148"/>
      <c r="F535" s="207"/>
    </row>
    <row r="536" spans="1:6" s="127" customFormat="1">
      <c r="A536" s="130"/>
      <c r="B536" s="149"/>
      <c r="C536" s="134"/>
      <c r="D536" s="132"/>
      <c r="E536" s="148"/>
      <c r="F536" s="207"/>
    </row>
    <row r="537" spans="1:6" s="127" customFormat="1">
      <c r="A537" s="130"/>
      <c r="B537" s="149"/>
      <c r="C537" s="134"/>
      <c r="D537" s="132"/>
      <c r="E537" s="148"/>
      <c r="F537" s="207"/>
    </row>
    <row r="538" spans="1:6" s="127" customFormat="1">
      <c r="A538" s="130"/>
      <c r="B538" s="149"/>
      <c r="C538" s="134"/>
      <c r="D538" s="132"/>
      <c r="E538" s="148"/>
      <c r="F538" s="207"/>
    </row>
    <row r="539" spans="1:6" s="127" customFormat="1">
      <c r="A539" s="130"/>
      <c r="B539" s="149"/>
      <c r="C539" s="134"/>
      <c r="D539" s="132"/>
      <c r="E539" s="148"/>
      <c r="F539" s="207"/>
    </row>
    <row r="540" spans="1:6" s="127" customFormat="1">
      <c r="A540" s="130"/>
      <c r="B540" s="149"/>
      <c r="C540" s="134"/>
      <c r="D540" s="132"/>
      <c r="E540" s="148"/>
      <c r="F540" s="207"/>
    </row>
    <row r="545" spans="1:6" s="127" customFormat="1">
      <c r="A545" s="130"/>
      <c r="B545" s="149"/>
      <c r="C545" s="134"/>
      <c r="D545" s="132"/>
      <c r="E545" s="148"/>
      <c r="F545" s="207"/>
    </row>
    <row r="547" spans="1:6" s="127" customFormat="1" ht="14.25" customHeight="1">
      <c r="A547" s="130"/>
      <c r="B547" s="149"/>
      <c r="C547" s="134"/>
      <c r="D547" s="132"/>
      <c r="E547" s="148"/>
      <c r="F547" s="207"/>
    </row>
    <row r="549" spans="1:6" ht="14.25" customHeight="1"/>
    <row r="550" spans="1:6" ht="14.25" customHeight="1"/>
    <row r="551" spans="1:6" ht="14.25" customHeight="1"/>
    <row r="552" spans="1:6" ht="14.25" customHeight="1"/>
    <row r="553" spans="1:6" ht="14.25" customHeight="1"/>
    <row r="554" spans="1:6" s="127" customFormat="1">
      <c r="A554" s="130"/>
      <c r="B554" s="149"/>
      <c r="C554" s="134"/>
      <c r="D554" s="132"/>
      <c r="E554" s="148"/>
      <c r="F554" s="207"/>
    </row>
    <row r="557" spans="1:6" s="127" customFormat="1">
      <c r="A557" s="130"/>
      <c r="B557" s="149"/>
      <c r="C557" s="134"/>
      <c r="D557" s="132"/>
      <c r="E557" s="148"/>
      <c r="F557" s="207"/>
    </row>
    <row r="560" spans="1:6" s="127" customFormat="1">
      <c r="A560" s="130"/>
      <c r="B560" s="149"/>
      <c r="C560" s="134"/>
      <c r="D560" s="132"/>
      <c r="E560" s="148"/>
      <c r="F560" s="207"/>
    </row>
    <row r="563" spans="1:6" s="127" customFormat="1">
      <c r="A563" s="130"/>
      <c r="B563" s="149"/>
      <c r="C563" s="134"/>
      <c r="D563" s="132"/>
      <c r="E563" s="148"/>
      <c r="F563" s="207"/>
    </row>
    <row r="566" spans="1:6" s="127" customFormat="1">
      <c r="A566" s="130"/>
      <c r="B566" s="149"/>
      <c r="C566" s="134"/>
      <c r="D566" s="132"/>
      <c r="E566" s="148"/>
      <c r="F566" s="207"/>
    </row>
    <row r="569" spans="1:6" s="127" customFormat="1">
      <c r="A569" s="130"/>
      <c r="B569" s="149"/>
      <c r="C569" s="134"/>
      <c r="D569" s="132"/>
      <c r="E569" s="148"/>
      <c r="F569" s="207"/>
    </row>
    <row r="572" spans="1:6" s="127" customFormat="1">
      <c r="A572" s="130"/>
      <c r="B572" s="149"/>
      <c r="C572" s="134"/>
      <c r="D572" s="132"/>
      <c r="E572" s="148"/>
      <c r="F572" s="207"/>
    </row>
    <row r="575" spans="1:6" s="127" customFormat="1">
      <c r="A575" s="130"/>
      <c r="B575" s="149"/>
      <c r="C575" s="134"/>
      <c r="D575" s="132"/>
      <c r="E575" s="148"/>
      <c r="F575" s="207"/>
    </row>
    <row r="578" spans="1:6" s="127" customFormat="1">
      <c r="A578" s="130"/>
      <c r="B578" s="149"/>
      <c r="C578" s="134"/>
      <c r="D578" s="132"/>
      <c r="E578" s="148"/>
      <c r="F578" s="207"/>
    </row>
    <row r="581" spans="1:6" s="127" customFormat="1">
      <c r="A581" s="130"/>
      <c r="B581" s="149"/>
      <c r="C581" s="134"/>
      <c r="D581" s="132"/>
      <c r="E581" s="148"/>
      <c r="F581" s="207"/>
    </row>
    <row r="584" spans="1:6" s="127" customFormat="1">
      <c r="A584" s="130"/>
      <c r="B584" s="149"/>
      <c r="C584" s="134"/>
      <c r="D584" s="132"/>
      <c r="E584" s="148"/>
      <c r="F584" s="207"/>
    </row>
    <row r="587" spans="1:6" s="127" customFormat="1">
      <c r="A587" s="130"/>
      <c r="B587" s="149"/>
      <c r="C587" s="134"/>
      <c r="D587" s="132"/>
      <c r="E587" s="148"/>
      <c r="F587" s="207"/>
    </row>
    <row r="590" spans="1:6" s="127" customFormat="1">
      <c r="A590" s="130"/>
      <c r="B590" s="149"/>
      <c r="C590" s="134"/>
      <c r="D590" s="132"/>
      <c r="E590" s="148"/>
      <c r="F590" s="207"/>
    </row>
    <row r="593" spans="1:6" s="127" customFormat="1">
      <c r="A593" s="130"/>
      <c r="B593" s="149"/>
      <c r="C593" s="134"/>
      <c r="D593" s="132"/>
      <c r="E593" s="148"/>
      <c r="F593" s="207"/>
    </row>
    <row r="596" spans="1:6" s="127" customFormat="1">
      <c r="A596" s="130"/>
      <c r="B596" s="149"/>
      <c r="C596" s="134"/>
      <c r="D596" s="132"/>
      <c r="E596" s="148"/>
      <c r="F596" s="207"/>
    </row>
    <row r="599" spans="1:6" s="127" customFormat="1">
      <c r="A599" s="130"/>
      <c r="B599" s="149"/>
      <c r="C599" s="134"/>
      <c r="D599" s="132"/>
      <c r="E599" s="148"/>
      <c r="F599" s="207"/>
    </row>
    <row r="601" spans="1:6" s="127" customFormat="1" ht="15" customHeight="1">
      <c r="A601" s="130"/>
      <c r="B601" s="149"/>
      <c r="C601" s="134"/>
      <c r="D601" s="132"/>
      <c r="E601" s="148"/>
      <c r="F601" s="207"/>
    </row>
    <row r="603" spans="1:6" ht="14.25" customHeight="1"/>
    <row r="606" spans="1:6" s="127" customFormat="1">
      <c r="A606" s="130"/>
      <c r="B606" s="149"/>
      <c r="C606" s="134"/>
      <c r="D606" s="132"/>
      <c r="E606" s="148"/>
      <c r="F606" s="207"/>
    </row>
    <row r="609" spans="1:6" s="127" customFormat="1">
      <c r="A609" s="130"/>
      <c r="B609" s="149"/>
      <c r="C609" s="134"/>
      <c r="D609" s="132"/>
      <c r="E609" s="148"/>
      <c r="F609" s="207"/>
    </row>
    <row r="612" spans="1:6" s="127" customFormat="1">
      <c r="A612" s="130"/>
      <c r="B612" s="149"/>
      <c r="C612" s="134"/>
      <c r="D612" s="132"/>
      <c r="E612" s="148"/>
      <c r="F612" s="207"/>
    </row>
    <row r="621" spans="1:6" s="127" customFormat="1">
      <c r="A621" s="130"/>
      <c r="B621" s="149"/>
      <c r="C621" s="134"/>
      <c r="D621" s="132"/>
      <c r="E621" s="148"/>
      <c r="F621" s="207"/>
    </row>
    <row r="624" spans="1:6" s="127" customFormat="1">
      <c r="A624" s="130"/>
      <c r="B624" s="149"/>
      <c r="C624" s="134"/>
      <c r="D624" s="132"/>
      <c r="E624" s="148"/>
      <c r="F624" s="207"/>
    </row>
    <row r="627" spans="1:6" s="127" customFormat="1">
      <c r="A627" s="130"/>
      <c r="B627" s="149"/>
      <c r="C627" s="134"/>
      <c r="D627" s="132"/>
      <c r="E627" s="148"/>
      <c r="F627" s="207"/>
    </row>
    <row r="630" spans="1:6" s="127" customFormat="1">
      <c r="A630" s="130"/>
      <c r="B630" s="149"/>
      <c r="C630" s="134"/>
      <c r="D630" s="132"/>
      <c r="E630" s="148"/>
      <c r="F630" s="207"/>
    </row>
    <row r="632" spans="1:6" s="127" customFormat="1" ht="15" customHeight="1">
      <c r="A632" s="130"/>
      <c r="B632" s="149"/>
      <c r="C632" s="134"/>
      <c r="D632" s="132"/>
      <c r="E632" s="148"/>
      <c r="F632" s="207"/>
    </row>
    <row r="642" ht="14.25" customHeight="1"/>
    <row r="658" ht="26.25" customHeight="1"/>
    <row r="660" ht="12.75" customHeight="1"/>
    <row r="695" spans="1:6">
      <c r="A695" s="128"/>
      <c r="B695" s="128"/>
      <c r="C695" s="212"/>
      <c r="D695" s="212"/>
      <c r="E695" s="134"/>
      <c r="F695" s="212"/>
    </row>
    <row r="697" spans="1:6">
      <c r="A697" s="128"/>
      <c r="B697" s="128"/>
      <c r="C697" s="212"/>
      <c r="D697" s="212"/>
      <c r="E697" s="134"/>
      <c r="F697" s="212"/>
    </row>
  </sheetData>
  <sheetProtection algorithmName="SHA-512" hashValue="LHLljJ12F7SCpdxWxQjYHjOvRKcadqVVKi9ufHyX5KkVoxIGJnY4cGsFOApZen6LMBdqSWr52LaiPAKLa+QKSQ==" saltValue="91k4ETWtgJOJ9nJnXOPniw==" spinCount="100000" sheet="1" objects="1" scenarios="1" formatCells="0" formatColumns="0" formatRows="0" selectLockedCells="1"/>
  <mergeCells count="1">
    <mergeCell ref="A1:F1"/>
  </mergeCells>
  <pageMargins left="0.78740157480314965" right="0.19685039370078741" top="0.98425196850393704" bottom="0.98425196850393704" header="0.51181102362204722" footer="0.51181102362204722"/>
  <pageSetup paperSize="9" scale="97" firstPageNumber="2" fitToHeight="0" orientation="portrait" r:id="rId1"/>
  <headerFooter differentFirst="1" alignWithMargins="0">
    <oddHeader>&amp;L&amp;10INVESTITOR: Brodosplit - Brodogradilište specijalnih objekata d.o.o. Put Supavla 21, 21000 Split; OIB: 91139119550&amp;C&amp;7&amp;R&amp;10Z.O.P.: 105720</oddHeader>
    <oddFooter>&amp;R&amp;10&amp;P/&amp;NSiječanj 2021.</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J327"/>
  <sheetViews>
    <sheetView zoomScaleNormal="100" zoomScaleSheetLayoutView="84" zoomScalePageLayoutView="120" workbookViewId="0">
      <selection activeCell="F16" sqref="F16"/>
    </sheetView>
  </sheetViews>
  <sheetFormatPr defaultRowHeight="13.2"/>
  <cols>
    <col min="1" max="1" width="5.5546875" style="355" customWidth="1"/>
    <col min="2" max="2" width="49.109375" style="381" customWidth="1"/>
    <col min="3" max="3" width="8.33203125" style="361" customWidth="1"/>
    <col min="4" max="4" width="2.109375" style="357" bestFit="1" customWidth="1"/>
    <col min="5" max="5" width="11" style="379" customWidth="1"/>
    <col min="6" max="6" width="12.6640625" style="353" bestFit="1" customWidth="1"/>
    <col min="7" max="7" width="9.109375" style="352"/>
    <col min="8" max="8" width="12.6640625" style="352" bestFit="1" customWidth="1"/>
    <col min="9" max="9" width="13.44140625" style="352" bestFit="1" customWidth="1"/>
    <col min="10" max="10" width="27.88671875" style="352" customWidth="1"/>
    <col min="11" max="11" width="14.33203125" style="352" bestFit="1" customWidth="1"/>
    <col min="12" max="256" width="9.109375" style="352"/>
    <col min="257" max="257" width="5.5546875" style="352" customWidth="1"/>
    <col min="258" max="258" width="49.109375" style="352" customWidth="1"/>
    <col min="259" max="259" width="8.33203125" style="352" customWidth="1"/>
    <col min="260" max="260" width="10" style="352" customWidth="1"/>
    <col min="261" max="261" width="12.6640625" style="352" customWidth="1"/>
    <col min="262" max="262" width="16.88671875" style="352" customWidth="1"/>
    <col min="263" max="263" width="9.109375" style="352"/>
    <col min="264" max="264" width="12.6640625" style="352" bestFit="1" customWidth="1"/>
    <col min="265" max="265" width="13.44140625" style="352" bestFit="1" customWidth="1"/>
    <col min="266" max="266" width="27.88671875" style="352" customWidth="1"/>
    <col min="267" max="267" width="14.33203125" style="352" bestFit="1" customWidth="1"/>
    <col min="268" max="512" width="9.109375" style="352"/>
    <col min="513" max="513" width="5.5546875" style="352" customWidth="1"/>
    <col min="514" max="514" width="49.109375" style="352" customWidth="1"/>
    <col min="515" max="515" width="8.33203125" style="352" customWidth="1"/>
    <col min="516" max="516" width="10" style="352" customWidth="1"/>
    <col min="517" max="517" width="12.6640625" style="352" customWidth="1"/>
    <col min="518" max="518" width="16.88671875" style="352" customWidth="1"/>
    <col min="519" max="519" width="9.109375" style="352"/>
    <col min="520" max="520" width="12.6640625" style="352" bestFit="1" customWidth="1"/>
    <col min="521" max="521" width="13.44140625" style="352" bestFit="1" customWidth="1"/>
    <col min="522" max="522" width="27.88671875" style="352" customWidth="1"/>
    <col min="523" max="523" width="14.33203125" style="352" bestFit="1" customWidth="1"/>
    <col min="524" max="768" width="9.109375" style="352"/>
    <col min="769" max="769" width="5.5546875" style="352" customWidth="1"/>
    <col min="770" max="770" width="49.109375" style="352" customWidth="1"/>
    <col min="771" max="771" width="8.33203125" style="352" customWidth="1"/>
    <col min="772" max="772" width="10" style="352" customWidth="1"/>
    <col min="773" max="773" width="12.6640625" style="352" customWidth="1"/>
    <col min="774" max="774" width="16.88671875" style="352" customWidth="1"/>
    <col min="775" max="775" width="9.109375" style="352"/>
    <col min="776" max="776" width="12.6640625" style="352" bestFit="1" customWidth="1"/>
    <col min="777" max="777" width="13.44140625" style="352" bestFit="1" customWidth="1"/>
    <col min="778" max="778" width="27.88671875" style="352" customWidth="1"/>
    <col min="779" max="779" width="14.33203125" style="352" bestFit="1" customWidth="1"/>
    <col min="780" max="1024" width="9.109375" style="352"/>
    <col min="1025" max="1025" width="5.5546875" style="352" customWidth="1"/>
    <col min="1026" max="1026" width="49.109375" style="352" customWidth="1"/>
    <col min="1027" max="1027" width="8.33203125" style="352" customWidth="1"/>
    <col min="1028" max="1028" width="10" style="352" customWidth="1"/>
    <col min="1029" max="1029" width="12.6640625" style="352" customWidth="1"/>
    <col min="1030" max="1030" width="16.88671875" style="352" customWidth="1"/>
    <col min="1031" max="1031" width="9.109375" style="352"/>
    <col min="1032" max="1032" width="12.6640625" style="352" bestFit="1" customWidth="1"/>
    <col min="1033" max="1033" width="13.44140625" style="352" bestFit="1" customWidth="1"/>
    <col min="1034" max="1034" width="27.88671875" style="352" customWidth="1"/>
    <col min="1035" max="1035" width="14.33203125" style="352" bestFit="1" customWidth="1"/>
    <col min="1036" max="1280" width="9.109375" style="352"/>
    <col min="1281" max="1281" width="5.5546875" style="352" customWidth="1"/>
    <col min="1282" max="1282" width="49.109375" style="352" customWidth="1"/>
    <col min="1283" max="1283" width="8.33203125" style="352" customWidth="1"/>
    <col min="1284" max="1284" width="10" style="352" customWidth="1"/>
    <col min="1285" max="1285" width="12.6640625" style="352" customWidth="1"/>
    <col min="1286" max="1286" width="16.88671875" style="352" customWidth="1"/>
    <col min="1287" max="1287" width="9.109375" style="352"/>
    <col min="1288" max="1288" width="12.6640625" style="352" bestFit="1" customWidth="1"/>
    <col min="1289" max="1289" width="13.44140625" style="352" bestFit="1" customWidth="1"/>
    <col min="1290" max="1290" width="27.88671875" style="352" customWidth="1"/>
    <col min="1291" max="1291" width="14.33203125" style="352" bestFit="1" customWidth="1"/>
    <col min="1292" max="1536" width="9.109375" style="352"/>
    <col min="1537" max="1537" width="5.5546875" style="352" customWidth="1"/>
    <col min="1538" max="1538" width="49.109375" style="352" customWidth="1"/>
    <col min="1539" max="1539" width="8.33203125" style="352" customWidth="1"/>
    <col min="1540" max="1540" width="10" style="352" customWidth="1"/>
    <col min="1541" max="1541" width="12.6640625" style="352" customWidth="1"/>
    <col min="1542" max="1542" width="16.88671875" style="352" customWidth="1"/>
    <col min="1543" max="1543" width="9.109375" style="352"/>
    <col min="1544" max="1544" width="12.6640625" style="352" bestFit="1" customWidth="1"/>
    <col min="1545" max="1545" width="13.44140625" style="352" bestFit="1" customWidth="1"/>
    <col min="1546" max="1546" width="27.88671875" style="352" customWidth="1"/>
    <col min="1547" max="1547" width="14.33203125" style="352" bestFit="1" customWidth="1"/>
    <col min="1548" max="1792" width="9.109375" style="352"/>
    <col min="1793" max="1793" width="5.5546875" style="352" customWidth="1"/>
    <col min="1794" max="1794" width="49.109375" style="352" customWidth="1"/>
    <col min="1795" max="1795" width="8.33203125" style="352" customWidth="1"/>
    <col min="1796" max="1796" width="10" style="352" customWidth="1"/>
    <col min="1797" max="1797" width="12.6640625" style="352" customWidth="1"/>
    <col min="1798" max="1798" width="16.88671875" style="352" customWidth="1"/>
    <col min="1799" max="1799" width="9.109375" style="352"/>
    <col min="1800" max="1800" width="12.6640625" style="352" bestFit="1" customWidth="1"/>
    <col min="1801" max="1801" width="13.44140625" style="352" bestFit="1" customWidth="1"/>
    <col min="1802" max="1802" width="27.88671875" style="352" customWidth="1"/>
    <col min="1803" max="1803" width="14.33203125" style="352" bestFit="1" customWidth="1"/>
    <col min="1804" max="2048" width="9.109375" style="352"/>
    <col min="2049" max="2049" width="5.5546875" style="352" customWidth="1"/>
    <col min="2050" max="2050" width="49.109375" style="352" customWidth="1"/>
    <col min="2051" max="2051" width="8.33203125" style="352" customWidth="1"/>
    <col min="2052" max="2052" width="10" style="352" customWidth="1"/>
    <col min="2053" max="2053" width="12.6640625" style="352" customWidth="1"/>
    <col min="2054" max="2054" width="16.88671875" style="352" customWidth="1"/>
    <col min="2055" max="2055" width="9.109375" style="352"/>
    <col min="2056" max="2056" width="12.6640625" style="352" bestFit="1" customWidth="1"/>
    <col min="2057" max="2057" width="13.44140625" style="352" bestFit="1" customWidth="1"/>
    <col min="2058" max="2058" width="27.88671875" style="352" customWidth="1"/>
    <col min="2059" max="2059" width="14.33203125" style="352" bestFit="1" customWidth="1"/>
    <col min="2060" max="2304" width="9.109375" style="352"/>
    <col min="2305" max="2305" width="5.5546875" style="352" customWidth="1"/>
    <col min="2306" max="2306" width="49.109375" style="352" customWidth="1"/>
    <col min="2307" max="2307" width="8.33203125" style="352" customWidth="1"/>
    <col min="2308" max="2308" width="10" style="352" customWidth="1"/>
    <col min="2309" max="2309" width="12.6640625" style="352" customWidth="1"/>
    <col min="2310" max="2310" width="16.88671875" style="352" customWidth="1"/>
    <col min="2311" max="2311" width="9.109375" style="352"/>
    <col min="2312" max="2312" width="12.6640625" style="352" bestFit="1" customWidth="1"/>
    <col min="2313" max="2313" width="13.44140625" style="352" bestFit="1" customWidth="1"/>
    <col min="2314" max="2314" width="27.88671875" style="352" customWidth="1"/>
    <col min="2315" max="2315" width="14.33203125" style="352" bestFit="1" customWidth="1"/>
    <col min="2316" max="2560" width="9.109375" style="352"/>
    <col min="2561" max="2561" width="5.5546875" style="352" customWidth="1"/>
    <col min="2562" max="2562" width="49.109375" style="352" customWidth="1"/>
    <col min="2563" max="2563" width="8.33203125" style="352" customWidth="1"/>
    <col min="2564" max="2564" width="10" style="352" customWidth="1"/>
    <col min="2565" max="2565" width="12.6640625" style="352" customWidth="1"/>
    <col min="2566" max="2566" width="16.88671875" style="352" customWidth="1"/>
    <col min="2567" max="2567" width="9.109375" style="352"/>
    <col min="2568" max="2568" width="12.6640625" style="352" bestFit="1" customWidth="1"/>
    <col min="2569" max="2569" width="13.44140625" style="352" bestFit="1" customWidth="1"/>
    <col min="2570" max="2570" width="27.88671875" style="352" customWidth="1"/>
    <col min="2571" max="2571" width="14.33203125" style="352" bestFit="1" customWidth="1"/>
    <col min="2572" max="2816" width="9.109375" style="352"/>
    <col min="2817" max="2817" width="5.5546875" style="352" customWidth="1"/>
    <col min="2818" max="2818" width="49.109375" style="352" customWidth="1"/>
    <col min="2819" max="2819" width="8.33203125" style="352" customWidth="1"/>
    <col min="2820" max="2820" width="10" style="352" customWidth="1"/>
    <col min="2821" max="2821" width="12.6640625" style="352" customWidth="1"/>
    <col min="2822" max="2822" width="16.88671875" style="352" customWidth="1"/>
    <col min="2823" max="2823" width="9.109375" style="352"/>
    <col min="2824" max="2824" width="12.6640625" style="352" bestFit="1" customWidth="1"/>
    <col min="2825" max="2825" width="13.44140625" style="352" bestFit="1" customWidth="1"/>
    <col min="2826" max="2826" width="27.88671875" style="352" customWidth="1"/>
    <col min="2827" max="2827" width="14.33203125" style="352" bestFit="1" customWidth="1"/>
    <col min="2828" max="3072" width="9.109375" style="352"/>
    <col min="3073" max="3073" width="5.5546875" style="352" customWidth="1"/>
    <col min="3074" max="3074" width="49.109375" style="352" customWidth="1"/>
    <col min="3075" max="3075" width="8.33203125" style="352" customWidth="1"/>
    <col min="3076" max="3076" width="10" style="352" customWidth="1"/>
    <col min="3077" max="3077" width="12.6640625" style="352" customWidth="1"/>
    <col min="3078" max="3078" width="16.88671875" style="352" customWidth="1"/>
    <col min="3079" max="3079" width="9.109375" style="352"/>
    <col min="3080" max="3080" width="12.6640625" style="352" bestFit="1" customWidth="1"/>
    <col min="3081" max="3081" width="13.44140625" style="352" bestFit="1" customWidth="1"/>
    <col min="3082" max="3082" width="27.88671875" style="352" customWidth="1"/>
    <col min="3083" max="3083" width="14.33203125" style="352" bestFit="1" customWidth="1"/>
    <col min="3084" max="3328" width="9.109375" style="352"/>
    <col min="3329" max="3329" width="5.5546875" style="352" customWidth="1"/>
    <col min="3330" max="3330" width="49.109375" style="352" customWidth="1"/>
    <col min="3331" max="3331" width="8.33203125" style="352" customWidth="1"/>
    <col min="3332" max="3332" width="10" style="352" customWidth="1"/>
    <col min="3333" max="3333" width="12.6640625" style="352" customWidth="1"/>
    <col min="3334" max="3334" width="16.88671875" style="352" customWidth="1"/>
    <col min="3335" max="3335" width="9.109375" style="352"/>
    <col min="3336" max="3336" width="12.6640625" style="352" bestFit="1" customWidth="1"/>
    <col min="3337" max="3337" width="13.44140625" style="352" bestFit="1" customWidth="1"/>
    <col min="3338" max="3338" width="27.88671875" style="352" customWidth="1"/>
    <col min="3339" max="3339" width="14.33203125" style="352" bestFit="1" customWidth="1"/>
    <col min="3340" max="3584" width="9.109375" style="352"/>
    <col min="3585" max="3585" width="5.5546875" style="352" customWidth="1"/>
    <col min="3586" max="3586" width="49.109375" style="352" customWidth="1"/>
    <col min="3587" max="3587" width="8.33203125" style="352" customWidth="1"/>
    <col min="3588" max="3588" width="10" style="352" customWidth="1"/>
    <col min="3589" max="3589" width="12.6640625" style="352" customWidth="1"/>
    <col min="3590" max="3590" width="16.88671875" style="352" customWidth="1"/>
    <col min="3591" max="3591" width="9.109375" style="352"/>
    <col min="3592" max="3592" width="12.6640625" style="352" bestFit="1" customWidth="1"/>
    <col min="3593" max="3593" width="13.44140625" style="352" bestFit="1" customWidth="1"/>
    <col min="3594" max="3594" width="27.88671875" style="352" customWidth="1"/>
    <col min="3595" max="3595" width="14.33203125" style="352" bestFit="1" customWidth="1"/>
    <col min="3596" max="3840" width="9.109375" style="352"/>
    <col min="3841" max="3841" width="5.5546875" style="352" customWidth="1"/>
    <col min="3842" max="3842" width="49.109375" style="352" customWidth="1"/>
    <col min="3843" max="3843" width="8.33203125" style="352" customWidth="1"/>
    <col min="3844" max="3844" width="10" style="352" customWidth="1"/>
    <col min="3845" max="3845" width="12.6640625" style="352" customWidth="1"/>
    <col min="3846" max="3846" width="16.88671875" style="352" customWidth="1"/>
    <col min="3847" max="3847" width="9.109375" style="352"/>
    <col min="3848" max="3848" width="12.6640625" style="352" bestFit="1" customWidth="1"/>
    <col min="3849" max="3849" width="13.44140625" style="352" bestFit="1" customWidth="1"/>
    <col min="3850" max="3850" width="27.88671875" style="352" customWidth="1"/>
    <col min="3851" max="3851" width="14.33203125" style="352" bestFit="1" customWidth="1"/>
    <col min="3852" max="4096" width="9.109375" style="352"/>
    <col min="4097" max="4097" width="5.5546875" style="352" customWidth="1"/>
    <col min="4098" max="4098" width="49.109375" style="352" customWidth="1"/>
    <col min="4099" max="4099" width="8.33203125" style="352" customWidth="1"/>
    <col min="4100" max="4100" width="10" style="352" customWidth="1"/>
    <col min="4101" max="4101" width="12.6640625" style="352" customWidth="1"/>
    <col min="4102" max="4102" width="16.88671875" style="352" customWidth="1"/>
    <col min="4103" max="4103" width="9.109375" style="352"/>
    <col min="4104" max="4104" width="12.6640625" style="352" bestFit="1" customWidth="1"/>
    <col min="4105" max="4105" width="13.44140625" style="352" bestFit="1" customWidth="1"/>
    <col min="4106" max="4106" width="27.88671875" style="352" customWidth="1"/>
    <col min="4107" max="4107" width="14.33203125" style="352" bestFit="1" customWidth="1"/>
    <col min="4108" max="4352" width="9.109375" style="352"/>
    <col min="4353" max="4353" width="5.5546875" style="352" customWidth="1"/>
    <col min="4354" max="4354" width="49.109375" style="352" customWidth="1"/>
    <col min="4355" max="4355" width="8.33203125" style="352" customWidth="1"/>
    <col min="4356" max="4356" width="10" style="352" customWidth="1"/>
    <col min="4357" max="4357" width="12.6640625" style="352" customWidth="1"/>
    <col min="4358" max="4358" width="16.88671875" style="352" customWidth="1"/>
    <col min="4359" max="4359" width="9.109375" style="352"/>
    <col min="4360" max="4360" width="12.6640625" style="352" bestFit="1" customWidth="1"/>
    <col min="4361" max="4361" width="13.44140625" style="352" bestFit="1" customWidth="1"/>
    <col min="4362" max="4362" width="27.88671875" style="352" customWidth="1"/>
    <col min="4363" max="4363" width="14.33203125" style="352" bestFit="1" customWidth="1"/>
    <col min="4364" max="4608" width="9.109375" style="352"/>
    <col min="4609" max="4609" width="5.5546875" style="352" customWidth="1"/>
    <col min="4610" max="4610" width="49.109375" style="352" customWidth="1"/>
    <col min="4611" max="4611" width="8.33203125" style="352" customWidth="1"/>
    <col min="4612" max="4612" width="10" style="352" customWidth="1"/>
    <col min="4613" max="4613" width="12.6640625" style="352" customWidth="1"/>
    <col min="4614" max="4614" width="16.88671875" style="352" customWidth="1"/>
    <col min="4615" max="4615" width="9.109375" style="352"/>
    <col min="4616" max="4616" width="12.6640625" style="352" bestFit="1" customWidth="1"/>
    <col min="4617" max="4617" width="13.44140625" style="352" bestFit="1" customWidth="1"/>
    <col min="4618" max="4618" width="27.88671875" style="352" customWidth="1"/>
    <col min="4619" max="4619" width="14.33203125" style="352" bestFit="1" customWidth="1"/>
    <col min="4620" max="4864" width="9.109375" style="352"/>
    <col min="4865" max="4865" width="5.5546875" style="352" customWidth="1"/>
    <col min="4866" max="4866" width="49.109375" style="352" customWidth="1"/>
    <col min="4867" max="4867" width="8.33203125" style="352" customWidth="1"/>
    <col min="4868" max="4868" width="10" style="352" customWidth="1"/>
    <col min="4869" max="4869" width="12.6640625" style="352" customWidth="1"/>
    <col min="4870" max="4870" width="16.88671875" style="352" customWidth="1"/>
    <col min="4871" max="4871" width="9.109375" style="352"/>
    <col min="4872" max="4872" width="12.6640625" style="352" bestFit="1" customWidth="1"/>
    <col min="4873" max="4873" width="13.44140625" style="352" bestFit="1" customWidth="1"/>
    <col min="4874" max="4874" width="27.88671875" style="352" customWidth="1"/>
    <col min="4875" max="4875" width="14.33203125" style="352" bestFit="1" customWidth="1"/>
    <col min="4876" max="5120" width="9.109375" style="352"/>
    <col min="5121" max="5121" width="5.5546875" style="352" customWidth="1"/>
    <col min="5122" max="5122" width="49.109375" style="352" customWidth="1"/>
    <col min="5123" max="5123" width="8.33203125" style="352" customWidth="1"/>
    <col min="5124" max="5124" width="10" style="352" customWidth="1"/>
    <col min="5125" max="5125" width="12.6640625" style="352" customWidth="1"/>
    <col min="5126" max="5126" width="16.88671875" style="352" customWidth="1"/>
    <col min="5127" max="5127" width="9.109375" style="352"/>
    <col min="5128" max="5128" width="12.6640625" style="352" bestFit="1" customWidth="1"/>
    <col min="5129" max="5129" width="13.44140625" style="352" bestFit="1" customWidth="1"/>
    <col min="5130" max="5130" width="27.88671875" style="352" customWidth="1"/>
    <col min="5131" max="5131" width="14.33203125" style="352" bestFit="1" customWidth="1"/>
    <col min="5132" max="5376" width="9.109375" style="352"/>
    <col min="5377" max="5377" width="5.5546875" style="352" customWidth="1"/>
    <col min="5378" max="5378" width="49.109375" style="352" customWidth="1"/>
    <col min="5379" max="5379" width="8.33203125" style="352" customWidth="1"/>
    <col min="5380" max="5380" width="10" style="352" customWidth="1"/>
    <col min="5381" max="5381" width="12.6640625" style="352" customWidth="1"/>
    <col min="5382" max="5382" width="16.88671875" style="352" customWidth="1"/>
    <col min="5383" max="5383" width="9.109375" style="352"/>
    <col min="5384" max="5384" width="12.6640625" style="352" bestFit="1" customWidth="1"/>
    <col min="5385" max="5385" width="13.44140625" style="352" bestFit="1" customWidth="1"/>
    <col min="5386" max="5386" width="27.88671875" style="352" customWidth="1"/>
    <col min="5387" max="5387" width="14.33203125" style="352" bestFit="1" customWidth="1"/>
    <col min="5388" max="5632" width="9.109375" style="352"/>
    <col min="5633" max="5633" width="5.5546875" style="352" customWidth="1"/>
    <col min="5634" max="5634" width="49.109375" style="352" customWidth="1"/>
    <col min="5635" max="5635" width="8.33203125" style="352" customWidth="1"/>
    <col min="5636" max="5636" width="10" style="352" customWidth="1"/>
    <col min="5637" max="5637" width="12.6640625" style="352" customWidth="1"/>
    <col min="5638" max="5638" width="16.88671875" style="352" customWidth="1"/>
    <col min="5639" max="5639" width="9.109375" style="352"/>
    <col min="5640" max="5640" width="12.6640625" style="352" bestFit="1" customWidth="1"/>
    <col min="5641" max="5641" width="13.44140625" style="352" bestFit="1" customWidth="1"/>
    <col min="5642" max="5642" width="27.88671875" style="352" customWidth="1"/>
    <col min="5643" max="5643" width="14.33203125" style="352" bestFit="1" customWidth="1"/>
    <col min="5644" max="5888" width="9.109375" style="352"/>
    <col min="5889" max="5889" width="5.5546875" style="352" customWidth="1"/>
    <col min="5890" max="5890" width="49.109375" style="352" customWidth="1"/>
    <col min="5891" max="5891" width="8.33203125" style="352" customWidth="1"/>
    <col min="5892" max="5892" width="10" style="352" customWidth="1"/>
    <col min="5893" max="5893" width="12.6640625" style="352" customWidth="1"/>
    <col min="5894" max="5894" width="16.88671875" style="352" customWidth="1"/>
    <col min="5895" max="5895" width="9.109375" style="352"/>
    <col min="5896" max="5896" width="12.6640625" style="352" bestFit="1" customWidth="1"/>
    <col min="5897" max="5897" width="13.44140625" style="352" bestFit="1" customWidth="1"/>
    <col min="5898" max="5898" width="27.88671875" style="352" customWidth="1"/>
    <col min="5899" max="5899" width="14.33203125" style="352" bestFit="1" customWidth="1"/>
    <col min="5900" max="6144" width="9.109375" style="352"/>
    <col min="6145" max="6145" width="5.5546875" style="352" customWidth="1"/>
    <col min="6146" max="6146" width="49.109375" style="352" customWidth="1"/>
    <col min="6147" max="6147" width="8.33203125" style="352" customWidth="1"/>
    <col min="6148" max="6148" width="10" style="352" customWidth="1"/>
    <col min="6149" max="6149" width="12.6640625" style="352" customWidth="1"/>
    <col min="6150" max="6150" width="16.88671875" style="352" customWidth="1"/>
    <col min="6151" max="6151" width="9.109375" style="352"/>
    <col min="6152" max="6152" width="12.6640625" style="352" bestFit="1" customWidth="1"/>
    <col min="6153" max="6153" width="13.44140625" style="352" bestFit="1" customWidth="1"/>
    <col min="6154" max="6154" width="27.88671875" style="352" customWidth="1"/>
    <col min="6155" max="6155" width="14.33203125" style="352" bestFit="1" customWidth="1"/>
    <col min="6156" max="6400" width="9.109375" style="352"/>
    <col min="6401" max="6401" width="5.5546875" style="352" customWidth="1"/>
    <col min="6402" max="6402" width="49.109375" style="352" customWidth="1"/>
    <col min="6403" max="6403" width="8.33203125" style="352" customWidth="1"/>
    <col min="6404" max="6404" width="10" style="352" customWidth="1"/>
    <col min="6405" max="6405" width="12.6640625" style="352" customWidth="1"/>
    <col min="6406" max="6406" width="16.88671875" style="352" customWidth="1"/>
    <col min="6407" max="6407" width="9.109375" style="352"/>
    <col min="6408" max="6408" width="12.6640625" style="352" bestFit="1" customWidth="1"/>
    <col min="6409" max="6409" width="13.44140625" style="352" bestFit="1" customWidth="1"/>
    <col min="6410" max="6410" width="27.88671875" style="352" customWidth="1"/>
    <col min="6411" max="6411" width="14.33203125" style="352" bestFit="1" customWidth="1"/>
    <col min="6412" max="6656" width="9.109375" style="352"/>
    <col min="6657" max="6657" width="5.5546875" style="352" customWidth="1"/>
    <col min="6658" max="6658" width="49.109375" style="352" customWidth="1"/>
    <col min="6659" max="6659" width="8.33203125" style="352" customWidth="1"/>
    <col min="6660" max="6660" width="10" style="352" customWidth="1"/>
    <col min="6661" max="6661" width="12.6640625" style="352" customWidth="1"/>
    <col min="6662" max="6662" width="16.88671875" style="352" customWidth="1"/>
    <col min="6663" max="6663" width="9.109375" style="352"/>
    <col min="6664" max="6664" width="12.6640625" style="352" bestFit="1" customWidth="1"/>
    <col min="6665" max="6665" width="13.44140625" style="352" bestFit="1" customWidth="1"/>
    <col min="6666" max="6666" width="27.88671875" style="352" customWidth="1"/>
    <col min="6667" max="6667" width="14.33203125" style="352" bestFit="1" customWidth="1"/>
    <col min="6668" max="6912" width="9.109375" style="352"/>
    <col min="6913" max="6913" width="5.5546875" style="352" customWidth="1"/>
    <col min="6914" max="6914" width="49.109375" style="352" customWidth="1"/>
    <col min="6915" max="6915" width="8.33203125" style="352" customWidth="1"/>
    <col min="6916" max="6916" width="10" style="352" customWidth="1"/>
    <col min="6917" max="6917" width="12.6640625" style="352" customWidth="1"/>
    <col min="6918" max="6918" width="16.88671875" style="352" customWidth="1"/>
    <col min="6919" max="6919" width="9.109375" style="352"/>
    <col min="6920" max="6920" width="12.6640625" style="352" bestFit="1" customWidth="1"/>
    <col min="6921" max="6921" width="13.44140625" style="352" bestFit="1" customWidth="1"/>
    <col min="6922" max="6922" width="27.88671875" style="352" customWidth="1"/>
    <col min="6923" max="6923" width="14.33203125" style="352" bestFit="1" customWidth="1"/>
    <col min="6924" max="7168" width="9.109375" style="352"/>
    <col min="7169" max="7169" width="5.5546875" style="352" customWidth="1"/>
    <col min="7170" max="7170" width="49.109375" style="352" customWidth="1"/>
    <col min="7171" max="7171" width="8.33203125" style="352" customWidth="1"/>
    <col min="7172" max="7172" width="10" style="352" customWidth="1"/>
    <col min="7173" max="7173" width="12.6640625" style="352" customWidth="1"/>
    <col min="7174" max="7174" width="16.88671875" style="352" customWidth="1"/>
    <col min="7175" max="7175" width="9.109375" style="352"/>
    <col min="7176" max="7176" width="12.6640625" style="352" bestFit="1" customWidth="1"/>
    <col min="7177" max="7177" width="13.44140625" style="352" bestFit="1" customWidth="1"/>
    <col min="7178" max="7178" width="27.88671875" style="352" customWidth="1"/>
    <col min="7179" max="7179" width="14.33203125" style="352" bestFit="1" customWidth="1"/>
    <col min="7180" max="7424" width="9.109375" style="352"/>
    <col min="7425" max="7425" width="5.5546875" style="352" customWidth="1"/>
    <col min="7426" max="7426" width="49.109375" style="352" customWidth="1"/>
    <col min="7427" max="7427" width="8.33203125" style="352" customWidth="1"/>
    <col min="7428" max="7428" width="10" style="352" customWidth="1"/>
    <col min="7429" max="7429" width="12.6640625" style="352" customWidth="1"/>
    <col min="7430" max="7430" width="16.88671875" style="352" customWidth="1"/>
    <col min="7431" max="7431" width="9.109375" style="352"/>
    <col min="7432" max="7432" width="12.6640625" style="352" bestFit="1" customWidth="1"/>
    <col min="7433" max="7433" width="13.44140625" style="352" bestFit="1" customWidth="1"/>
    <col min="7434" max="7434" width="27.88671875" style="352" customWidth="1"/>
    <col min="7435" max="7435" width="14.33203125" style="352" bestFit="1" customWidth="1"/>
    <col min="7436" max="7680" width="9.109375" style="352"/>
    <col min="7681" max="7681" width="5.5546875" style="352" customWidth="1"/>
    <col min="7682" max="7682" width="49.109375" style="352" customWidth="1"/>
    <col min="7683" max="7683" width="8.33203125" style="352" customWidth="1"/>
    <col min="7684" max="7684" width="10" style="352" customWidth="1"/>
    <col min="7685" max="7685" width="12.6640625" style="352" customWidth="1"/>
    <col min="7686" max="7686" width="16.88671875" style="352" customWidth="1"/>
    <col min="7687" max="7687" width="9.109375" style="352"/>
    <col min="7688" max="7688" width="12.6640625" style="352" bestFit="1" customWidth="1"/>
    <col min="7689" max="7689" width="13.44140625" style="352" bestFit="1" customWidth="1"/>
    <col min="7690" max="7690" width="27.88671875" style="352" customWidth="1"/>
    <col min="7691" max="7691" width="14.33203125" style="352" bestFit="1" customWidth="1"/>
    <col min="7692" max="7936" width="9.109375" style="352"/>
    <col min="7937" max="7937" width="5.5546875" style="352" customWidth="1"/>
    <col min="7938" max="7938" width="49.109375" style="352" customWidth="1"/>
    <col min="7939" max="7939" width="8.33203125" style="352" customWidth="1"/>
    <col min="7940" max="7940" width="10" style="352" customWidth="1"/>
    <col min="7941" max="7941" width="12.6640625" style="352" customWidth="1"/>
    <col min="7942" max="7942" width="16.88671875" style="352" customWidth="1"/>
    <col min="7943" max="7943" width="9.109375" style="352"/>
    <col min="7944" max="7944" width="12.6640625" style="352" bestFit="1" customWidth="1"/>
    <col min="7945" max="7945" width="13.44140625" style="352" bestFit="1" customWidth="1"/>
    <col min="7946" max="7946" width="27.88671875" style="352" customWidth="1"/>
    <col min="7947" max="7947" width="14.33203125" style="352" bestFit="1" customWidth="1"/>
    <col min="7948" max="8192" width="9.109375" style="352"/>
    <col min="8193" max="8193" width="5.5546875" style="352" customWidth="1"/>
    <col min="8194" max="8194" width="49.109375" style="352" customWidth="1"/>
    <col min="8195" max="8195" width="8.33203125" style="352" customWidth="1"/>
    <col min="8196" max="8196" width="10" style="352" customWidth="1"/>
    <col min="8197" max="8197" width="12.6640625" style="352" customWidth="1"/>
    <col min="8198" max="8198" width="16.88671875" style="352" customWidth="1"/>
    <col min="8199" max="8199" width="9.109375" style="352"/>
    <col min="8200" max="8200" width="12.6640625" style="352" bestFit="1" customWidth="1"/>
    <col min="8201" max="8201" width="13.44140625" style="352" bestFit="1" customWidth="1"/>
    <col min="8202" max="8202" width="27.88671875" style="352" customWidth="1"/>
    <col min="8203" max="8203" width="14.33203125" style="352" bestFit="1" customWidth="1"/>
    <col min="8204" max="8448" width="9.109375" style="352"/>
    <col min="8449" max="8449" width="5.5546875" style="352" customWidth="1"/>
    <col min="8450" max="8450" width="49.109375" style="352" customWidth="1"/>
    <col min="8451" max="8451" width="8.33203125" style="352" customWidth="1"/>
    <col min="8452" max="8452" width="10" style="352" customWidth="1"/>
    <col min="8453" max="8453" width="12.6640625" style="352" customWidth="1"/>
    <col min="8454" max="8454" width="16.88671875" style="352" customWidth="1"/>
    <col min="8455" max="8455" width="9.109375" style="352"/>
    <col min="8456" max="8456" width="12.6640625" style="352" bestFit="1" customWidth="1"/>
    <col min="8457" max="8457" width="13.44140625" style="352" bestFit="1" customWidth="1"/>
    <col min="8458" max="8458" width="27.88671875" style="352" customWidth="1"/>
    <col min="8459" max="8459" width="14.33203125" style="352" bestFit="1" customWidth="1"/>
    <col min="8460" max="8704" width="9.109375" style="352"/>
    <col min="8705" max="8705" width="5.5546875" style="352" customWidth="1"/>
    <col min="8706" max="8706" width="49.109375" style="352" customWidth="1"/>
    <col min="8707" max="8707" width="8.33203125" style="352" customWidth="1"/>
    <col min="8708" max="8708" width="10" style="352" customWidth="1"/>
    <col min="8709" max="8709" width="12.6640625" style="352" customWidth="1"/>
    <col min="8710" max="8710" width="16.88671875" style="352" customWidth="1"/>
    <col min="8711" max="8711" width="9.109375" style="352"/>
    <col min="8712" max="8712" width="12.6640625" style="352" bestFit="1" customWidth="1"/>
    <col min="8713" max="8713" width="13.44140625" style="352" bestFit="1" customWidth="1"/>
    <col min="8714" max="8714" width="27.88671875" style="352" customWidth="1"/>
    <col min="8715" max="8715" width="14.33203125" style="352" bestFit="1" customWidth="1"/>
    <col min="8716" max="8960" width="9.109375" style="352"/>
    <col min="8961" max="8961" width="5.5546875" style="352" customWidth="1"/>
    <col min="8962" max="8962" width="49.109375" style="352" customWidth="1"/>
    <col min="8963" max="8963" width="8.33203125" style="352" customWidth="1"/>
    <col min="8964" max="8964" width="10" style="352" customWidth="1"/>
    <col min="8965" max="8965" width="12.6640625" style="352" customWidth="1"/>
    <col min="8966" max="8966" width="16.88671875" style="352" customWidth="1"/>
    <col min="8967" max="8967" width="9.109375" style="352"/>
    <col min="8968" max="8968" width="12.6640625" style="352" bestFit="1" customWidth="1"/>
    <col min="8969" max="8969" width="13.44140625" style="352" bestFit="1" customWidth="1"/>
    <col min="8970" max="8970" width="27.88671875" style="352" customWidth="1"/>
    <col min="8971" max="8971" width="14.33203125" style="352" bestFit="1" customWidth="1"/>
    <col min="8972" max="9216" width="9.109375" style="352"/>
    <col min="9217" max="9217" width="5.5546875" style="352" customWidth="1"/>
    <col min="9218" max="9218" width="49.109375" style="352" customWidth="1"/>
    <col min="9219" max="9219" width="8.33203125" style="352" customWidth="1"/>
    <col min="9220" max="9220" width="10" style="352" customWidth="1"/>
    <col min="9221" max="9221" width="12.6640625" style="352" customWidth="1"/>
    <col min="9222" max="9222" width="16.88671875" style="352" customWidth="1"/>
    <col min="9223" max="9223" width="9.109375" style="352"/>
    <col min="9224" max="9224" width="12.6640625" style="352" bestFit="1" customWidth="1"/>
    <col min="9225" max="9225" width="13.44140625" style="352" bestFit="1" customWidth="1"/>
    <col min="9226" max="9226" width="27.88671875" style="352" customWidth="1"/>
    <col min="9227" max="9227" width="14.33203125" style="352" bestFit="1" customWidth="1"/>
    <col min="9228" max="9472" width="9.109375" style="352"/>
    <col min="9473" max="9473" width="5.5546875" style="352" customWidth="1"/>
    <col min="9474" max="9474" width="49.109375" style="352" customWidth="1"/>
    <col min="9475" max="9475" width="8.33203125" style="352" customWidth="1"/>
    <col min="9476" max="9476" width="10" style="352" customWidth="1"/>
    <col min="9477" max="9477" width="12.6640625" style="352" customWidth="1"/>
    <col min="9478" max="9478" width="16.88671875" style="352" customWidth="1"/>
    <col min="9479" max="9479" width="9.109375" style="352"/>
    <col min="9480" max="9480" width="12.6640625" style="352" bestFit="1" customWidth="1"/>
    <col min="9481" max="9481" width="13.44140625" style="352" bestFit="1" customWidth="1"/>
    <col min="9482" max="9482" width="27.88671875" style="352" customWidth="1"/>
    <col min="9483" max="9483" width="14.33203125" style="352" bestFit="1" customWidth="1"/>
    <col min="9484" max="9728" width="9.109375" style="352"/>
    <col min="9729" max="9729" width="5.5546875" style="352" customWidth="1"/>
    <col min="9730" max="9730" width="49.109375" style="352" customWidth="1"/>
    <col min="9731" max="9731" width="8.33203125" style="352" customWidth="1"/>
    <col min="9732" max="9732" width="10" style="352" customWidth="1"/>
    <col min="9733" max="9733" width="12.6640625" style="352" customWidth="1"/>
    <col min="9734" max="9734" width="16.88671875" style="352" customWidth="1"/>
    <col min="9735" max="9735" width="9.109375" style="352"/>
    <col min="9736" max="9736" width="12.6640625" style="352" bestFit="1" customWidth="1"/>
    <col min="9737" max="9737" width="13.44140625" style="352" bestFit="1" customWidth="1"/>
    <col min="9738" max="9738" width="27.88671875" style="352" customWidth="1"/>
    <col min="9739" max="9739" width="14.33203125" style="352" bestFit="1" customWidth="1"/>
    <col min="9740" max="9984" width="9.109375" style="352"/>
    <col min="9985" max="9985" width="5.5546875" style="352" customWidth="1"/>
    <col min="9986" max="9986" width="49.109375" style="352" customWidth="1"/>
    <col min="9987" max="9987" width="8.33203125" style="352" customWidth="1"/>
    <col min="9988" max="9988" width="10" style="352" customWidth="1"/>
    <col min="9989" max="9989" width="12.6640625" style="352" customWidth="1"/>
    <col min="9990" max="9990" width="16.88671875" style="352" customWidth="1"/>
    <col min="9991" max="9991" width="9.109375" style="352"/>
    <col min="9992" max="9992" width="12.6640625" style="352" bestFit="1" customWidth="1"/>
    <col min="9993" max="9993" width="13.44140625" style="352" bestFit="1" customWidth="1"/>
    <col min="9994" max="9994" width="27.88671875" style="352" customWidth="1"/>
    <col min="9995" max="9995" width="14.33203125" style="352" bestFit="1" customWidth="1"/>
    <col min="9996" max="10240" width="9.109375" style="352"/>
    <col min="10241" max="10241" width="5.5546875" style="352" customWidth="1"/>
    <col min="10242" max="10242" width="49.109375" style="352" customWidth="1"/>
    <col min="10243" max="10243" width="8.33203125" style="352" customWidth="1"/>
    <col min="10244" max="10244" width="10" style="352" customWidth="1"/>
    <col min="10245" max="10245" width="12.6640625" style="352" customWidth="1"/>
    <col min="10246" max="10246" width="16.88671875" style="352" customWidth="1"/>
    <col min="10247" max="10247" width="9.109375" style="352"/>
    <col min="10248" max="10248" width="12.6640625" style="352" bestFit="1" customWidth="1"/>
    <col min="10249" max="10249" width="13.44140625" style="352" bestFit="1" customWidth="1"/>
    <col min="10250" max="10250" width="27.88671875" style="352" customWidth="1"/>
    <col min="10251" max="10251" width="14.33203125" style="352" bestFit="1" customWidth="1"/>
    <col min="10252" max="10496" width="9.109375" style="352"/>
    <col min="10497" max="10497" width="5.5546875" style="352" customWidth="1"/>
    <col min="10498" max="10498" width="49.109375" style="352" customWidth="1"/>
    <col min="10499" max="10499" width="8.33203125" style="352" customWidth="1"/>
    <col min="10500" max="10500" width="10" style="352" customWidth="1"/>
    <col min="10501" max="10501" width="12.6640625" style="352" customWidth="1"/>
    <col min="10502" max="10502" width="16.88671875" style="352" customWidth="1"/>
    <col min="10503" max="10503" width="9.109375" style="352"/>
    <col min="10504" max="10504" width="12.6640625" style="352" bestFit="1" customWidth="1"/>
    <col min="10505" max="10505" width="13.44140625" style="352" bestFit="1" customWidth="1"/>
    <col min="10506" max="10506" width="27.88671875" style="352" customWidth="1"/>
    <col min="10507" max="10507" width="14.33203125" style="352" bestFit="1" customWidth="1"/>
    <col min="10508" max="10752" width="9.109375" style="352"/>
    <col min="10753" max="10753" width="5.5546875" style="352" customWidth="1"/>
    <col min="10754" max="10754" width="49.109375" style="352" customWidth="1"/>
    <col min="10755" max="10755" width="8.33203125" style="352" customWidth="1"/>
    <col min="10756" max="10756" width="10" style="352" customWidth="1"/>
    <col min="10757" max="10757" width="12.6640625" style="352" customWidth="1"/>
    <col min="10758" max="10758" width="16.88671875" style="352" customWidth="1"/>
    <col min="10759" max="10759" width="9.109375" style="352"/>
    <col min="10760" max="10760" width="12.6640625" style="352" bestFit="1" customWidth="1"/>
    <col min="10761" max="10761" width="13.44140625" style="352" bestFit="1" customWidth="1"/>
    <col min="10762" max="10762" width="27.88671875" style="352" customWidth="1"/>
    <col min="10763" max="10763" width="14.33203125" style="352" bestFit="1" customWidth="1"/>
    <col min="10764" max="11008" width="9.109375" style="352"/>
    <col min="11009" max="11009" width="5.5546875" style="352" customWidth="1"/>
    <col min="11010" max="11010" width="49.109375" style="352" customWidth="1"/>
    <col min="11011" max="11011" width="8.33203125" style="352" customWidth="1"/>
    <col min="11012" max="11012" width="10" style="352" customWidth="1"/>
    <col min="11013" max="11013" width="12.6640625" style="352" customWidth="1"/>
    <col min="11014" max="11014" width="16.88671875" style="352" customWidth="1"/>
    <col min="11015" max="11015" width="9.109375" style="352"/>
    <col min="11016" max="11016" width="12.6640625" style="352" bestFit="1" customWidth="1"/>
    <col min="11017" max="11017" width="13.44140625" style="352" bestFit="1" customWidth="1"/>
    <col min="11018" max="11018" width="27.88671875" style="352" customWidth="1"/>
    <col min="11019" max="11019" width="14.33203125" style="352" bestFit="1" customWidth="1"/>
    <col min="11020" max="11264" width="9.109375" style="352"/>
    <col min="11265" max="11265" width="5.5546875" style="352" customWidth="1"/>
    <col min="11266" max="11266" width="49.109375" style="352" customWidth="1"/>
    <col min="11267" max="11267" width="8.33203125" style="352" customWidth="1"/>
    <col min="11268" max="11268" width="10" style="352" customWidth="1"/>
    <col min="11269" max="11269" width="12.6640625" style="352" customWidth="1"/>
    <col min="11270" max="11270" width="16.88671875" style="352" customWidth="1"/>
    <col min="11271" max="11271" width="9.109375" style="352"/>
    <col min="11272" max="11272" width="12.6640625" style="352" bestFit="1" customWidth="1"/>
    <col min="11273" max="11273" width="13.44140625" style="352" bestFit="1" customWidth="1"/>
    <col min="11274" max="11274" width="27.88671875" style="352" customWidth="1"/>
    <col min="11275" max="11275" width="14.33203125" style="352" bestFit="1" customWidth="1"/>
    <col min="11276" max="11520" width="9.109375" style="352"/>
    <col min="11521" max="11521" width="5.5546875" style="352" customWidth="1"/>
    <col min="11522" max="11522" width="49.109375" style="352" customWidth="1"/>
    <col min="11523" max="11523" width="8.33203125" style="352" customWidth="1"/>
    <col min="11524" max="11524" width="10" style="352" customWidth="1"/>
    <col min="11525" max="11525" width="12.6640625" style="352" customWidth="1"/>
    <col min="11526" max="11526" width="16.88671875" style="352" customWidth="1"/>
    <col min="11527" max="11527" width="9.109375" style="352"/>
    <col min="11528" max="11528" width="12.6640625" style="352" bestFit="1" customWidth="1"/>
    <col min="11529" max="11529" width="13.44140625" style="352" bestFit="1" customWidth="1"/>
    <col min="11530" max="11530" width="27.88671875" style="352" customWidth="1"/>
    <col min="11531" max="11531" width="14.33203125" style="352" bestFit="1" customWidth="1"/>
    <col min="11532" max="11776" width="9.109375" style="352"/>
    <col min="11777" max="11777" width="5.5546875" style="352" customWidth="1"/>
    <col min="11778" max="11778" width="49.109375" style="352" customWidth="1"/>
    <col min="11779" max="11779" width="8.33203125" style="352" customWidth="1"/>
    <col min="11780" max="11780" width="10" style="352" customWidth="1"/>
    <col min="11781" max="11781" width="12.6640625" style="352" customWidth="1"/>
    <col min="11782" max="11782" width="16.88671875" style="352" customWidth="1"/>
    <col min="11783" max="11783" width="9.109375" style="352"/>
    <col min="11784" max="11784" width="12.6640625" style="352" bestFit="1" customWidth="1"/>
    <col min="11785" max="11785" width="13.44140625" style="352" bestFit="1" customWidth="1"/>
    <col min="11786" max="11786" width="27.88671875" style="352" customWidth="1"/>
    <col min="11787" max="11787" width="14.33203125" style="352" bestFit="1" customWidth="1"/>
    <col min="11788" max="12032" width="9.109375" style="352"/>
    <col min="12033" max="12033" width="5.5546875" style="352" customWidth="1"/>
    <col min="12034" max="12034" width="49.109375" style="352" customWidth="1"/>
    <col min="12035" max="12035" width="8.33203125" style="352" customWidth="1"/>
    <col min="12036" max="12036" width="10" style="352" customWidth="1"/>
    <col min="12037" max="12037" width="12.6640625" style="352" customWidth="1"/>
    <col min="12038" max="12038" width="16.88671875" style="352" customWidth="1"/>
    <col min="12039" max="12039" width="9.109375" style="352"/>
    <col min="12040" max="12040" width="12.6640625" style="352" bestFit="1" customWidth="1"/>
    <col min="12041" max="12041" width="13.44140625" style="352" bestFit="1" customWidth="1"/>
    <col min="12042" max="12042" width="27.88671875" style="352" customWidth="1"/>
    <col min="12043" max="12043" width="14.33203125" style="352" bestFit="1" customWidth="1"/>
    <col min="12044" max="12288" width="9.109375" style="352"/>
    <col min="12289" max="12289" width="5.5546875" style="352" customWidth="1"/>
    <col min="12290" max="12290" width="49.109375" style="352" customWidth="1"/>
    <col min="12291" max="12291" width="8.33203125" style="352" customWidth="1"/>
    <col min="12292" max="12292" width="10" style="352" customWidth="1"/>
    <col min="12293" max="12293" width="12.6640625" style="352" customWidth="1"/>
    <col min="12294" max="12294" width="16.88671875" style="352" customWidth="1"/>
    <col min="12295" max="12295" width="9.109375" style="352"/>
    <col min="12296" max="12296" width="12.6640625" style="352" bestFit="1" customWidth="1"/>
    <col min="12297" max="12297" width="13.44140625" style="352" bestFit="1" customWidth="1"/>
    <col min="12298" max="12298" width="27.88671875" style="352" customWidth="1"/>
    <col min="12299" max="12299" width="14.33203125" style="352" bestFit="1" customWidth="1"/>
    <col min="12300" max="12544" width="9.109375" style="352"/>
    <col min="12545" max="12545" width="5.5546875" style="352" customWidth="1"/>
    <col min="12546" max="12546" width="49.109375" style="352" customWidth="1"/>
    <col min="12547" max="12547" width="8.33203125" style="352" customWidth="1"/>
    <col min="12548" max="12548" width="10" style="352" customWidth="1"/>
    <col min="12549" max="12549" width="12.6640625" style="352" customWidth="1"/>
    <col min="12550" max="12550" width="16.88671875" style="352" customWidth="1"/>
    <col min="12551" max="12551" width="9.109375" style="352"/>
    <col min="12552" max="12552" width="12.6640625" style="352" bestFit="1" customWidth="1"/>
    <col min="12553" max="12553" width="13.44140625" style="352" bestFit="1" customWidth="1"/>
    <col min="12554" max="12554" width="27.88671875" style="352" customWidth="1"/>
    <col min="12555" max="12555" width="14.33203125" style="352" bestFit="1" customWidth="1"/>
    <col min="12556" max="12800" width="9.109375" style="352"/>
    <col min="12801" max="12801" width="5.5546875" style="352" customWidth="1"/>
    <col min="12802" max="12802" width="49.109375" style="352" customWidth="1"/>
    <col min="12803" max="12803" width="8.33203125" style="352" customWidth="1"/>
    <col min="12804" max="12804" width="10" style="352" customWidth="1"/>
    <col min="12805" max="12805" width="12.6640625" style="352" customWidth="1"/>
    <col min="12806" max="12806" width="16.88671875" style="352" customWidth="1"/>
    <col min="12807" max="12807" width="9.109375" style="352"/>
    <col min="12808" max="12808" width="12.6640625" style="352" bestFit="1" customWidth="1"/>
    <col min="12809" max="12809" width="13.44140625" style="352" bestFit="1" customWidth="1"/>
    <col min="12810" max="12810" width="27.88671875" style="352" customWidth="1"/>
    <col min="12811" max="12811" width="14.33203125" style="352" bestFit="1" customWidth="1"/>
    <col min="12812" max="13056" width="9.109375" style="352"/>
    <col min="13057" max="13057" width="5.5546875" style="352" customWidth="1"/>
    <col min="13058" max="13058" width="49.109375" style="352" customWidth="1"/>
    <col min="13059" max="13059" width="8.33203125" style="352" customWidth="1"/>
    <col min="13060" max="13060" width="10" style="352" customWidth="1"/>
    <col min="13061" max="13061" width="12.6640625" style="352" customWidth="1"/>
    <col min="13062" max="13062" width="16.88671875" style="352" customWidth="1"/>
    <col min="13063" max="13063" width="9.109375" style="352"/>
    <col min="13064" max="13064" width="12.6640625" style="352" bestFit="1" customWidth="1"/>
    <col min="13065" max="13065" width="13.44140625" style="352" bestFit="1" customWidth="1"/>
    <col min="13066" max="13066" width="27.88671875" style="352" customWidth="1"/>
    <col min="13067" max="13067" width="14.33203125" style="352" bestFit="1" customWidth="1"/>
    <col min="13068" max="13312" width="9.109375" style="352"/>
    <col min="13313" max="13313" width="5.5546875" style="352" customWidth="1"/>
    <col min="13314" max="13314" width="49.109375" style="352" customWidth="1"/>
    <col min="13315" max="13315" width="8.33203125" style="352" customWidth="1"/>
    <col min="13316" max="13316" width="10" style="352" customWidth="1"/>
    <col min="13317" max="13317" width="12.6640625" style="352" customWidth="1"/>
    <col min="13318" max="13318" width="16.88671875" style="352" customWidth="1"/>
    <col min="13319" max="13319" width="9.109375" style="352"/>
    <col min="13320" max="13320" width="12.6640625" style="352" bestFit="1" customWidth="1"/>
    <col min="13321" max="13321" width="13.44140625" style="352" bestFit="1" customWidth="1"/>
    <col min="13322" max="13322" width="27.88671875" style="352" customWidth="1"/>
    <col min="13323" max="13323" width="14.33203125" style="352" bestFit="1" customWidth="1"/>
    <col min="13324" max="13568" width="9.109375" style="352"/>
    <col min="13569" max="13569" width="5.5546875" style="352" customWidth="1"/>
    <col min="13570" max="13570" width="49.109375" style="352" customWidth="1"/>
    <col min="13571" max="13571" width="8.33203125" style="352" customWidth="1"/>
    <col min="13572" max="13572" width="10" style="352" customWidth="1"/>
    <col min="13573" max="13573" width="12.6640625" style="352" customWidth="1"/>
    <col min="13574" max="13574" width="16.88671875" style="352" customWidth="1"/>
    <col min="13575" max="13575" width="9.109375" style="352"/>
    <col min="13576" max="13576" width="12.6640625" style="352" bestFit="1" customWidth="1"/>
    <col min="13577" max="13577" width="13.44140625" style="352" bestFit="1" customWidth="1"/>
    <col min="13578" max="13578" width="27.88671875" style="352" customWidth="1"/>
    <col min="13579" max="13579" width="14.33203125" style="352" bestFit="1" customWidth="1"/>
    <col min="13580" max="13824" width="9.109375" style="352"/>
    <col min="13825" max="13825" width="5.5546875" style="352" customWidth="1"/>
    <col min="13826" max="13826" width="49.109375" style="352" customWidth="1"/>
    <col min="13827" max="13827" width="8.33203125" style="352" customWidth="1"/>
    <col min="13828" max="13828" width="10" style="352" customWidth="1"/>
    <col min="13829" max="13829" width="12.6640625" style="352" customWidth="1"/>
    <col min="13830" max="13830" width="16.88671875" style="352" customWidth="1"/>
    <col min="13831" max="13831" width="9.109375" style="352"/>
    <col min="13832" max="13832" width="12.6640625" style="352" bestFit="1" customWidth="1"/>
    <col min="13833" max="13833" width="13.44140625" style="352" bestFit="1" customWidth="1"/>
    <col min="13834" max="13834" width="27.88671875" style="352" customWidth="1"/>
    <col min="13835" max="13835" width="14.33203125" style="352" bestFit="1" customWidth="1"/>
    <col min="13836" max="14080" width="9.109375" style="352"/>
    <col min="14081" max="14081" width="5.5546875" style="352" customWidth="1"/>
    <col min="14082" max="14082" width="49.109375" style="352" customWidth="1"/>
    <col min="14083" max="14083" width="8.33203125" style="352" customWidth="1"/>
    <col min="14084" max="14084" width="10" style="352" customWidth="1"/>
    <col min="14085" max="14085" width="12.6640625" style="352" customWidth="1"/>
    <col min="14086" max="14086" width="16.88671875" style="352" customWidth="1"/>
    <col min="14087" max="14087" width="9.109375" style="352"/>
    <col min="14088" max="14088" width="12.6640625" style="352" bestFit="1" customWidth="1"/>
    <col min="14089" max="14089" width="13.44140625" style="352" bestFit="1" customWidth="1"/>
    <col min="14090" max="14090" width="27.88671875" style="352" customWidth="1"/>
    <col min="14091" max="14091" width="14.33203125" style="352" bestFit="1" customWidth="1"/>
    <col min="14092" max="14336" width="9.109375" style="352"/>
    <col min="14337" max="14337" width="5.5546875" style="352" customWidth="1"/>
    <col min="14338" max="14338" width="49.109375" style="352" customWidth="1"/>
    <col min="14339" max="14339" width="8.33203125" style="352" customWidth="1"/>
    <col min="14340" max="14340" width="10" style="352" customWidth="1"/>
    <col min="14341" max="14341" width="12.6640625" style="352" customWidth="1"/>
    <col min="14342" max="14342" width="16.88671875" style="352" customWidth="1"/>
    <col min="14343" max="14343" width="9.109375" style="352"/>
    <col min="14344" max="14344" width="12.6640625" style="352" bestFit="1" customWidth="1"/>
    <col min="14345" max="14345" width="13.44140625" style="352" bestFit="1" customWidth="1"/>
    <col min="14346" max="14346" width="27.88671875" style="352" customWidth="1"/>
    <col min="14347" max="14347" width="14.33203125" style="352" bestFit="1" customWidth="1"/>
    <col min="14348" max="14592" width="9.109375" style="352"/>
    <col min="14593" max="14593" width="5.5546875" style="352" customWidth="1"/>
    <col min="14594" max="14594" width="49.109375" style="352" customWidth="1"/>
    <col min="14595" max="14595" width="8.33203125" style="352" customWidth="1"/>
    <col min="14596" max="14596" width="10" style="352" customWidth="1"/>
    <col min="14597" max="14597" width="12.6640625" style="352" customWidth="1"/>
    <col min="14598" max="14598" width="16.88671875" style="352" customWidth="1"/>
    <col min="14599" max="14599" width="9.109375" style="352"/>
    <col min="14600" max="14600" width="12.6640625" style="352" bestFit="1" customWidth="1"/>
    <col min="14601" max="14601" width="13.44140625" style="352" bestFit="1" customWidth="1"/>
    <col min="14602" max="14602" width="27.88671875" style="352" customWidth="1"/>
    <col min="14603" max="14603" width="14.33203125" style="352" bestFit="1" customWidth="1"/>
    <col min="14604" max="14848" width="9.109375" style="352"/>
    <col min="14849" max="14849" width="5.5546875" style="352" customWidth="1"/>
    <col min="14850" max="14850" width="49.109375" style="352" customWidth="1"/>
    <col min="14851" max="14851" width="8.33203125" style="352" customWidth="1"/>
    <col min="14852" max="14852" width="10" style="352" customWidth="1"/>
    <col min="14853" max="14853" width="12.6640625" style="352" customWidth="1"/>
    <col min="14854" max="14854" width="16.88671875" style="352" customWidth="1"/>
    <col min="14855" max="14855" width="9.109375" style="352"/>
    <col min="14856" max="14856" width="12.6640625" style="352" bestFit="1" customWidth="1"/>
    <col min="14857" max="14857" width="13.44140625" style="352" bestFit="1" customWidth="1"/>
    <col min="14858" max="14858" width="27.88671875" style="352" customWidth="1"/>
    <col min="14859" max="14859" width="14.33203125" style="352" bestFit="1" customWidth="1"/>
    <col min="14860" max="15104" width="9.109375" style="352"/>
    <col min="15105" max="15105" width="5.5546875" style="352" customWidth="1"/>
    <col min="15106" max="15106" width="49.109375" style="352" customWidth="1"/>
    <col min="15107" max="15107" width="8.33203125" style="352" customWidth="1"/>
    <col min="15108" max="15108" width="10" style="352" customWidth="1"/>
    <col min="15109" max="15109" width="12.6640625" style="352" customWidth="1"/>
    <col min="15110" max="15110" width="16.88671875" style="352" customWidth="1"/>
    <col min="15111" max="15111" width="9.109375" style="352"/>
    <col min="15112" max="15112" width="12.6640625" style="352" bestFit="1" customWidth="1"/>
    <col min="15113" max="15113" width="13.44140625" style="352" bestFit="1" customWidth="1"/>
    <col min="15114" max="15114" width="27.88671875" style="352" customWidth="1"/>
    <col min="15115" max="15115" width="14.33203125" style="352" bestFit="1" customWidth="1"/>
    <col min="15116" max="15360" width="9.109375" style="352"/>
    <col min="15361" max="15361" width="5.5546875" style="352" customWidth="1"/>
    <col min="15362" max="15362" width="49.109375" style="352" customWidth="1"/>
    <col min="15363" max="15363" width="8.33203125" style="352" customWidth="1"/>
    <col min="15364" max="15364" width="10" style="352" customWidth="1"/>
    <col min="15365" max="15365" width="12.6640625" style="352" customWidth="1"/>
    <col min="15366" max="15366" width="16.88671875" style="352" customWidth="1"/>
    <col min="15367" max="15367" width="9.109375" style="352"/>
    <col min="15368" max="15368" width="12.6640625" style="352" bestFit="1" customWidth="1"/>
    <col min="15369" max="15369" width="13.44140625" style="352" bestFit="1" customWidth="1"/>
    <col min="15370" max="15370" width="27.88671875" style="352" customWidth="1"/>
    <col min="15371" max="15371" width="14.33203125" style="352" bestFit="1" customWidth="1"/>
    <col min="15372" max="15616" width="9.109375" style="352"/>
    <col min="15617" max="15617" width="5.5546875" style="352" customWidth="1"/>
    <col min="15618" max="15618" width="49.109375" style="352" customWidth="1"/>
    <col min="15619" max="15619" width="8.33203125" style="352" customWidth="1"/>
    <col min="15620" max="15620" width="10" style="352" customWidth="1"/>
    <col min="15621" max="15621" width="12.6640625" style="352" customWidth="1"/>
    <col min="15622" max="15622" width="16.88671875" style="352" customWidth="1"/>
    <col min="15623" max="15623" width="9.109375" style="352"/>
    <col min="15624" max="15624" width="12.6640625" style="352" bestFit="1" customWidth="1"/>
    <col min="15625" max="15625" width="13.44140625" style="352" bestFit="1" customWidth="1"/>
    <col min="15626" max="15626" width="27.88671875" style="352" customWidth="1"/>
    <col min="15627" max="15627" width="14.33203125" style="352" bestFit="1" customWidth="1"/>
    <col min="15628" max="15872" width="9.109375" style="352"/>
    <col min="15873" max="15873" width="5.5546875" style="352" customWidth="1"/>
    <col min="15874" max="15874" width="49.109375" style="352" customWidth="1"/>
    <col min="15875" max="15875" width="8.33203125" style="352" customWidth="1"/>
    <col min="15876" max="15876" width="10" style="352" customWidth="1"/>
    <col min="15877" max="15877" width="12.6640625" style="352" customWidth="1"/>
    <col min="15878" max="15878" width="16.88671875" style="352" customWidth="1"/>
    <col min="15879" max="15879" width="9.109375" style="352"/>
    <col min="15880" max="15880" width="12.6640625" style="352" bestFit="1" customWidth="1"/>
    <col min="15881" max="15881" width="13.44140625" style="352" bestFit="1" customWidth="1"/>
    <col min="15882" max="15882" width="27.88671875" style="352" customWidth="1"/>
    <col min="15883" max="15883" width="14.33203125" style="352" bestFit="1" customWidth="1"/>
    <col min="15884" max="16128" width="9.109375" style="352"/>
    <col min="16129" max="16129" width="5.5546875" style="352" customWidth="1"/>
    <col min="16130" max="16130" width="49.109375" style="352" customWidth="1"/>
    <col min="16131" max="16131" width="8.33203125" style="352" customWidth="1"/>
    <col min="16132" max="16132" width="10" style="352" customWidth="1"/>
    <col min="16133" max="16133" width="12.6640625" style="352" customWidth="1"/>
    <col min="16134" max="16134" width="16.88671875" style="352" customWidth="1"/>
    <col min="16135" max="16135" width="9.109375" style="352"/>
    <col min="16136" max="16136" width="12.6640625" style="352" bestFit="1" customWidth="1"/>
    <col min="16137" max="16137" width="13.44140625" style="352" bestFit="1" customWidth="1"/>
    <col min="16138" max="16138" width="27.88671875" style="352" customWidth="1"/>
    <col min="16139" max="16139" width="14.33203125" style="352" bestFit="1" customWidth="1"/>
    <col min="16140" max="16384" width="9.109375" style="352"/>
  </cols>
  <sheetData>
    <row r="1" spans="1:10" s="258" customFormat="1" ht="15.6">
      <c r="A1" s="257" t="s">
        <v>133</v>
      </c>
      <c r="B1" s="257"/>
      <c r="C1" s="257"/>
      <c r="D1" s="257"/>
      <c r="E1" s="257"/>
      <c r="F1" s="257"/>
    </row>
    <row r="2" spans="1:10" s="261" customFormat="1">
      <c r="A2" s="337" t="s">
        <v>134</v>
      </c>
      <c r="B2" s="337" t="s">
        <v>135</v>
      </c>
      <c r="C2" s="337" t="s">
        <v>136</v>
      </c>
      <c r="D2" s="338"/>
      <c r="E2" s="338" t="s">
        <v>137</v>
      </c>
      <c r="F2" s="338" t="s">
        <v>138</v>
      </c>
    </row>
    <row r="3" spans="1:10" s="345" customFormat="1" ht="12" customHeight="1">
      <c r="A3" s="339"/>
      <c r="B3" s="340" t="s">
        <v>7</v>
      </c>
      <c r="C3" s="341"/>
      <c r="D3" s="342"/>
      <c r="E3" s="343"/>
      <c r="F3" s="344"/>
    </row>
    <row r="4" spans="1:10" s="345" customFormat="1" ht="12" customHeight="1">
      <c r="A4" s="339"/>
      <c r="B4" s="346"/>
      <c r="C4" s="341"/>
      <c r="D4" s="342"/>
      <c r="E4" s="343"/>
      <c r="F4" s="344"/>
    </row>
    <row r="5" spans="1:10">
      <c r="A5" s="347" t="s">
        <v>8</v>
      </c>
      <c r="B5" s="347" t="s">
        <v>139</v>
      </c>
      <c r="C5" s="348"/>
      <c r="D5" s="349"/>
      <c r="E5" s="350"/>
      <c r="F5" s="351"/>
      <c r="J5" s="353"/>
    </row>
    <row r="6" spans="1:10">
      <c r="A6" s="339"/>
      <c r="B6" s="346"/>
      <c r="C6" s="341"/>
      <c r="D6" s="342"/>
      <c r="E6" s="343"/>
      <c r="F6" s="354"/>
      <c r="J6" s="353"/>
    </row>
    <row r="7" spans="1:10" ht="39.6">
      <c r="A7" s="355" t="str">
        <f>MID($A$5,3,5)&amp;COUNTA($A5:A$6)</f>
        <v>1.1</v>
      </c>
      <c r="B7" s="356" t="s">
        <v>388</v>
      </c>
      <c r="C7" s="357"/>
      <c r="E7" s="358"/>
      <c r="F7" s="359"/>
      <c r="J7" s="353"/>
    </row>
    <row r="8" spans="1:10">
      <c r="B8" s="360" t="str">
        <f>"kompl.st."&amp;MID($A$5,3,5)&amp;COUNTA($A5:A$6)</f>
        <v>kompl.st.1.1</v>
      </c>
      <c r="C8" s="361" t="s">
        <v>10</v>
      </c>
      <c r="D8" s="361">
        <v>1</v>
      </c>
      <c r="E8" s="383"/>
      <c r="F8" s="359">
        <f>D8*E8</f>
        <v>0</v>
      </c>
      <c r="J8" s="353"/>
    </row>
    <row r="9" spans="1:10">
      <c r="B9" s="360"/>
      <c r="D9" s="361"/>
      <c r="E9" s="358"/>
      <c r="F9" s="359"/>
      <c r="J9" s="353"/>
    </row>
    <row r="10" spans="1:10" ht="26.4">
      <c r="A10" s="355" t="str">
        <f>MID($A$5,3,5)&amp;COUNTA($A$5:A8)</f>
        <v>1.2</v>
      </c>
      <c r="B10" s="356" t="s">
        <v>389</v>
      </c>
      <c r="C10" s="357"/>
      <c r="E10" s="358"/>
      <c r="F10" s="359"/>
      <c r="J10" s="353"/>
    </row>
    <row r="11" spans="1:10">
      <c r="B11" s="360" t="str">
        <f>"kompl.st."&amp;MID($A$5,3,5)&amp;COUNTA($A$5:A9)</f>
        <v>kompl.st.1.2</v>
      </c>
      <c r="C11" s="361" t="s">
        <v>10</v>
      </c>
      <c r="D11" s="361">
        <v>3</v>
      </c>
      <c r="E11" s="383"/>
      <c r="F11" s="359">
        <f>D11*E11</f>
        <v>0</v>
      </c>
      <c r="J11" s="353"/>
    </row>
    <row r="12" spans="1:10">
      <c r="B12" s="360"/>
      <c r="D12" s="361"/>
      <c r="E12" s="358"/>
      <c r="F12" s="359"/>
      <c r="J12" s="353"/>
    </row>
    <row r="13" spans="1:10" ht="26.4">
      <c r="A13" s="362"/>
      <c r="B13" s="363" t="str">
        <f>$A$5&amp;" "&amp;$B$5&amp;" UKUPNO:"</f>
        <v>F.1. MJERENJE I NADZOR POTROŠNJE ELEKTRIČNE ENERGIJE UKUPNO:</v>
      </c>
      <c r="C13" s="364"/>
      <c r="D13" s="365"/>
      <c r="E13" s="366"/>
      <c r="F13" s="367">
        <f>SUM(F7:F12)</f>
        <v>0</v>
      </c>
    </row>
    <row r="14" spans="1:10" s="345" customFormat="1">
      <c r="A14" s="368"/>
      <c r="B14" s="369"/>
      <c r="C14" s="370"/>
      <c r="D14" s="371"/>
      <c r="E14" s="372"/>
      <c r="F14" s="373"/>
    </row>
    <row r="15" spans="1:10">
      <c r="A15" s="368"/>
      <c r="B15" s="374" t="s">
        <v>420</v>
      </c>
      <c r="C15" s="375"/>
      <c r="D15" s="376"/>
      <c r="E15" s="377"/>
      <c r="F15" s="378">
        <f>F13</f>
        <v>0</v>
      </c>
    </row>
    <row r="16" spans="1:10" s="345" customFormat="1">
      <c r="A16" s="355"/>
      <c r="B16" s="333" t="s">
        <v>132</v>
      </c>
      <c r="C16" s="361"/>
      <c r="D16" s="357"/>
      <c r="E16" s="379"/>
      <c r="F16" s="384"/>
    </row>
    <row r="17" spans="1:6" s="345" customFormat="1">
      <c r="A17" s="355"/>
      <c r="B17" s="333" t="s">
        <v>421</v>
      </c>
      <c r="C17" s="361"/>
      <c r="D17" s="357"/>
      <c r="E17" s="379"/>
      <c r="F17" s="380">
        <f>F15+F16</f>
        <v>0</v>
      </c>
    </row>
    <row r="20" spans="1:6" s="345" customFormat="1">
      <c r="A20" s="355"/>
      <c r="B20" s="381"/>
      <c r="C20" s="361"/>
      <c r="D20" s="357"/>
      <c r="E20" s="379"/>
      <c r="F20" s="353"/>
    </row>
    <row r="23" spans="1:6" s="345" customFormat="1">
      <c r="A23" s="355"/>
      <c r="B23" s="381"/>
      <c r="C23" s="361"/>
      <c r="D23" s="357"/>
      <c r="E23" s="379"/>
      <c r="F23" s="353"/>
    </row>
    <row r="26" spans="1:6" s="345" customFormat="1">
      <c r="A26" s="355"/>
      <c r="B26" s="381"/>
      <c r="C26" s="361"/>
      <c r="D26" s="357"/>
      <c r="E26" s="379"/>
      <c r="F26" s="353"/>
    </row>
    <row r="29" spans="1:6" s="345" customFormat="1">
      <c r="A29" s="355"/>
      <c r="B29" s="381"/>
      <c r="C29" s="361"/>
      <c r="D29" s="357"/>
      <c r="E29" s="379"/>
      <c r="F29" s="353"/>
    </row>
    <row r="31" spans="1:6" s="345" customFormat="1" ht="14.25" customHeight="1">
      <c r="A31" s="355"/>
      <c r="B31" s="381"/>
      <c r="C31" s="361"/>
      <c r="D31" s="357"/>
      <c r="E31" s="379"/>
      <c r="F31" s="353"/>
    </row>
    <row r="33" spans="1:6" ht="26.25" customHeight="1"/>
    <row r="39" spans="1:6" s="345" customFormat="1">
      <c r="A39" s="355"/>
      <c r="B39" s="381"/>
      <c r="C39" s="361"/>
      <c r="D39" s="357"/>
      <c r="E39" s="379"/>
      <c r="F39" s="353"/>
    </row>
    <row r="42" spans="1:6" s="345" customFormat="1">
      <c r="A42" s="355"/>
      <c r="B42" s="381"/>
      <c r="C42" s="361"/>
      <c r="D42" s="357"/>
      <c r="E42" s="379"/>
      <c r="F42" s="353"/>
    </row>
    <row r="45" spans="1:6" s="345" customFormat="1">
      <c r="A45" s="355"/>
      <c r="B45" s="381"/>
      <c r="C45" s="361"/>
      <c r="D45" s="357"/>
      <c r="E45" s="379"/>
      <c r="F45" s="353"/>
    </row>
    <row r="48" spans="1:6" s="345" customFormat="1">
      <c r="A48" s="355"/>
      <c r="B48" s="381"/>
      <c r="C48" s="361"/>
      <c r="D48" s="357"/>
      <c r="E48" s="379"/>
      <c r="F48" s="353"/>
    </row>
    <row r="51" spans="1:6" s="345" customFormat="1">
      <c r="A51" s="355"/>
      <c r="B51" s="381"/>
      <c r="C51" s="361"/>
      <c r="D51" s="357"/>
      <c r="E51" s="379"/>
      <c r="F51" s="353"/>
    </row>
    <row r="54" spans="1:6" s="345" customFormat="1">
      <c r="A54" s="355"/>
      <c r="B54" s="381"/>
      <c r="C54" s="361"/>
      <c r="D54" s="357"/>
      <c r="E54" s="379"/>
      <c r="F54" s="353"/>
    </row>
    <row r="57" spans="1:6" s="345" customFormat="1">
      <c r="A57" s="355"/>
      <c r="B57" s="381"/>
      <c r="C57" s="361"/>
      <c r="D57" s="357"/>
      <c r="E57" s="379"/>
      <c r="F57" s="353"/>
    </row>
    <row r="60" spans="1:6" s="345" customFormat="1">
      <c r="A60" s="355"/>
      <c r="B60" s="381"/>
      <c r="C60" s="361"/>
      <c r="D60" s="357"/>
      <c r="E60" s="379"/>
      <c r="F60" s="353"/>
    </row>
    <row r="63" spans="1:6" s="345" customFormat="1">
      <c r="A63" s="355"/>
      <c r="B63" s="381"/>
      <c r="C63" s="361"/>
      <c r="D63" s="357"/>
      <c r="E63" s="379"/>
      <c r="F63" s="353"/>
    </row>
    <row r="66" spans="1:6" s="345" customFormat="1">
      <c r="A66" s="355"/>
      <c r="B66" s="381"/>
      <c r="C66" s="361"/>
      <c r="D66" s="357"/>
      <c r="E66" s="379"/>
      <c r="F66" s="353"/>
    </row>
    <row r="69" spans="1:6" s="345" customFormat="1">
      <c r="A69" s="355"/>
      <c r="B69" s="381"/>
      <c r="C69" s="361"/>
      <c r="D69" s="357"/>
      <c r="E69" s="379"/>
      <c r="F69" s="353"/>
    </row>
    <row r="83" spans="1:6" s="345" customFormat="1">
      <c r="A83" s="355"/>
      <c r="B83" s="381"/>
      <c r="C83" s="361"/>
      <c r="D83" s="357"/>
      <c r="E83" s="379"/>
      <c r="F83" s="353"/>
    </row>
    <row r="91" spans="1:6" s="345" customFormat="1">
      <c r="A91" s="355"/>
      <c r="B91" s="381"/>
      <c r="C91" s="361"/>
      <c r="D91" s="357"/>
      <c r="E91" s="379"/>
      <c r="F91" s="353"/>
    </row>
    <row r="94" spans="1:6" s="345" customFormat="1">
      <c r="A94" s="355"/>
      <c r="B94" s="381"/>
      <c r="C94" s="361"/>
      <c r="D94" s="357"/>
      <c r="E94" s="379"/>
      <c r="F94" s="353"/>
    </row>
    <row r="97" spans="1:6" s="345" customFormat="1">
      <c r="A97" s="355"/>
      <c r="B97" s="381"/>
      <c r="C97" s="361"/>
      <c r="D97" s="357"/>
      <c r="E97" s="379"/>
      <c r="F97" s="353"/>
    </row>
    <row r="100" spans="1:6" s="345" customFormat="1">
      <c r="A100" s="355"/>
      <c r="B100" s="381"/>
      <c r="C100" s="361"/>
      <c r="D100" s="357"/>
      <c r="E100" s="379"/>
      <c r="F100" s="353"/>
    </row>
    <row r="103" spans="1:6" s="345" customFormat="1">
      <c r="A103" s="355"/>
      <c r="B103" s="381"/>
      <c r="C103" s="361"/>
      <c r="D103" s="357"/>
      <c r="E103" s="379"/>
      <c r="F103" s="353"/>
    </row>
    <row r="106" spans="1:6" s="345" customFormat="1">
      <c r="A106" s="355"/>
      <c r="B106" s="381"/>
      <c r="C106" s="361"/>
      <c r="D106" s="357"/>
      <c r="E106" s="379"/>
      <c r="F106" s="353"/>
    </row>
    <row r="109" spans="1:6" s="345" customFormat="1">
      <c r="A109" s="355"/>
      <c r="B109" s="381"/>
      <c r="C109" s="361"/>
      <c r="D109" s="357"/>
      <c r="E109" s="379"/>
      <c r="F109" s="353"/>
    </row>
    <row r="112" spans="1:6" s="345" customFormat="1">
      <c r="A112" s="355"/>
      <c r="B112" s="381"/>
      <c r="C112" s="361"/>
      <c r="D112" s="357"/>
      <c r="E112" s="379"/>
      <c r="F112" s="353"/>
    </row>
    <row r="115" spans="1:6" s="345" customFormat="1">
      <c r="A115" s="355"/>
      <c r="B115" s="381"/>
      <c r="C115" s="361"/>
      <c r="D115" s="357"/>
      <c r="E115" s="379"/>
      <c r="F115" s="353"/>
    </row>
    <row r="124" spans="1:6" s="345" customFormat="1">
      <c r="A124" s="355"/>
      <c r="B124" s="381"/>
      <c r="C124" s="361"/>
      <c r="D124" s="357"/>
      <c r="E124" s="379"/>
      <c r="F124" s="353"/>
    </row>
    <row r="126" spans="1:6" s="345" customFormat="1">
      <c r="A126" s="355"/>
      <c r="B126" s="381"/>
      <c r="C126" s="361"/>
      <c r="D126" s="357"/>
      <c r="E126" s="379"/>
      <c r="F126" s="353"/>
    </row>
    <row r="129" spans="1:6" s="345" customFormat="1">
      <c r="A129" s="355"/>
      <c r="B129" s="381"/>
      <c r="C129" s="361"/>
      <c r="D129" s="357"/>
      <c r="E129" s="379"/>
      <c r="F129" s="353"/>
    </row>
    <row r="135" spans="1:6" s="345" customFormat="1">
      <c r="A135" s="355"/>
      <c r="B135" s="381"/>
      <c r="C135" s="361"/>
      <c r="D135" s="357"/>
      <c r="E135" s="379"/>
      <c r="F135" s="353"/>
    </row>
    <row r="138" spans="1:6" s="345" customFormat="1">
      <c r="A138" s="355"/>
      <c r="B138" s="381"/>
      <c r="C138" s="361"/>
      <c r="D138" s="357"/>
      <c r="E138" s="379"/>
      <c r="F138" s="353"/>
    </row>
    <row r="141" spans="1:6" s="345" customFormat="1">
      <c r="A141" s="355"/>
      <c r="B141" s="381"/>
      <c r="C141" s="361"/>
      <c r="D141" s="357"/>
      <c r="E141" s="379"/>
      <c r="F141" s="353"/>
    </row>
    <row r="144" spans="1:6" s="345" customFormat="1">
      <c r="A144" s="355"/>
      <c r="B144" s="381"/>
      <c r="C144" s="361"/>
      <c r="D144" s="357"/>
      <c r="E144" s="379"/>
      <c r="F144" s="353"/>
    </row>
    <row r="146" spans="1:6" s="345" customFormat="1" ht="15" customHeight="1">
      <c r="A146" s="355"/>
      <c r="B146" s="381"/>
      <c r="C146" s="361"/>
      <c r="D146" s="357"/>
      <c r="E146" s="379"/>
      <c r="F146" s="353"/>
    </row>
    <row r="148" spans="1:6" ht="15.75" customHeight="1"/>
    <row r="149" spans="1:6" ht="15.75" customHeight="1"/>
    <row r="150" spans="1:6" ht="15.75" customHeight="1"/>
    <row r="151" spans="1:6" ht="15.75" customHeight="1"/>
    <row r="152" spans="1:6" ht="15.75" customHeight="1"/>
    <row r="153" spans="1:6" ht="15.75" customHeight="1"/>
    <row r="154" spans="1:6" ht="15.75" customHeight="1">
      <c r="A154" s="352"/>
      <c r="B154" s="352"/>
      <c r="C154" s="352"/>
      <c r="D154" s="352"/>
      <c r="E154" s="382"/>
      <c r="F154" s="352"/>
    </row>
    <row r="155" spans="1:6" ht="15.75" customHeight="1">
      <c r="A155" s="352"/>
      <c r="B155" s="352"/>
      <c r="C155" s="352"/>
      <c r="D155" s="352"/>
      <c r="E155" s="382"/>
      <c r="F155" s="352"/>
    </row>
    <row r="156" spans="1:6" ht="15.75" customHeight="1">
      <c r="A156" s="352"/>
      <c r="B156" s="352"/>
      <c r="C156" s="352"/>
      <c r="D156" s="352"/>
      <c r="E156" s="382"/>
      <c r="F156" s="352"/>
    </row>
    <row r="157" spans="1:6" ht="15.75" customHeight="1">
      <c r="A157" s="352"/>
      <c r="B157" s="352"/>
      <c r="C157" s="352"/>
      <c r="D157" s="352"/>
      <c r="E157" s="382"/>
      <c r="F157" s="352"/>
    </row>
    <row r="201" spans="1:6" s="345" customFormat="1">
      <c r="A201" s="355"/>
      <c r="B201" s="381"/>
      <c r="C201" s="361"/>
      <c r="D201" s="357"/>
      <c r="E201" s="379"/>
      <c r="F201" s="353"/>
    </row>
    <row r="202" spans="1:6" s="345" customFormat="1">
      <c r="A202" s="355"/>
      <c r="B202" s="381"/>
      <c r="C202" s="361"/>
      <c r="D202" s="357"/>
      <c r="E202" s="379"/>
      <c r="F202" s="353"/>
    </row>
    <row r="203" spans="1:6" s="345" customFormat="1">
      <c r="A203" s="355"/>
      <c r="B203" s="381"/>
      <c r="C203" s="361"/>
      <c r="D203" s="357"/>
      <c r="E203" s="379"/>
      <c r="F203" s="353"/>
    </row>
    <row r="204" spans="1:6" s="345" customFormat="1">
      <c r="A204" s="355"/>
      <c r="B204" s="381"/>
      <c r="C204" s="361"/>
      <c r="D204" s="357"/>
      <c r="E204" s="379"/>
      <c r="F204" s="353"/>
    </row>
    <row r="205" spans="1:6" s="345" customFormat="1">
      <c r="A205" s="355"/>
      <c r="B205" s="381"/>
      <c r="C205" s="361"/>
      <c r="D205" s="357"/>
      <c r="E205" s="379"/>
      <c r="F205" s="353"/>
    </row>
    <row r="206" spans="1:6" s="345" customFormat="1">
      <c r="A206" s="355"/>
      <c r="B206" s="381"/>
      <c r="C206" s="361"/>
      <c r="D206" s="357"/>
      <c r="E206" s="379"/>
      <c r="F206" s="353"/>
    </row>
    <row r="207" spans="1:6" s="345" customFormat="1">
      <c r="A207" s="355"/>
      <c r="B207" s="381"/>
      <c r="C207" s="361"/>
      <c r="D207" s="357"/>
      <c r="E207" s="379"/>
      <c r="F207" s="353"/>
    </row>
    <row r="212" spans="1:6" s="345" customFormat="1">
      <c r="A212" s="355"/>
      <c r="B212" s="381"/>
      <c r="C212" s="361"/>
      <c r="D212" s="357"/>
      <c r="E212" s="379"/>
      <c r="F212" s="353"/>
    </row>
    <row r="214" spans="1:6" s="345" customFormat="1" ht="14.25" customHeight="1">
      <c r="A214" s="355"/>
      <c r="B214" s="381"/>
      <c r="C214" s="361"/>
      <c r="D214" s="357"/>
      <c r="E214" s="379"/>
      <c r="F214" s="353"/>
    </row>
    <row r="216" spans="1:6" ht="14.25" customHeight="1"/>
    <row r="217" spans="1:6" ht="14.25" customHeight="1"/>
    <row r="218" spans="1:6" ht="14.25" customHeight="1"/>
    <row r="219" spans="1:6" ht="14.25" customHeight="1"/>
    <row r="220" spans="1:6" ht="14.25" customHeight="1"/>
    <row r="221" spans="1:6" s="345" customFormat="1">
      <c r="A221" s="355"/>
      <c r="B221" s="381"/>
      <c r="C221" s="361"/>
      <c r="D221" s="357"/>
      <c r="E221" s="379"/>
      <c r="F221" s="353"/>
    </row>
    <row r="224" spans="1:6" s="345" customFormat="1">
      <c r="A224" s="355"/>
      <c r="B224" s="381"/>
      <c r="C224" s="361"/>
      <c r="D224" s="357"/>
      <c r="E224" s="379"/>
      <c r="F224" s="353"/>
    </row>
    <row r="227" spans="1:6" s="345" customFormat="1">
      <c r="A227" s="355"/>
      <c r="B227" s="381"/>
      <c r="C227" s="361"/>
      <c r="D227" s="357"/>
      <c r="E227" s="379"/>
      <c r="F227" s="353"/>
    </row>
    <row r="230" spans="1:6" s="345" customFormat="1">
      <c r="A230" s="355"/>
      <c r="B230" s="381"/>
      <c r="C230" s="361"/>
      <c r="D230" s="357"/>
      <c r="E230" s="379"/>
      <c r="F230" s="353"/>
    </row>
    <row r="233" spans="1:6" s="345" customFormat="1">
      <c r="A233" s="355"/>
      <c r="B233" s="381"/>
      <c r="C233" s="361"/>
      <c r="D233" s="357"/>
      <c r="E233" s="379"/>
      <c r="F233" s="353"/>
    </row>
    <row r="236" spans="1:6" s="345" customFormat="1">
      <c r="A236" s="355"/>
      <c r="B236" s="381"/>
      <c r="C236" s="361"/>
      <c r="D236" s="357"/>
      <c r="E236" s="379"/>
      <c r="F236" s="353"/>
    </row>
    <row r="239" spans="1:6" s="345" customFormat="1">
      <c r="A239" s="355"/>
      <c r="B239" s="381"/>
      <c r="C239" s="361"/>
      <c r="D239" s="357"/>
      <c r="E239" s="379"/>
      <c r="F239" s="353"/>
    </row>
    <row r="242" spans="1:6" s="345" customFormat="1">
      <c r="A242" s="355"/>
      <c r="B242" s="381"/>
      <c r="C242" s="361"/>
      <c r="D242" s="357"/>
      <c r="E242" s="379"/>
      <c r="F242" s="353"/>
    </row>
    <row r="245" spans="1:6" s="345" customFormat="1">
      <c r="A245" s="355"/>
      <c r="B245" s="381"/>
      <c r="C245" s="361"/>
      <c r="D245" s="357"/>
      <c r="E245" s="379"/>
      <c r="F245" s="353"/>
    </row>
    <row r="248" spans="1:6" s="345" customFormat="1">
      <c r="A248" s="355"/>
      <c r="B248" s="381"/>
      <c r="C248" s="361"/>
      <c r="D248" s="357"/>
      <c r="E248" s="379"/>
      <c r="F248" s="353"/>
    </row>
    <row r="251" spans="1:6" s="345" customFormat="1">
      <c r="A251" s="355"/>
      <c r="B251" s="381"/>
      <c r="C251" s="361"/>
      <c r="D251" s="357"/>
      <c r="E251" s="379"/>
      <c r="F251" s="353"/>
    </row>
    <row r="254" spans="1:6" s="345" customFormat="1">
      <c r="A254" s="355"/>
      <c r="B254" s="381"/>
      <c r="C254" s="361"/>
      <c r="D254" s="357"/>
      <c r="E254" s="379"/>
      <c r="F254" s="353"/>
    </row>
    <row r="257" spans="1:6" s="345" customFormat="1">
      <c r="A257" s="355"/>
      <c r="B257" s="381"/>
      <c r="C257" s="361"/>
      <c r="D257" s="357"/>
      <c r="E257" s="379"/>
      <c r="F257" s="353"/>
    </row>
    <row r="260" spans="1:6" s="345" customFormat="1">
      <c r="A260" s="355"/>
      <c r="B260" s="381"/>
      <c r="C260" s="361"/>
      <c r="D260" s="357"/>
      <c r="E260" s="379"/>
      <c r="F260" s="353"/>
    </row>
    <row r="263" spans="1:6" s="345" customFormat="1">
      <c r="A263" s="355"/>
      <c r="B263" s="381"/>
      <c r="C263" s="361"/>
      <c r="D263" s="357"/>
      <c r="E263" s="379"/>
      <c r="F263" s="353"/>
    </row>
    <row r="266" spans="1:6" s="345" customFormat="1">
      <c r="A266" s="355"/>
      <c r="B266" s="381"/>
      <c r="C266" s="361"/>
      <c r="D266" s="357"/>
      <c r="E266" s="379"/>
      <c r="F266" s="353"/>
    </row>
    <row r="268" spans="1:6" s="345" customFormat="1" ht="15" customHeight="1">
      <c r="A268" s="355"/>
      <c r="B268" s="381"/>
      <c r="C268" s="361"/>
      <c r="D268" s="357"/>
      <c r="E268" s="379"/>
      <c r="F268" s="353"/>
    </row>
    <row r="270" spans="1:6" ht="14.25" customHeight="1"/>
    <row r="273" spans="1:6" s="345" customFormat="1">
      <c r="A273" s="355"/>
      <c r="B273" s="381"/>
      <c r="C273" s="361"/>
      <c r="D273" s="357"/>
      <c r="E273" s="379"/>
      <c r="F273" s="353"/>
    </row>
    <row r="276" spans="1:6" s="345" customFormat="1">
      <c r="A276" s="355"/>
      <c r="B276" s="381"/>
      <c r="C276" s="361"/>
      <c r="D276" s="357"/>
      <c r="E276" s="379"/>
      <c r="F276" s="353"/>
    </row>
    <row r="279" spans="1:6" s="345" customFormat="1">
      <c r="A279" s="355"/>
      <c r="B279" s="381"/>
      <c r="C279" s="361"/>
      <c r="D279" s="357"/>
      <c r="E279" s="379"/>
      <c r="F279" s="353"/>
    </row>
    <row r="288" spans="1:6" s="345" customFormat="1">
      <c r="A288" s="355"/>
      <c r="B288" s="381"/>
      <c r="C288" s="361"/>
      <c r="D288" s="357"/>
      <c r="E288" s="379"/>
      <c r="F288" s="353"/>
    </row>
    <row r="291" spans="1:6" s="345" customFormat="1">
      <c r="A291" s="355"/>
      <c r="B291" s="381"/>
      <c r="C291" s="361"/>
      <c r="D291" s="357"/>
      <c r="E291" s="379"/>
      <c r="F291" s="353"/>
    </row>
    <row r="294" spans="1:6" s="345" customFormat="1">
      <c r="A294" s="355"/>
      <c r="B294" s="381"/>
      <c r="C294" s="361"/>
      <c r="D294" s="357"/>
      <c r="E294" s="379"/>
      <c r="F294" s="353"/>
    </row>
    <row r="297" spans="1:6" s="345" customFormat="1">
      <c r="A297" s="355"/>
      <c r="B297" s="381"/>
      <c r="C297" s="361"/>
      <c r="D297" s="357"/>
      <c r="E297" s="379"/>
      <c r="F297" s="353"/>
    </row>
    <row r="299" spans="1:6" s="345" customFormat="1" ht="15" customHeight="1">
      <c r="A299" s="355"/>
      <c r="B299" s="381"/>
      <c r="C299" s="361"/>
      <c r="D299" s="357"/>
      <c r="E299" s="379"/>
      <c r="F299" s="353"/>
    </row>
    <row r="309" ht="14.25" customHeight="1"/>
    <row r="325" spans="1:6" ht="26.25" customHeight="1">
      <c r="A325" s="352"/>
      <c r="B325" s="352"/>
      <c r="C325" s="352"/>
      <c r="D325" s="352"/>
      <c r="E325" s="382"/>
      <c r="F325" s="352"/>
    </row>
    <row r="327" spans="1:6" ht="12.75" customHeight="1">
      <c r="A327" s="352"/>
      <c r="B327" s="352"/>
      <c r="C327" s="352"/>
      <c r="D327" s="352"/>
      <c r="E327" s="382"/>
      <c r="F327" s="352"/>
    </row>
  </sheetData>
  <sheetProtection algorithmName="SHA-512" hashValue="owTJwVPFbxnavz4TOHW3SpGCeFDYcKHP2zy1XgKB1fAudUSxBQVeb3JDfEIso6bRULc38R5/hcmUTSRcrM3yfg==" saltValue="XVuv+ib8qYQM9rjsLwE/hg==" spinCount="100000" sheet="1" objects="1" scenarios="1" formatCells="0" formatColumns="0" formatRows="0" selectLockedCells="1"/>
  <mergeCells count="1">
    <mergeCell ref="A1:F1"/>
  </mergeCells>
  <pageMargins left="0.78740157480314965" right="0.19685039370078741" top="0.98425196850393704" bottom="0.98425196850393704" header="0.51181102362204722" footer="0.51181102362204722"/>
  <pageSetup paperSize="9" firstPageNumber="2" fitToHeight="0" orientation="portrait" r:id="rId1"/>
  <headerFooter differentFirst="1" alignWithMargins="0">
    <oddHeader>&amp;L&amp;10INVESTITOR: Brodosplit - Brodogradilište specijalnih objekata d.o.o. Put Supavla 21, 21000 Split; OIB: 91139119550&amp;C&amp;7&amp;R&amp;10Z.O.P.: 105720</oddHeader>
    <oddFooter>&amp;R&amp;10&amp;P/&amp;NSiječanj 2021.</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99"/>
  <sheetViews>
    <sheetView topLeftCell="A7" zoomScaleNormal="100" zoomScaleSheetLayoutView="80" workbookViewId="0">
      <selection activeCell="E13" sqref="E13"/>
    </sheetView>
  </sheetViews>
  <sheetFormatPr defaultColWidth="8.6640625" defaultRowHeight="14.4"/>
  <cols>
    <col min="1" max="1" width="6.109375" style="335" customWidth="1"/>
    <col min="2" max="2" width="65.33203125" style="336" customWidth="1"/>
    <col min="3" max="3" width="8.6640625" style="334"/>
    <col min="4" max="4" width="8.6640625" style="328"/>
    <col min="5" max="5" width="12.109375" style="312" customWidth="1"/>
    <col min="6" max="6" width="15" style="312" bestFit="1" customWidth="1"/>
    <col min="7" max="8" width="8.6640625" style="266"/>
    <col min="9" max="9" width="13.5546875" style="266" customWidth="1"/>
    <col min="10" max="16384" width="8.6640625" style="266"/>
  </cols>
  <sheetData>
    <row r="1" spans="1:6" s="258" customFormat="1" ht="15.6">
      <c r="A1" s="257" t="s">
        <v>140</v>
      </c>
      <c r="B1" s="257"/>
      <c r="C1" s="257"/>
      <c r="D1" s="257"/>
      <c r="E1" s="257"/>
      <c r="F1" s="257"/>
    </row>
    <row r="2" spans="1:6" s="261" customFormat="1" ht="13.2">
      <c r="A2" s="259" t="s">
        <v>134</v>
      </c>
      <c r="B2" s="259" t="s">
        <v>135</v>
      </c>
      <c r="C2" s="259" t="s">
        <v>136</v>
      </c>
      <c r="D2" s="260"/>
      <c r="E2" s="260" t="s">
        <v>137</v>
      </c>
      <c r="F2" s="260" t="s">
        <v>138</v>
      </c>
    </row>
    <row r="4" spans="1:6">
      <c r="A4" s="262" t="s">
        <v>141</v>
      </c>
      <c r="B4" s="262" t="s">
        <v>142</v>
      </c>
      <c r="C4" s="263"/>
      <c r="D4" s="264"/>
      <c r="E4" s="265"/>
      <c r="F4" s="265"/>
    </row>
    <row r="5" spans="1:6">
      <c r="A5" s="267"/>
      <c r="B5" s="267"/>
      <c r="C5" s="267"/>
      <c r="D5" s="267"/>
      <c r="E5" s="267"/>
      <c r="F5" s="267"/>
    </row>
    <row r="6" spans="1:6" ht="195" customHeight="1">
      <c r="A6" s="268">
        <v>1</v>
      </c>
      <c r="B6" s="268" t="s">
        <v>143</v>
      </c>
      <c r="C6" s="269"/>
      <c r="D6" s="270"/>
      <c r="E6" s="270"/>
      <c r="F6" s="270"/>
    </row>
    <row r="7" spans="1:6" ht="143.25" customHeight="1">
      <c r="A7" s="268"/>
      <c r="B7" s="268" t="s">
        <v>144</v>
      </c>
      <c r="C7" s="269" t="s">
        <v>145</v>
      </c>
      <c r="D7" s="271">
        <v>1</v>
      </c>
      <c r="E7" s="85"/>
      <c r="F7" s="270">
        <f>D7*E7</f>
        <v>0</v>
      </c>
    </row>
    <row r="8" spans="1:6">
      <c r="A8" s="268"/>
      <c r="B8" s="268"/>
      <c r="C8" s="269"/>
      <c r="D8" s="270"/>
      <c r="E8" s="85"/>
      <c r="F8" s="270"/>
    </row>
    <row r="9" spans="1:6" ht="137.25" customHeight="1">
      <c r="A9" s="268">
        <f>A6+1</f>
        <v>2</v>
      </c>
      <c r="B9" s="272" t="s">
        <v>146</v>
      </c>
      <c r="C9" s="269"/>
      <c r="D9" s="270"/>
      <c r="E9" s="85"/>
      <c r="F9" s="270"/>
    </row>
    <row r="10" spans="1:6" ht="34.5" customHeight="1">
      <c r="A10" s="268"/>
      <c r="B10" s="268" t="s">
        <v>147</v>
      </c>
      <c r="C10" s="269" t="s">
        <v>148</v>
      </c>
      <c r="D10" s="270">
        <v>185</v>
      </c>
      <c r="E10" s="256"/>
      <c r="F10" s="270">
        <f>D10*E10</f>
        <v>0</v>
      </c>
    </row>
    <row r="11" spans="1:6" ht="32.25" customHeight="1">
      <c r="A11" s="268"/>
      <c r="B11" s="268" t="s">
        <v>149</v>
      </c>
      <c r="C11" s="269" t="s">
        <v>148</v>
      </c>
      <c r="D11" s="270">
        <v>2160</v>
      </c>
      <c r="E11" s="85"/>
      <c r="F11" s="270">
        <f>D11*E11</f>
        <v>0</v>
      </c>
    </row>
    <row r="12" spans="1:6" ht="45.75" customHeight="1">
      <c r="A12" s="268"/>
      <c r="B12" s="268" t="s">
        <v>150</v>
      </c>
      <c r="C12" s="269" t="s">
        <v>148</v>
      </c>
      <c r="D12" s="270">
        <v>785</v>
      </c>
      <c r="E12" s="85"/>
      <c r="F12" s="270">
        <f>D12*E12</f>
        <v>0</v>
      </c>
    </row>
    <row r="13" spans="1:6" ht="32.25" customHeight="1">
      <c r="A13" s="268"/>
      <c r="B13" s="268" t="s">
        <v>151</v>
      </c>
      <c r="C13" s="269" t="s">
        <v>148</v>
      </c>
      <c r="D13" s="270">
        <v>5000</v>
      </c>
      <c r="E13" s="85"/>
      <c r="F13" s="270">
        <f>D13*E13</f>
        <v>0</v>
      </c>
    </row>
    <row r="14" spans="1:6">
      <c r="A14" s="268"/>
      <c r="B14" s="268"/>
      <c r="C14" s="269"/>
      <c r="D14" s="270"/>
      <c r="E14" s="270"/>
      <c r="F14" s="270"/>
    </row>
    <row r="15" spans="1:6">
      <c r="A15" s="273"/>
      <c r="B15" s="273" t="s">
        <v>152</v>
      </c>
      <c r="C15" s="274"/>
      <c r="D15" s="275"/>
      <c r="E15" s="275"/>
      <c r="F15" s="275">
        <f>SUM(F7:F14)</f>
        <v>0</v>
      </c>
    </row>
    <row r="16" spans="1:6">
      <c r="A16" s="268"/>
      <c r="B16" s="268"/>
      <c r="C16" s="269"/>
      <c r="D16" s="270"/>
      <c r="E16" s="270"/>
      <c r="F16" s="270"/>
    </row>
    <row r="17" spans="1:6">
      <c r="A17" s="276" t="s">
        <v>153</v>
      </c>
      <c r="B17" s="276" t="s">
        <v>154</v>
      </c>
      <c r="C17" s="277"/>
      <c r="D17" s="277"/>
      <c r="E17" s="277"/>
      <c r="F17" s="277"/>
    </row>
    <row r="18" spans="1:6">
      <c r="A18" s="278"/>
      <c r="B18" s="278"/>
      <c r="C18" s="279"/>
      <c r="D18" s="279"/>
      <c r="E18" s="279"/>
      <c r="F18" s="279"/>
    </row>
    <row r="19" spans="1:6">
      <c r="A19" s="280" t="s">
        <v>155</v>
      </c>
      <c r="B19" s="280"/>
      <c r="C19" s="281"/>
      <c r="D19" s="282"/>
      <c r="E19" s="283"/>
      <c r="F19" s="282"/>
    </row>
    <row r="20" spans="1:6">
      <c r="A20" s="284"/>
      <c r="B20" s="284"/>
      <c r="C20" s="281"/>
      <c r="D20" s="282"/>
      <c r="E20" s="283"/>
      <c r="F20" s="282"/>
    </row>
    <row r="21" spans="1:6">
      <c r="A21" s="285" t="s">
        <v>156</v>
      </c>
      <c r="B21" s="286" t="s">
        <v>157</v>
      </c>
      <c r="C21" s="281"/>
      <c r="D21" s="282"/>
      <c r="E21" s="283"/>
      <c r="F21" s="282"/>
    </row>
    <row r="22" spans="1:6" ht="69">
      <c r="A22" s="284"/>
      <c r="B22" s="268" t="s">
        <v>329</v>
      </c>
      <c r="C22" s="281"/>
      <c r="D22" s="282"/>
      <c r="E22" s="283"/>
      <c r="F22" s="282"/>
    </row>
    <row r="23" spans="1:6" ht="57" customHeight="1">
      <c r="A23" s="284"/>
      <c r="B23" s="268" t="s">
        <v>330</v>
      </c>
      <c r="C23" s="281"/>
      <c r="D23" s="282"/>
      <c r="E23" s="283"/>
      <c r="F23" s="282"/>
    </row>
    <row r="24" spans="1:6" ht="42.75" customHeight="1">
      <c r="A24" s="284"/>
      <c r="B24" s="268" t="s">
        <v>331</v>
      </c>
      <c r="C24" s="281"/>
      <c r="D24" s="282"/>
      <c r="E24" s="283"/>
      <c r="F24" s="282"/>
    </row>
    <row r="25" spans="1:6" ht="18.75" customHeight="1">
      <c r="A25" s="284"/>
      <c r="B25" s="268" t="s">
        <v>158</v>
      </c>
      <c r="C25" s="281"/>
      <c r="D25" s="282"/>
      <c r="E25" s="283"/>
      <c r="F25" s="282"/>
    </row>
    <row r="26" spans="1:6" ht="28.5" customHeight="1">
      <c r="A26" s="284"/>
      <c r="B26" s="268" t="s">
        <v>332</v>
      </c>
      <c r="C26" s="281"/>
      <c r="D26" s="282"/>
      <c r="E26" s="283"/>
      <c r="F26" s="282"/>
    </row>
    <row r="27" spans="1:6" ht="18" customHeight="1">
      <c r="A27" s="284"/>
      <c r="B27" s="268" t="s">
        <v>159</v>
      </c>
      <c r="C27" s="281"/>
      <c r="D27" s="282"/>
      <c r="E27" s="283"/>
      <c r="F27" s="282"/>
    </row>
    <row r="28" spans="1:6" ht="29.25" customHeight="1">
      <c r="A28" s="284"/>
      <c r="B28" s="268" t="s">
        <v>333</v>
      </c>
      <c r="C28" s="281"/>
      <c r="D28" s="282"/>
      <c r="E28" s="283"/>
      <c r="F28" s="282"/>
    </row>
    <row r="29" spans="1:6" ht="15.75" customHeight="1">
      <c r="A29" s="284"/>
      <c r="B29" s="268" t="s">
        <v>160</v>
      </c>
      <c r="C29" s="281"/>
      <c r="D29" s="282"/>
      <c r="E29" s="283"/>
      <c r="F29" s="282"/>
    </row>
    <row r="30" spans="1:6" ht="32.25" customHeight="1">
      <c r="A30" s="284"/>
      <c r="B30" s="268" t="s">
        <v>161</v>
      </c>
      <c r="C30" s="281"/>
      <c r="D30" s="282"/>
      <c r="E30" s="283"/>
      <c r="F30" s="282"/>
    </row>
    <row r="31" spans="1:6" ht="69.75" customHeight="1">
      <c r="A31" s="284"/>
      <c r="B31" s="268" t="s">
        <v>334</v>
      </c>
      <c r="C31" s="281"/>
      <c r="D31" s="282"/>
      <c r="E31" s="283"/>
      <c r="F31" s="282"/>
    </row>
    <row r="32" spans="1:6">
      <c r="A32" s="284"/>
      <c r="B32" s="268" t="s">
        <v>162</v>
      </c>
      <c r="C32" s="281"/>
      <c r="D32" s="282"/>
      <c r="E32" s="283"/>
      <c r="F32" s="282"/>
    </row>
    <row r="33" spans="1:6" ht="27.75" customHeight="1">
      <c r="A33" s="284"/>
      <c r="B33" s="268" t="s">
        <v>163</v>
      </c>
      <c r="C33" s="281"/>
      <c r="D33" s="282"/>
      <c r="E33" s="283"/>
      <c r="F33" s="282"/>
    </row>
    <row r="34" spans="1:6">
      <c r="A34" s="284"/>
      <c r="B34" s="268" t="s">
        <v>164</v>
      </c>
      <c r="C34" s="281"/>
      <c r="D34" s="282"/>
      <c r="E34" s="283"/>
      <c r="F34" s="282"/>
    </row>
    <row r="35" spans="1:6" ht="42" customHeight="1">
      <c r="A35" s="284"/>
      <c r="B35" s="268" t="s">
        <v>165</v>
      </c>
      <c r="C35" s="281"/>
      <c r="D35" s="282"/>
      <c r="E35" s="283"/>
      <c r="F35" s="282"/>
    </row>
    <row r="36" spans="1:6">
      <c r="A36" s="278"/>
      <c r="B36" s="268" t="s">
        <v>166</v>
      </c>
      <c r="C36" s="279" t="s">
        <v>148</v>
      </c>
      <c r="D36" s="287">
        <v>5350</v>
      </c>
      <c r="E36" s="225"/>
      <c r="F36" s="283">
        <f>D36*E36</f>
        <v>0</v>
      </c>
    </row>
    <row r="37" spans="1:6">
      <c r="A37" s="278"/>
      <c r="B37" s="268"/>
      <c r="C37" s="279"/>
      <c r="D37" s="287"/>
      <c r="E37" s="225"/>
      <c r="F37" s="283"/>
    </row>
    <row r="38" spans="1:6" ht="110.25" customHeight="1">
      <c r="A38" s="278" t="s">
        <v>167</v>
      </c>
      <c r="B38" s="288" t="s">
        <v>168</v>
      </c>
      <c r="C38" s="279"/>
      <c r="D38" s="287"/>
      <c r="E38" s="225"/>
      <c r="F38" s="283"/>
    </row>
    <row r="39" spans="1:6">
      <c r="A39" s="278"/>
      <c r="B39" s="268" t="s">
        <v>169</v>
      </c>
      <c r="C39" s="279" t="s">
        <v>170</v>
      </c>
      <c r="D39" s="287">
        <v>160</v>
      </c>
      <c r="E39" s="225"/>
      <c r="F39" s="283">
        <f>D39*E39</f>
        <v>0</v>
      </c>
    </row>
    <row r="40" spans="1:6">
      <c r="A40" s="278"/>
      <c r="B40" s="268"/>
      <c r="C40" s="279"/>
      <c r="D40" s="287"/>
      <c r="E40" s="225"/>
      <c r="F40" s="283"/>
    </row>
    <row r="41" spans="1:6" ht="112.5" customHeight="1">
      <c r="A41" s="278" t="s">
        <v>171</v>
      </c>
      <c r="B41" s="288" t="s">
        <v>172</v>
      </c>
      <c r="C41" s="279"/>
      <c r="D41" s="287"/>
      <c r="E41" s="225"/>
      <c r="F41" s="283"/>
    </row>
    <row r="42" spans="1:6">
      <c r="A42" s="278"/>
      <c r="B42" s="268" t="s">
        <v>164</v>
      </c>
      <c r="C42" s="279"/>
      <c r="D42" s="287"/>
      <c r="E42" s="225"/>
      <c r="F42" s="283"/>
    </row>
    <row r="43" spans="1:6" ht="48" customHeight="1">
      <c r="A43" s="278"/>
      <c r="B43" s="268" t="s">
        <v>165</v>
      </c>
      <c r="C43" s="279" t="s">
        <v>170</v>
      </c>
      <c r="D43" s="287">
        <v>370</v>
      </c>
      <c r="E43" s="225"/>
      <c r="F43" s="283">
        <f>D43*E43</f>
        <v>0</v>
      </c>
    </row>
    <row r="44" spans="1:6">
      <c r="A44" s="278"/>
      <c r="B44" s="268" t="s">
        <v>166</v>
      </c>
      <c r="C44" s="279"/>
      <c r="D44" s="287"/>
      <c r="E44" s="225"/>
      <c r="F44" s="283"/>
    </row>
    <row r="45" spans="1:6">
      <c r="A45" s="278"/>
      <c r="B45" s="268"/>
      <c r="C45" s="279"/>
      <c r="D45" s="287"/>
      <c r="E45" s="225"/>
      <c r="F45" s="283"/>
    </row>
    <row r="46" spans="1:6" ht="66" customHeight="1">
      <c r="A46" s="278" t="s">
        <v>173</v>
      </c>
      <c r="B46" s="288" t="s">
        <v>174</v>
      </c>
      <c r="C46" s="279"/>
      <c r="D46" s="287"/>
      <c r="E46" s="225"/>
      <c r="F46" s="283"/>
    </row>
    <row r="47" spans="1:6">
      <c r="A47" s="278"/>
      <c r="B47" s="268" t="s">
        <v>169</v>
      </c>
      <c r="C47" s="279" t="s">
        <v>170</v>
      </c>
      <c r="D47" s="287">
        <v>300</v>
      </c>
      <c r="E47" s="225"/>
      <c r="F47" s="283">
        <f>D47*E47</f>
        <v>0</v>
      </c>
    </row>
    <row r="48" spans="1:6">
      <c r="A48" s="278"/>
      <c r="B48" s="268"/>
      <c r="C48" s="279"/>
      <c r="D48" s="287"/>
      <c r="E48" s="225"/>
      <c r="F48" s="283"/>
    </row>
    <row r="49" spans="1:6" ht="58.5" customHeight="1">
      <c r="A49" s="278" t="s">
        <v>175</v>
      </c>
      <c r="B49" s="288" t="s">
        <v>176</v>
      </c>
      <c r="C49" s="279"/>
      <c r="D49" s="287"/>
      <c r="E49" s="225"/>
      <c r="F49" s="283"/>
    </row>
    <row r="50" spans="1:6">
      <c r="A50" s="278"/>
      <c r="B50" s="268" t="s">
        <v>166</v>
      </c>
      <c r="C50" s="279" t="s">
        <v>170</v>
      </c>
      <c r="D50" s="287">
        <v>370</v>
      </c>
      <c r="E50" s="225"/>
      <c r="F50" s="283">
        <f>D50*E50</f>
        <v>0</v>
      </c>
    </row>
    <row r="51" spans="1:6">
      <c r="A51" s="278"/>
      <c r="B51" s="268"/>
      <c r="C51" s="279"/>
      <c r="D51" s="287"/>
      <c r="E51" s="225"/>
      <c r="F51" s="283"/>
    </row>
    <row r="52" spans="1:6" ht="151.80000000000001">
      <c r="A52" s="278" t="s">
        <v>177</v>
      </c>
      <c r="B52" s="288" t="s">
        <v>178</v>
      </c>
      <c r="C52" s="279" t="s">
        <v>148</v>
      </c>
      <c r="D52" s="287">
        <v>2490</v>
      </c>
      <c r="E52" s="225"/>
      <c r="F52" s="283">
        <f>D52*E52</f>
        <v>0</v>
      </c>
    </row>
    <row r="53" spans="1:6">
      <c r="A53" s="278"/>
      <c r="B53" s="268"/>
      <c r="C53" s="279"/>
      <c r="D53" s="287"/>
      <c r="E53" s="225"/>
      <c r="F53" s="283"/>
    </row>
    <row r="54" spans="1:6">
      <c r="A54" s="280" t="s">
        <v>179</v>
      </c>
      <c r="B54" s="280"/>
      <c r="C54" s="279"/>
      <c r="D54" s="287"/>
      <c r="E54" s="225"/>
      <c r="F54" s="283"/>
    </row>
    <row r="55" spans="1:6">
      <c r="A55" s="284"/>
      <c r="B55" s="284"/>
      <c r="C55" s="279"/>
      <c r="D55" s="287"/>
      <c r="E55" s="225"/>
      <c r="F55" s="283"/>
    </row>
    <row r="56" spans="1:6">
      <c r="A56" s="278" t="s">
        <v>180</v>
      </c>
      <c r="B56" s="289" t="s">
        <v>181</v>
      </c>
      <c r="C56" s="279"/>
      <c r="D56" s="287"/>
      <c r="E56" s="225"/>
      <c r="F56" s="283"/>
    </row>
    <row r="57" spans="1:6" ht="110.4">
      <c r="A57" s="278"/>
      <c r="B57" s="288" t="s">
        <v>335</v>
      </c>
      <c r="C57" s="279"/>
      <c r="D57" s="287"/>
      <c r="E57" s="225"/>
      <c r="F57" s="283"/>
    </row>
    <row r="58" spans="1:6" ht="119.25" customHeight="1">
      <c r="A58" s="278"/>
      <c r="B58" s="289" t="s">
        <v>336</v>
      </c>
      <c r="C58" s="279"/>
      <c r="D58" s="287"/>
      <c r="E58" s="225"/>
      <c r="F58" s="283"/>
    </row>
    <row r="59" spans="1:6">
      <c r="A59" s="278"/>
      <c r="B59" s="289" t="s">
        <v>182</v>
      </c>
      <c r="C59" s="279" t="s">
        <v>148</v>
      </c>
      <c r="D59" s="287">
        <v>4775</v>
      </c>
      <c r="E59" s="225"/>
      <c r="F59" s="283">
        <f>D59*E59</f>
        <v>0</v>
      </c>
    </row>
    <row r="60" spans="1:6">
      <c r="A60" s="278"/>
      <c r="B60" s="289"/>
      <c r="C60" s="279"/>
      <c r="D60" s="287"/>
      <c r="E60" s="225"/>
      <c r="F60" s="283"/>
    </row>
    <row r="61" spans="1:6" ht="84" customHeight="1">
      <c r="A61" s="278" t="s">
        <v>183</v>
      </c>
      <c r="B61" s="288" t="s">
        <v>184</v>
      </c>
      <c r="C61" s="279" t="s">
        <v>185</v>
      </c>
      <c r="D61" s="287">
        <v>140</v>
      </c>
      <c r="E61" s="225"/>
      <c r="F61" s="283">
        <f>D61*E61</f>
        <v>0</v>
      </c>
    </row>
    <row r="62" spans="1:6">
      <c r="A62" s="278"/>
      <c r="B62" s="288"/>
      <c r="C62" s="279"/>
      <c r="D62" s="287"/>
      <c r="E62" s="225"/>
      <c r="F62" s="283"/>
    </row>
    <row r="63" spans="1:6" ht="80.25" customHeight="1">
      <c r="A63" s="278" t="s">
        <v>186</v>
      </c>
      <c r="B63" s="288" t="s">
        <v>187</v>
      </c>
      <c r="C63" s="279" t="s">
        <v>185</v>
      </c>
      <c r="D63" s="287">
        <v>90</v>
      </c>
      <c r="E63" s="225"/>
      <c r="F63" s="283">
        <f>D63*E63</f>
        <v>0</v>
      </c>
    </row>
    <row r="64" spans="1:6">
      <c r="A64" s="278"/>
      <c r="B64" s="289"/>
      <c r="C64" s="279"/>
      <c r="D64" s="287"/>
      <c r="E64" s="225"/>
      <c r="F64" s="283"/>
    </row>
    <row r="65" spans="1:6" ht="85.5" customHeight="1">
      <c r="A65" s="278" t="s">
        <v>188</v>
      </c>
      <c r="B65" s="288" t="s">
        <v>189</v>
      </c>
      <c r="C65" s="279" t="s">
        <v>185</v>
      </c>
      <c r="D65" s="287">
        <v>360</v>
      </c>
      <c r="E65" s="225"/>
      <c r="F65" s="283">
        <f>D65*E65</f>
        <v>0</v>
      </c>
    </row>
    <row r="66" spans="1:6">
      <c r="A66" s="278"/>
      <c r="B66" s="290"/>
      <c r="C66" s="279"/>
      <c r="D66" s="287"/>
      <c r="E66" s="225"/>
      <c r="F66" s="283"/>
    </row>
    <row r="67" spans="1:6" ht="71.25" customHeight="1">
      <c r="A67" s="278" t="s">
        <v>190</v>
      </c>
      <c r="B67" s="288" t="s">
        <v>191</v>
      </c>
      <c r="C67" s="291"/>
      <c r="D67" s="291"/>
      <c r="E67" s="226"/>
      <c r="F67" s="292"/>
    </row>
    <row r="68" spans="1:6">
      <c r="A68" s="278"/>
      <c r="B68" s="293" t="s">
        <v>192</v>
      </c>
      <c r="C68" s="279"/>
      <c r="D68" s="287"/>
      <c r="E68" s="225"/>
      <c r="F68" s="283"/>
    </row>
    <row r="69" spans="1:6">
      <c r="A69" s="278"/>
      <c r="B69" s="294" t="s">
        <v>193</v>
      </c>
      <c r="C69" s="279" t="s">
        <v>185</v>
      </c>
      <c r="D69" s="287">
        <v>980</v>
      </c>
      <c r="E69" s="225"/>
      <c r="F69" s="283">
        <f>D69*E69</f>
        <v>0</v>
      </c>
    </row>
    <row r="70" spans="1:6">
      <c r="A70" s="278"/>
      <c r="B70" s="278"/>
      <c r="C70" s="281"/>
      <c r="D70" s="282"/>
      <c r="E70" s="225"/>
      <c r="F70" s="282"/>
    </row>
    <row r="71" spans="1:6" ht="70.5" customHeight="1">
      <c r="A71" s="278" t="s">
        <v>194</v>
      </c>
      <c r="B71" s="295" t="s">
        <v>195</v>
      </c>
      <c r="C71" s="281"/>
      <c r="D71" s="282"/>
      <c r="E71" s="225"/>
      <c r="F71" s="282"/>
    </row>
    <row r="72" spans="1:6" ht="18.75" customHeight="1">
      <c r="A72" s="278"/>
      <c r="B72" s="293" t="s">
        <v>196</v>
      </c>
      <c r="C72" s="279" t="s">
        <v>185</v>
      </c>
      <c r="D72" s="287">
        <v>360</v>
      </c>
      <c r="E72" s="225"/>
      <c r="F72" s="283">
        <f>D72*E72</f>
        <v>0</v>
      </c>
    </row>
    <row r="73" spans="1:6" ht="31.5" customHeight="1">
      <c r="A73" s="278"/>
      <c r="B73" s="294" t="s">
        <v>197</v>
      </c>
      <c r="C73" s="279" t="s">
        <v>10</v>
      </c>
      <c r="D73" s="287">
        <v>22</v>
      </c>
      <c r="E73" s="225"/>
      <c r="F73" s="283">
        <f>D73*E73</f>
        <v>0</v>
      </c>
    </row>
    <row r="74" spans="1:6" ht="18" customHeight="1">
      <c r="A74" s="278"/>
      <c r="B74" s="294" t="s">
        <v>198</v>
      </c>
      <c r="C74" s="279" t="s">
        <v>10</v>
      </c>
      <c r="D74" s="287">
        <v>44</v>
      </c>
      <c r="E74" s="225"/>
      <c r="F74" s="283">
        <f>D74*E74</f>
        <v>0</v>
      </c>
    </row>
    <row r="75" spans="1:6">
      <c r="A75" s="278"/>
      <c r="B75" s="294"/>
      <c r="C75" s="279"/>
      <c r="D75" s="287"/>
      <c r="E75" s="225"/>
      <c r="F75" s="283"/>
    </row>
    <row r="76" spans="1:6" ht="82.8">
      <c r="A76" s="278" t="s">
        <v>199</v>
      </c>
      <c r="B76" s="288" t="s">
        <v>200</v>
      </c>
      <c r="C76" s="279" t="s">
        <v>185</v>
      </c>
      <c r="D76" s="287">
        <v>46</v>
      </c>
      <c r="E76" s="225"/>
      <c r="F76" s="283">
        <f>D76*E76</f>
        <v>0</v>
      </c>
    </row>
    <row r="77" spans="1:6">
      <c r="A77" s="278"/>
      <c r="B77" s="278"/>
      <c r="C77" s="281"/>
      <c r="D77" s="282"/>
      <c r="E77" s="296"/>
      <c r="F77" s="282"/>
    </row>
    <row r="78" spans="1:6">
      <c r="A78" s="297"/>
      <c r="B78" s="297" t="s">
        <v>201</v>
      </c>
      <c r="C78" s="298"/>
      <c r="D78" s="298"/>
      <c r="E78" s="299"/>
      <c r="F78" s="300">
        <f>SUM(F36:F77)</f>
        <v>0</v>
      </c>
    </row>
    <row r="80" spans="1:6">
      <c r="A80" s="262" t="s">
        <v>202</v>
      </c>
      <c r="B80" s="301" t="s">
        <v>203</v>
      </c>
      <c r="C80" s="301"/>
      <c r="D80" s="301"/>
      <c r="E80" s="301"/>
      <c r="F80" s="301"/>
    </row>
    <row r="81" spans="1:6">
      <c r="A81" s="302"/>
      <c r="B81" s="302"/>
      <c r="C81" s="302"/>
      <c r="D81" s="302"/>
      <c r="E81" s="302"/>
      <c r="F81" s="302"/>
    </row>
    <row r="82" spans="1:6">
      <c r="A82" s="303" t="s">
        <v>204</v>
      </c>
      <c r="B82" s="304" t="s">
        <v>205</v>
      </c>
      <c r="C82" s="302"/>
      <c r="D82" s="302"/>
      <c r="E82" s="302"/>
      <c r="F82" s="302"/>
    </row>
    <row r="83" spans="1:6">
      <c r="A83" s="302"/>
      <c r="B83" s="302" t="s">
        <v>206</v>
      </c>
      <c r="C83" s="302" t="s">
        <v>10</v>
      </c>
      <c r="D83" s="305">
        <v>2</v>
      </c>
      <c r="E83" s="225"/>
      <c r="F83" s="306">
        <f>D83*E83</f>
        <v>0</v>
      </c>
    </row>
    <row r="84" spans="1:6">
      <c r="A84" s="302"/>
      <c r="B84" s="302" t="s">
        <v>207</v>
      </c>
      <c r="C84" s="302" t="s">
        <v>10</v>
      </c>
      <c r="D84" s="305">
        <v>2</v>
      </c>
      <c r="E84" s="225"/>
      <c r="F84" s="306">
        <f>D84*E84</f>
        <v>0</v>
      </c>
    </row>
    <row r="85" spans="1:6">
      <c r="A85" s="302"/>
      <c r="B85" s="302"/>
      <c r="C85" s="302"/>
      <c r="D85" s="302"/>
      <c r="E85" s="302"/>
      <c r="F85" s="307"/>
    </row>
    <row r="86" spans="1:6">
      <c r="A86" s="273"/>
      <c r="B86" s="273" t="s">
        <v>208</v>
      </c>
      <c r="C86" s="274"/>
      <c r="D86" s="275"/>
      <c r="E86" s="308"/>
      <c r="F86" s="309">
        <f>F83+F84</f>
        <v>0</v>
      </c>
    </row>
    <row r="88" spans="1:6" ht="18">
      <c r="A88" s="310" t="s">
        <v>209</v>
      </c>
      <c r="B88" s="310"/>
      <c r="C88" s="310"/>
      <c r="D88" s="310"/>
      <c r="E88" s="310"/>
      <c r="F88" s="310"/>
    </row>
    <row r="89" spans="1:6" ht="18">
      <c r="A89" s="311"/>
      <c r="B89" s="311"/>
      <c r="C89" s="311"/>
      <c r="D89" s="311"/>
    </row>
    <row r="90" spans="1:6" ht="30.75" customHeight="1">
      <c r="A90" s="313" t="s">
        <v>210</v>
      </c>
      <c r="B90" s="313"/>
      <c r="C90" s="313"/>
      <c r="D90" s="313"/>
      <c r="E90" s="313"/>
      <c r="F90" s="313"/>
    </row>
    <row r="91" spans="1:6" ht="35.25" customHeight="1">
      <c r="A91" s="314" t="s">
        <v>211</v>
      </c>
      <c r="B91" s="314"/>
      <c r="C91" s="314"/>
      <c r="D91" s="314"/>
      <c r="E91" s="314"/>
      <c r="F91" s="314"/>
    </row>
    <row r="92" spans="1:6">
      <c r="A92" s="315"/>
      <c r="B92" s="316"/>
      <c r="C92" s="317"/>
      <c r="D92" s="318"/>
    </row>
    <row r="93" spans="1:6">
      <c r="A93" s="319" t="s">
        <v>212</v>
      </c>
      <c r="B93" s="319" t="s">
        <v>142</v>
      </c>
      <c r="C93" s="320"/>
      <c r="D93" s="320"/>
      <c r="E93" s="320"/>
      <c r="F93" s="321">
        <f>F15</f>
        <v>0</v>
      </c>
    </row>
    <row r="94" spans="1:6">
      <c r="A94" s="319" t="s">
        <v>213</v>
      </c>
      <c r="B94" s="319" t="s">
        <v>154</v>
      </c>
      <c r="C94" s="322"/>
      <c r="D94" s="322"/>
      <c r="E94" s="322"/>
      <c r="F94" s="323">
        <f>F78</f>
        <v>0</v>
      </c>
    </row>
    <row r="95" spans="1:6">
      <c r="A95" s="319" t="s">
        <v>214</v>
      </c>
      <c r="B95" s="319" t="s">
        <v>203</v>
      </c>
      <c r="C95" s="322"/>
      <c r="D95" s="322"/>
      <c r="E95" s="322"/>
      <c r="F95" s="323">
        <f>F86</f>
        <v>0</v>
      </c>
    </row>
    <row r="96" spans="1:6">
      <c r="A96" s="324"/>
      <c r="B96" s="315"/>
      <c r="C96" s="325"/>
      <c r="D96" s="326"/>
      <c r="E96" s="327"/>
      <c r="F96" s="328"/>
    </row>
    <row r="97" spans="1:6">
      <c r="A97" s="329"/>
      <c r="B97" s="330" t="s">
        <v>420</v>
      </c>
      <c r="C97" s="331"/>
      <c r="D97" s="331"/>
      <c r="E97" s="331"/>
      <c r="F97" s="255">
        <f>SUM(F93:F95)</f>
        <v>0</v>
      </c>
    </row>
    <row r="98" spans="1:6">
      <c r="A98" s="332"/>
      <c r="B98" s="333" t="s">
        <v>132</v>
      </c>
      <c r="F98" s="227"/>
    </row>
    <row r="99" spans="1:6">
      <c r="B99" s="333" t="s">
        <v>421</v>
      </c>
      <c r="F99" s="254">
        <f>F97+F98</f>
        <v>0</v>
      </c>
    </row>
  </sheetData>
  <sheetProtection algorithmName="SHA-512" hashValue="kMe0invHLfD0Cve7yM6k5aeMgaKtrx0UltsQFXlN0X7vRlLVIGfdtYzOo1czoEMJYxrNuM93GeAF1KFwf0WYdQ==" saltValue="gpTrsOgn9C+W239tv/Ys6g==" spinCount="100000" sheet="1" objects="1" scenarios="1" formatCells="0" formatColumns="0" formatRows="0" selectLockedCells="1"/>
  <mergeCells count="8">
    <mergeCell ref="A88:F88"/>
    <mergeCell ref="A90:F90"/>
    <mergeCell ref="A91:F91"/>
    <mergeCell ref="A1:F1"/>
    <mergeCell ref="A5:F5"/>
    <mergeCell ref="A19:B19"/>
    <mergeCell ref="A54:B54"/>
    <mergeCell ref="B80:F80"/>
  </mergeCells>
  <pageMargins left="0.78740157480314965" right="0.19685039370078741" top="0.98425196850393704" bottom="0.98425196850393704" header="0.51181102362204722" footer="0.51181102362204722"/>
  <pageSetup paperSize="9" scale="81" firstPageNumber="2" fitToHeight="0" orientation="portrait" horizontalDpi="300" verticalDpi="300" r:id="rId1"/>
  <headerFooter differentFirst="1" alignWithMargins="0">
    <oddHeader>&amp;L&amp;10INVESTITOR: Brodosplit - Brodogradilište specijalnih objekata d.o.o. Put Supavla 21, 21000 Split; OIB: 91139119550&amp;C&amp;7&amp;R&amp;10Z.O.P.: 105720</oddHeader>
    <oddFooter>&amp;R&amp;10&amp;P/&amp;NSiječanj 2021.</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46"/>
  <sheetViews>
    <sheetView showOutlineSymbols="0" topLeftCell="A3" zoomScaleNormal="100" zoomScaleSheetLayoutView="80" zoomScalePageLayoutView="85" workbookViewId="0">
      <selection activeCell="E3" sqref="E3"/>
    </sheetView>
  </sheetViews>
  <sheetFormatPr defaultColWidth="9.109375" defaultRowHeight="13.2"/>
  <cols>
    <col min="1" max="1" width="7.44140625" style="11" customWidth="1"/>
    <col min="2" max="2" width="42.33203125" style="10" customWidth="1"/>
    <col min="3" max="3" width="8.109375" style="6" bestFit="1" customWidth="1"/>
    <col min="4" max="4" width="10.88671875" style="7" customWidth="1"/>
    <col min="5" max="5" width="10.88671875" style="8" bestFit="1" customWidth="1"/>
    <col min="6" max="6" width="13.109375" style="9" bestFit="1" customWidth="1"/>
    <col min="7" max="16384" width="9.109375" style="10"/>
  </cols>
  <sheetData>
    <row r="1" spans="1:6" s="3" customFormat="1" ht="16.5" customHeight="1">
      <c r="A1" s="214" t="s">
        <v>215</v>
      </c>
      <c r="B1" s="214"/>
      <c r="C1" s="214"/>
      <c r="D1" s="214"/>
      <c r="E1" s="214"/>
      <c r="F1" s="214"/>
    </row>
    <row r="2" spans="1:6" s="13" customFormat="1">
      <c r="A2" s="87" t="s">
        <v>134</v>
      </c>
      <c r="B2" s="87" t="s">
        <v>135</v>
      </c>
      <c r="C2" s="87" t="s">
        <v>136</v>
      </c>
      <c r="D2" s="88"/>
      <c r="E2" s="88" t="s">
        <v>137</v>
      </c>
      <c r="F2" s="88" t="s">
        <v>138</v>
      </c>
    </row>
    <row r="3" spans="1:6" ht="26.4">
      <c r="A3" s="5"/>
      <c r="B3" s="14" t="s">
        <v>216</v>
      </c>
      <c r="E3" s="246"/>
    </row>
    <row r="4" spans="1:6">
      <c r="A4" s="5"/>
      <c r="B4" s="15"/>
      <c r="E4" s="246"/>
    </row>
    <row r="5" spans="1:6">
      <c r="A5" s="16" t="s">
        <v>204</v>
      </c>
      <c r="B5" s="15" t="s">
        <v>217</v>
      </c>
      <c r="E5" s="246"/>
    </row>
    <row r="6" spans="1:6">
      <c r="A6" s="16"/>
      <c r="B6" s="15"/>
      <c r="E6" s="246"/>
    </row>
    <row r="7" spans="1:6" s="19" customFormat="1" ht="143.4" customHeight="1">
      <c r="A7" s="17" t="s">
        <v>156</v>
      </c>
      <c r="B7" s="18" t="s">
        <v>405</v>
      </c>
      <c r="C7" s="21" t="s">
        <v>10</v>
      </c>
      <c r="D7" s="21">
        <v>1</v>
      </c>
      <c r="E7" s="247"/>
      <c r="F7" s="225">
        <f>E7*D7</f>
        <v>0</v>
      </c>
    </row>
    <row r="8" spans="1:6" ht="13.8">
      <c r="A8" s="16"/>
      <c r="B8" s="23"/>
      <c r="C8" s="21"/>
      <c r="D8" s="21"/>
      <c r="E8" s="247"/>
      <c r="F8" s="225"/>
    </row>
    <row r="9" spans="1:6" ht="26.4">
      <c r="A9" s="16" t="s">
        <v>167</v>
      </c>
      <c r="B9" s="23" t="s">
        <v>390</v>
      </c>
      <c r="C9" s="10"/>
      <c r="D9" s="10"/>
      <c r="E9" s="229"/>
      <c r="F9" s="225"/>
    </row>
    <row r="10" spans="1:6" ht="13.8">
      <c r="A10" s="16"/>
      <c r="B10" s="23" t="s">
        <v>218</v>
      </c>
      <c r="C10" s="21" t="s">
        <v>219</v>
      </c>
      <c r="D10" s="21">
        <v>4</v>
      </c>
      <c r="E10" s="247"/>
      <c r="F10" s="225">
        <f>D10*E10</f>
        <v>0</v>
      </c>
    </row>
    <row r="11" spans="1:6" ht="13.8">
      <c r="A11" s="16"/>
      <c r="B11" s="23"/>
      <c r="C11" s="21"/>
      <c r="D11" s="21"/>
      <c r="E11" s="247"/>
      <c r="F11" s="225"/>
    </row>
    <row r="12" spans="1:6" ht="13.8">
      <c r="A12" s="16" t="s">
        <v>220</v>
      </c>
      <c r="B12" s="24" t="s">
        <v>221</v>
      </c>
      <c r="E12" s="246"/>
      <c r="F12" s="225"/>
    </row>
    <row r="13" spans="1:6" ht="13.8">
      <c r="A13" s="20"/>
      <c r="B13" s="24"/>
      <c r="E13" s="246"/>
      <c r="F13" s="225"/>
    </row>
    <row r="14" spans="1:6" ht="94.5" customHeight="1">
      <c r="A14" s="16" t="s">
        <v>180</v>
      </c>
      <c r="B14" s="25" t="s">
        <v>406</v>
      </c>
      <c r="C14" s="21" t="s">
        <v>10</v>
      </c>
      <c r="D14" s="21">
        <v>1</v>
      </c>
      <c r="E14" s="247"/>
      <c r="F14" s="225">
        <f>E14*D14</f>
        <v>0</v>
      </c>
    </row>
    <row r="15" spans="1:6" ht="13.8">
      <c r="A15" s="16"/>
      <c r="B15" s="26"/>
      <c r="D15" s="6"/>
      <c r="E15" s="246"/>
      <c r="F15" s="225"/>
    </row>
    <row r="16" spans="1:6" ht="13.8">
      <c r="A16" s="16" t="s">
        <v>222</v>
      </c>
      <c r="B16" s="26" t="s">
        <v>223</v>
      </c>
      <c r="C16" s="21"/>
      <c r="D16" s="21"/>
      <c r="E16" s="247"/>
      <c r="F16" s="225"/>
    </row>
    <row r="17" spans="1:11" ht="13.8">
      <c r="A17" s="16"/>
      <c r="B17" s="26"/>
      <c r="C17" s="21"/>
      <c r="D17" s="21"/>
      <c r="E17" s="247"/>
      <c r="F17" s="225"/>
    </row>
    <row r="18" spans="1:11" ht="13.8">
      <c r="A18" s="17" t="s">
        <v>224</v>
      </c>
      <c r="B18" s="27" t="s">
        <v>391</v>
      </c>
      <c r="C18" s="21"/>
      <c r="D18" s="21"/>
      <c r="E18" s="247"/>
      <c r="F18" s="225"/>
    </row>
    <row r="19" spans="1:11" ht="15.6">
      <c r="A19" s="16"/>
      <c r="B19" s="27" t="s">
        <v>225</v>
      </c>
      <c r="C19" s="21" t="s">
        <v>219</v>
      </c>
      <c r="D19" s="21">
        <v>53</v>
      </c>
      <c r="E19" s="247"/>
      <c r="F19" s="225">
        <f>D19*E19</f>
        <v>0</v>
      </c>
    </row>
    <row r="20" spans="1:11" ht="15.6">
      <c r="A20" s="28"/>
      <c r="B20" s="27" t="s">
        <v>226</v>
      </c>
      <c r="C20" s="21" t="s">
        <v>219</v>
      </c>
      <c r="D20" s="21">
        <v>35</v>
      </c>
      <c r="E20" s="247"/>
      <c r="F20" s="225">
        <f>D20*E20</f>
        <v>0</v>
      </c>
    </row>
    <row r="21" spans="1:11" ht="15.6">
      <c r="A21" s="28"/>
      <c r="B21" s="27" t="s">
        <v>227</v>
      </c>
      <c r="C21" s="21" t="s">
        <v>219</v>
      </c>
      <c r="D21" s="21">
        <v>19</v>
      </c>
      <c r="E21" s="247"/>
      <c r="F21" s="225">
        <f t="shared" ref="F21:F26" si="0">D21*E21</f>
        <v>0</v>
      </c>
    </row>
    <row r="22" spans="1:11" ht="15.6">
      <c r="A22" s="28"/>
      <c r="B22" s="27" t="s">
        <v>228</v>
      </c>
      <c r="C22" s="21" t="s">
        <v>219</v>
      </c>
      <c r="D22" s="21">
        <v>40</v>
      </c>
      <c r="E22" s="247"/>
      <c r="F22" s="225">
        <f t="shared" si="0"/>
        <v>0</v>
      </c>
    </row>
    <row r="23" spans="1:11" ht="15">
      <c r="A23" s="29"/>
      <c r="B23" s="30" t="s">
        <v>229</v>
      </c>
      <c r="C23" s="31" t="s">
        <v>219</v>
      </c>
      <c r="D23" s="31">
        <v>11</v>
      </c>
      <c r="E23" s="248"/>
      <c r="F23" s="225">
        <f>D23*E23</f>
        <v>0</v>
      </c>
    </row>
    <row r="24" spans="1:11" ht="15.6">
      <c r="A24" s="28"/>
      <c r="B24" s="27" t="s">
        <v>230</v>
      </c>
      <c r="C24" s="21" t="s">
        <v>219</v>
      </c>
      <c r="D24" s="21">
        <v>16</v>
      </c>
      <c r="E24" s="247"/>
      <c r="F24" s="225">
        <f t="shared" ref="F24" si="1">D24*E24</f>
        <v>0</v>
      </c>
    </row>
    <row r="25" spans="1:11" ht="15.6">
      <c r="A25" s="28"/>
      <c r="B25" s="27" t="s">
        <v>231</v>
      </c>
      <c r="C25" s="21" t="s">
        <v>219</v>
      </c>
      <c r="D25" s="21">
        <v>71</v>
      </c>
      <c r="E25" s="247"/>
      <c r="F25" s="225">
        <f t="shared" si="0"/>
        <v>0</v>
      </c>
    </row>
    <row r="26" spans="1:11" ht="15.6">
      <c r="A26" s="28"/>
      <c r="B26" s="27" t="s">
        <v>232</v>
      </c>
      <c r="C26" s="21" t="s">
        <v>219</v>
      </c>
      <c r="D26" s="21">
        <v>4</v>
      </c>
      <c r="E26" s="247"/>
      <c r="F26" s="225">
        <f t="shared" si="0"/>
        <v>0</v>
      </c>
      <c r="G26" s="36"/>
      <c r="H26" s="36"/>
      <c r="I26" s="36"/>
      <c r="J26" s="36"/>
      <c r="K26" s="36"/>
    </row>
    <row r="27" spans="1:11" ht="13.8">
      <c r="E27" s="246"/>
      <c r="F27" s="225"/>
    </row>
    <row r="28" spans="1:11" s="36" customFormat="1" ht="13.8">
      <c r="A28" s="5" t="s">
        <v>233</v>
      </c>
      <c r="B28" s="32" t="s">
        <v>392</v>
      </c>
      <c r="C28" s="33"/>
      <c r="D28" s="34"/>
      <c r="E28" s="35"/>
      <c r="F28" s="225"/>
      <c r="G28" s="10"/>
      <c r="H28" s="10"/>
      <c r="I28" s="10"/>
      <c r="J28" s="10"/>
      <c r="K28" s="10"/>
    </row>
    <row r="29" spans="1:11" ht="15.6">
      <c r="A29" s="28"/>
      <c r="B29" s="27" t="s">
        <v>234</v>
      </c>
      <c r="C29" s="21" t="s">
        <v>219</v>
      </c>
      <c r="D29" s="21">
        <v>18</v>
      </c>
      <c r="E29" s="247"/>
      <c r="F29" s="225">
        <f>D29*E29</f>
        <v>0</v>
      </c>
    </row>
    <row r="30" spans="1:11" ht="15.6">
      <c r="A30" s="28"/>
      <c r="B30" s="27" t="s">
        <v>235</v>
      </c>
      <c r="C30" s="21" t="s">
        <v>219</v>
      </c>
      <c r="D30" s="21">
        <v>17</v>
      </c>
      <c r="E30" s="247"/>
      <c r="F30" s="225">
        <f t="shared" ref="F30:F39" si="2">D30*E30</f>
        <v>0</v>
      </c>
    </row>
    <row r="31" spans="1:11" ht="15.6">
      <c r="A31" s="28"/>
      <c r="B31" s="27" t="s">
        <v>236</v>
      </c>
      <c r="C31" s="21" t="s">
        <v>219</v>
      </c>
      <c r="D31" s="21">
        <v>1</v>
      </c>
      <c r="E31" s="247"/>
      <c r="F31" s="225">
        <f t="shared" si="2"/>
        <v>0</v>
      </c>
    </row>
    <row r="32" spans="1:11" ht="15.6">
      <c r="A32" s="28"/>
      <c r="B32" s="27" t="s">
        <v>237</v>
      </c>
      <c r="C32" s="21" t="s">
        <v>219</v>
      </c>
      <c r="D32" s="21">
        <v>15</v>
      </c>
      <c r="E32" s="247"/>
      <c r="F32" s="225">
        <f t="shared" si="2"/>
        <v>0</v>
      </c>
    </row>
    <row r="33" spans="1:11" ht="15.6">
      <c r="A33" s="28"/>
      <c r="B33" s="27" t="s">
        <v>238</v>
      </c>
      <c r="C33" s="21" t="s">
        <v>219</v>
      </c>
      <c r="D33" s="21">
        <v>2</v>
      </c>
      <c r="E33" s="247"/>
      <c r="F33" s="225">
        <f t="shared" si="2"/>
        <v>0</v>
      </c>
    </row>
    <row r="34" spans="1:11" ht="15.6">
      <c r="A34" s="28"/>
      <c r="B34" s="27" t="s">
        <v>239</v>
      </c>
      <c r="C34" s="21" t="s">
        <v>219</v>
      </c>
      <c r="D34" s="21">
        <v>8</v>
      </c>
      <c r="E34" s="247"/>
      <c r="F34" s="225">
        <f t="shared" si="2"/>
        <v>0</v>
      </c>
    </row>
    <row r="35" spans="1:11" ht="15.6">
      <c r="A35" s="28"/>
      <c r="B35" s="27" t="s">
        <v>240</v>
      </c>
      <c r="C35" s="21" t="s">
        <v>219</v>
      </c>
      <c r="D35" s="21">
        <v>4</v>
      </c>
      <c r="E35" s="247"/>
      <c r="F35" s="225">
        <f t="shared" si="2"/>
        <v>0</v>
      </c>
    </row>
    <row r="36" spans="1:11" ht="15.6">
      <c r="A36" s="28"/>
      <c r="B36" s="27" t="s">
        <v>241</v>
      </c>
      <c r="C36" s="21" t="s">
        <v>219</v>
      </c>
      <c r="D36" s="21">
        <v>2</v>
      </c>
      <c r="E36" s="247"/>
      <c r="F36" s="225">
        <f t="shared" si="2"/>
        <v>0</v>
      </c>
    </row>
    <row r="37" spans="1:11" ht="17.25" customHeight="1">
      <c r="A37" s="28"/>
      <c r="B37" s="27" t="s">
        <v>242</v>
      </c>
      <c r="C37" s="21" t="s">
        <v>219</v>
      </c>
      <c r="D37" s="21">
        <v>3</v>
      </c>
      <c r="E37" s="247"/>
      <c r="F37" s="225">
        <f t="shared" si="2"/>
        <v>0</v>
      </c>
    </row>
    <row r="38" spans="1:11" ht="15.6">
      <c r="A38" s="28"/>
      <c r="B38" s="27" t="s">
        <v>243</v>
      </c>
      <c r="C38" s="21" t="s">
        <v>219</v>
      </c>
      <c r="D38" s="21">
        <v>3</v>
      </c>
      <c r="E38" s="247"/>
      <c r="F38" s="225">
        <f t="shared" si="2"/>
        <v>0</v>
      </c>
      <c r="G38" s="36"/>
      <c r="H38" s="36"/>
      <c r="I38" s="36"/>
      <c r="J38" s="36"/>
      <c r="K38" s="36"/>
    </row>
    <row r="39" spans="1:11" ht="15.6">
      <c r="A39" s="28"/>
      <c r="B39" s="27" t="s">
        <v>244</v>
      </c>
      <c r="C39" s="21" t="s">
        <v>219</v>
      </c>
      <c r="D39" s="21">
        <v>7</v>
      </c>
      <c r="E39" s="247"/>
      <c r="F39" s="225">
        <f t="shared" si="2"/>
        <v>0</v>
      </c>
      <c r="G39" s="36"/>
      <c r="H39" s="36"/>
      <c r="I39" s="36"/>
      <c r="J39" s="36"/>
      <c r="K39" s="36"/>
    </row>
    <row r="40" spans="1:11" s="36" customFormat="1" ht="13.8">
      <c r="A40" s="37"/>
      <c r="B40" s="32"/>
      <c r="C40" s="38"/>
      <c r="D40" s="39"/>
      <c r="E40" s="35"/>
      <c r="F40" s="225"/>
      <c r="G40" s="10"/>
      <c r="H40" s="10"/>
      <c r="I40" s="10"/>
      <c r="J40" s="10"/>
      <c r="K40" s="10"/>
    </row>
    <row r="41" spans="1:11" s="36" customFormat="1" ht="13.8">
      <c r="A41" s="5" t="s">
        <v>245</v>
      </c>
      <c r="B41" s="32" t="s">
        <v>393</v>
      </c>
      <c r="C41" s="33"/>
      <c r="D41" s="34"/>
      <c r="E41" s="35"/>
      <c r="F41" s="225"/>
      <c r="G41" s="10"/>
      <c r="H41" s="10"/>
      <c r="I41" s="10"/>
      <c r="J41" s="10"/>
      <c r="K41" s="10"/>
    </row>
    <row r="42" spans="1:11" ht="15.6">
      <c r="A42" s="16"/>
      <c r="B42" s="27" t="s">
        <v>225</v>
      </c>
      <c r="C42" s="21" t="s">
        <v>219</v>
      </c>
      <c r="D42" s="21">
        <v>9</v>
      </c>
      <c r="E42" s="247"/>
      <c r="F42" s="225">
        <f>D42*E42</f>
        <v>0</v>
      </c>
    </row>
    <row r="43" spans="1:11" ht="15.6">
      <c r="A43" s="28"/>
      <c r="B43" s="27" t="s">
        <v>226</v>
      </c>
      <c r="C43" s="21" t="s">
        <v>219</v>
      </c>
      <c r="D43" s="21">
        <v>17</v>
      </c>
      <c r="E43" s="247"/>
      <c r="F43" s="225">
        <f>D43*E43</f>
        <v>0</v>
      </c>
    </row>
    <row r="44" spans="1:11" ht="15.6">
      <c r="A44" s="28"/>
      <c r="B44" s="27" t="s">
        <v>227</v>
      </c>
      <c r="C44" s="21" t="s">
        <v>219</v>
      </c>
      <c r="D44" s="21">
        <v>12</v>
      </c>
      <c r="E44" s="247"/>
      <c r="F44" s="225">
        <f t="shared" ref="F44:F49" si="3">D44*E44</f>
        <v>0</v>
      </c>
    </row>
    <row r="45" spans="1:11" ht="15.6">
      <c r="A45" s="28"/>
      <c r="B45" s="27" t="s">
        <v>228</v>
      </c>
      <c r="C45" s="21" t="s">
        <v>219</v>
      </c>
      <c r="D45" s="21">
        <v>11</v>
      </c>
      <c r="E45" s="247"/>
      <c r="F45" s="225">
        <f t="shared" si="3"/>
        <v>0</v>
      </c>
    </row>
    <row r="46" spans="1:11" ht="15.6">
      <c r="A46" s="28"/>
      <c r="B46" s="27" t="s">
        <v>229</v>
      </c>
      <c r="C46" s="21" t="s">
        <v>219</v>
      </c>
      <c r="D46" s="21">
        <v>5</v>
      </c>
      <c r="E46" s="247"/>
      <c r="F46" s="225">
        <f t="shared" si="3"/>
        <v>0</v>
      </c>
    </row>
    <row r="47" spans="1:11" ht="15.6">
      <c r="A47" s="28"/>
      <c r="B47" s="27" t="s">
        <v>230</v>
      </c>
      <c r="C47" s="21" t="s">
        <v>219</v>
      </c>
      <c r="D47" s="21">
        <v>4</v>
      </c>
      <c r="E47" s="247"/>
      <c r="F47" s="225">
        <f t="shared" si="3"/>
        <v>0</v>
      </c>
    </row>
    <row r="48" spans="1:11" ht="15.6">
      <c r="A48" s="28"/>
      <c r="B48" s="27" t="s">
        <v>231</v>
      </c>
      <c r="C48" s="21" t="s">
        <v>219</v>
      </c>
      <c r="D48" s="21">
        <v>3</v>
      </c>
      <c r="E48" s="247"/>
      <c r="F48" s="225">
        <f t="shared" si="3"/>
        <v>0</v>
      </c>
    </row>
    <row r="49" spans="1:11" ht="15.6">
      <c r="A49" s="28"/>
      <c r="B49" s="27" t="s">
        <v>232</v>
      </c>
      <c r="C49" s="21" t="s">
        <v>219</v>
      </c>
      <c r="D49" s="21">
        <v>3</v>
      </c>
      <c r="E49" s="247"/>
      <c r="F49" s="225">
        <f t="shared" si="3"/>
        <v>0</v>
      </c>
      <c r="G49" s="36"/>
      <c r="H49" s="36"/>
      <c r="I49" s="36"/>
      <c r="J49" s="36"/>
      <c r="K49" s="36"/>
    </row>
    <row r="50" spans="1:11" ht="13.8">
      <c r="A50" s="28"/>
      <c r="B50" s="27"/>
      <c r="C50" s="21"/>
      <c r="D50" s="21"/>
      <c r="E50" s="247"/>
      <c r="F50" s="225"/>
      <c r="G50" s="36"/>
      <c r="H50" s="36"/>
      <c r="I50" s="36"/>
      <c r="J50" s="36"/>
      <c r="K50" s="36"/>
    </row>
    <row r="51" spans="1:11" s="36" customFormat="1" ht="13.8">
      <c r="A51" s="5" t="s">
        <v>246</v>
      </c>
      <c r="B51" s="32" t="s">
        <v>394</v>
      </c>
      <c r="C51" s="33"/>
      <c r="D51" s="34"/>
      <c r="E51" s="35"/>
      <c r="F51" s="225"/>
      <c r="G51" s="10"/>
      <c r="H51" s="10"/>
      <c r="I51" s="10"/>
      <c r="J51" s="10"/>
      <c r="K51" s="10"/>
    </row>
    <row r="52" spans="1:11" s="36" customFormat="1" ht="13.8">
      <c r="A52" s="5"/>
      <c r="B52" s="32"/>
      <c r="C52" s="33"/>
      <c r="D52" s="34"/>
      <c r="E52" s="35"/>
      <c r="F52" s="225"/>
      <c r="G52" s="10"/>
      <c r="H52" s="10"/>
      <c r="I52" s="10"/>
      <c r="J52" s="10"/>
      <c r="K52" s="10"/>
    </row>
    <row r="53" spans="1:11" ht="15.6">
      <c r="A53" s="16"/>
      <c r="B53" s="27" t="s">
        <v>225</v>
      </c>
      <c r="C53" s="21" t="s">
        <v>219</v>
      </c>
      <c r="D53" s="21">
        <v>18</v>
      </c>
      <c r="E53" s="247"/>
      <c r="F53" s="225">
        <f>D53*E53</f>
        <v>0</v>
      </c>
    </row>
    <row r="54" spans="1:11" ht="15.6">
      <c r="A54" s="28"/>
      <c r="B54" s="27" t="s">
        <v>228</v>
      </c>
      <c r="C54" s="21" t="s">
        <v>219</v>
      </c>
      <c r="D54" s="21">
        <v>2</v>
      </c>
      <c r="E54" s="247"/>
      <c r="F54" s="225">
        <f t="shared" ref="F54:F57" si="4">D54*E54</f>
        <v>0</v>
      </c>
    </row>
    <row r="55" spans="1:11" ht="15.6">
      <c r="A55" s="28"/>
      <c r="B55" s="27" t="s">
        <v>229</v>
      </c>
      <c r="C55" s="21" t="s">
        <v>219</v>
      </c>
      <c r="D55" s="21">
        <v>1</v>
      </c>
      <c r="E55" s="247"/>
      <c r="F55" s="225">
        <f t="shared" si="4"/>
        <v>0</v>
      </c>
    </row>
    <row r="56" spans="1:11" ht="15.6">
      <c r="A56" s="28"/>
      <c r="B56" s="27" t="s">
        <v>231</v>
      </c>
      <c r="C56" s="21" t="s">
        <v>219</v>
      </c>
      <c r="D56" s="21">
        <v>7</v>
      </c>
      <c r="E56" s="247"/>
      <c r="F56" s="225">
        <f t="shared" si="4"/>
        <v>0</v>
      </c>
    </row>
    <row r="57" spans="1:11" ht="15.6">
      <c r="A57" s="28"/>
      <c r="B57" s="27" t="s">
        <v>232</v>
      </c>
      <c r="C57" s="21" t="s">
        <v>219</v>
      </c>
      <c r="D57" s="21">
        <v>3</v>
      </c>
      <c r="E57" s="247"/>
      <c r="F57" s="225">
        <f t="shared" si="4"/>
        <v>0</v>
      </c>
      <c r="G57" s="36"/>
      <c r="H57" s="36"/>
      <c r="I57" s="36"/>
      <c r="J57" s="36"/>
      <c r="K57" s="36"/>
    </row>
    <row r="58" spans="1:11" ht="13.8">
      <c r="A58" s="28"/>
      <c r="B58" s="27"/>
      <c r="C58" s="21"/>
      <c r="D58" s="21"/>
      <c r="E58" s="247"/>
      <c r="F58" s="225"/>
    </row>
    <row r="59" spans="1:11" s="36" customFormat="1" ht="26.4">
      <c r="A59" s="5" t="s">
        <v>247</v>
      </c>
      <c r="B59" s="32" t="s">
        <v>395</v>
      </c>
      <c r="C59" s="33"/>
      <c r="D59" s="34"/>
      <c r="E59" s="35"/>
      <c r="F59" s="225"/>
      <c r="G59" s="10"/>
      <c r="H59" s="10"/>
      <c r="I59" s="10"/>
      <c r="J59" s="10"/>
      <c r="K59" s="10"/>
    </row>
    <row r="60" spans="1:11" ht="15.6">
      <c r="A60" s="16"/>
      <c r="B60" s="27" t="s">
        <v>225</v>
      </c>
      <c r="C60" s="21" t="s">
        <v>219</v>
      </c>
      <c r="D60" s="21">
        <v>61</v>
      </c>
      <c r="E60" s="247"/>
      <c r="F60" s="225">
        <f>D60*E60</f>
        <v>0</v>
      </c>
      <c r="G60" s="36"/>
      <c r="H60" s="36"/>
      <c r="I60" s="36"/>
      <c r="J60" s="36"/>
      <c r="K60" s="36"/>
    </row>
    <row r="61" spans="1:11" ht="13.8">
      <c r="A61" s="16"/>
      <c r="B61" s="27"/>
      <c r="C61" s="21"/>
      <c r="D61" s="21"/>
      <c r="E61" s="247"/>
      <c r="F61" s="225"/>
    </row>
    <row r="62" spans="1:11" s="36" customFormat="1" ht="26.4">
      <c r="A62" s="5" t="s">
        <v>248</v>
      </c>
      <c r="B62" s="12" t="s">
        <v>407</v>
      </c>
      <c r="C62" s="6"/>
      <c r="D62" s="7"/>
      <c r="E62" s="246"/>
      <c r="F62" s="225"/>
      <c r="G62" s="10"/>
      <c r="H62" s="10"/>
      <c r="I62" s="10"/>
      <c r="J62" s="10"/>
      <c r="K62" s="10"/>
    </row>
    <row r="63" spans="1:11" ht="15.6">
      <c r="A63" s="16"/>
      <c r="B63" s="27" t="s">
        <v>225</v>
      </c>
      <c r="C63" s="21" t="s">
        <v>219</v>
      </c>
      <c r="D63" s="21">
        <v>56</v>
      </c>
      <c r="E63" s="247"/>
      <c r="F63" s="225">
        <f>D63*E63</f>
        <v>0</v>
      </c>
    </row>
    <row r="64" spans="1:11" ht="15.6">
      <c r="A64" s="28"/>
      <c r="B64" s="27" t="s">
        <v>226</v>
      </c>
      <c r="C64" s="21" t="s">
        <v>219</v>
      </c>
      <c r="D64" s="21">
        <v>53</v>
      </c>
      <c r="E64" s="247"/>
      <c r="F64" s="225">
        <f>D64*E64</f>
        <v>0</v>
      </c>
    </row>
    <row r="65" spans="1:11" ht="15.6">
      <c r="A65" s="28"/>
      <c r="B65" s="27" t="s">
        <v>227</v>
      </c>
      <c r="C65" s="21" t="s">
        <v>219</v>
      </c>
      <c r="D65" s="21">
        <v>38</v>
      </c>
      <c r="E65" s="247"/>
      <c r="F65" s="225">
        <f t="shared" ref="F65:F70" si="5">D65*E65</f>
        <v>0</v>
      </c>
    </row>
    <row r="66" spans="1:11" ht="15.6">
      <c r="A66" s="28"/>
      <c r="B66" s="27" t="s">
        <v>228</v>
      </c>
      <c r="C66" s="21" t="s">
        <v>219</v>
      </c>
      <c r="D66" s="21">
        <v>54</v>
      </c>
      <c r="E66" s="247"/>
      <c r="F66" s="225">
        <f t="shared" si="5"/>
        <v>0</v>
      </c>
    </row>
    <row r="67" spans="1:11" ht="15.6">
      <c r="A67" s="28"/>
      <c r="B67" s="27" t="s">
        <v>229</v>
      </c>
      <c r="C67" s="21" t="s">
        <v>219</v>
      </c>
      <c r="D67" s="21">
        <v>15</v>
      </c>
      <c r="E67" s="247"/>
      <c r="F67" s="225">
        <f t="shared" si="5"/>
        <v>0</v>
      </c>
    </row>
    <row r="68" spans="1:11" ht="14.25" customHeight="1">
      <c r="A68" s="28"/>
      <c r="B68" s="27" t="s">
        <v>230</v>
      </c>
      <c r="C68" s="21" t="s">
        <v>219</v>
      </c>
      <c r="D68" s="21">
        <v>18</v>
      </c>
      <c r="E68" s="247"/>
      <c r="F68" s="225">
        <f t="shared" si="5"/>
        <v>0</v>
      </c>
    </row>
    <row r="69" spans="1:11" ht="14.25" customHeight="1">
      <c r="A69" s="28"/>
      <c r="B69" s="27" t="s">
        <v>231</v>
      </c>
      <c r="C69" s="21" t="s">
        <v>219</v>
      </c>
      <c r="D69" s="21">
        <v>70</v>
      </c>
      <c r="E69" s="247"/>
      <c r="F69" s="225">
        <f t="shared" si="5"/>
        <v>0</v>
      </c>
    </row>
    <row r="70" spans="1:11" ht="14.25" customHeight="1">
      <c r="A70" s="28"/>
      <c r="B70" s="27" t="s">
        <v>232</v>
      </c>
      <c r="C70" s="21" t="s">
        <v>219</v>
      </c>
      <c r="D70" s="21">
        <v>5</v>
      </c>
      <c r="E70" s="247"/>
      <c r="F70" s="225">
        <f t="shared" si="5"/>
        <v>0</v>
      </c>
      <c r="G70" s="36"/>
      <c r="H70" s="36"/>
      <c r="I70" s="36"/>
      <c r="J70" s="36"/>
      <c r="K70" s="36"/>
    </row>
    <row r="71" spans="1:11" ht="14.25" customHeight="1">
      <c r="A71" s="28"/>
      <c r="B71" s="27"/>
      <c r="C71" s="21"/>
      <c r="D71" s="21"/>
      <c r="E71" s="247"/>
      <c r="F71" s="225"/>
      <c r="G71" s="36"/>
      <c r="H71" s="36"/>
      <c r="I71" s="36"/>
      <c r="J71" s="36"/>
      <c r="K71" s="36"/>
    </row>
    <row r="72" spans="1:11" s="36" customFormat="1" ht="13.8">
      <c r="A72" s="5" t="s">
        <v>249</v>
      </c>
      <c r="B72" s="40" t="s">
        <v>250</v>
      </c>
      <c r="C72" s="41"/>
      <c r="D72" s="34"/>
      <c r="E72" s="35"/>
      <c r="F72" s="225"/>
    </row>
    <row r="73" spans="1:11" s="36" customFormat="1" ht="13.8">
      <c r="A73" s="37"/>
      <c r="B73" s="42"/>
      <c r="C73" s="41"/>
      <c r="D73" s="34"/>
      <c r="E73" s="246"/>
      <c r="F73" s="225"/>
      <c r="G73" s="10"/>
      <c r="H73" s="10"/>
      <c r="I73" s="10"/>
      <c r="J73" s="10"/>
      <c r="K73" s="10"/>
    </row>
    <row r="74" spans="1:11" s="36" customFormat="1" ht="26.4">
      <c r="A74" s="5" t="s">
        <v>251</v>
      </c>
      <c r="B74" s="42" t="s">
        <v>396</v>
      </c>
      <c r="C74" s="41"/>
      <c r="D74" s="34"/>
      <c r="E74" s="246"/>
      <c r="F74" s="225"/>
      <c r="G74" s="10"/>
      <c r="H74" s="10"/>
      <c r="I74" s="10"/>
      <c r="J74" s="10"/>
      <c r="K74" s="10"/>
    </row>
    <row r="75" spans="1:11" ht="15.6">
      <c r="A75" s="16"/>
      <c r="B75" s="27" t="s">
        <v>225</v>
      </c>
      <c r="C75" s="21" t="s">
        <v>219</v>
      </c>
      <c r="D75" s="21">
        <v>60</v>
      </c>
      <c r="E75" s="247"/>
      <c r="F75" s="225">
        <f>D75*E75</f>
        <v>0</v>
      </c>
    </row>
    <row r="76" spans="1:11" ht="15.6">
      <c r="A76" s="16"/>
      <c r="B76" s="27" t="s">
        <v>252</v>
      </c>
      <c r="C76" s="21" t="s">
        <v>219</v>
      </c>
      <c r="D76" s="21">
        <v>60</v>
      </c>
      <c r="E76" s="247"/>
      <c r="F76" s="225">
        <f>D76*E76</f>
        <v>0</v>
      </c>
      <c r="G76" s="36"/>
      <c r="H76" s="36"/>
      <c r="I76" s="36"/>
      <c r="J76" s="36"/>
      <c r="K76" s="36"/>
    </row>
    <row r="77" spans="1:11" ht="13.8">
      <c r="A77" s="16"/>
      <c r="B77" s="27"/>
      <c r="C77" s="21"/>
      <c r="D77" s="21"/>
      <c r="E77" s="247"/>
      <c r="F77" s="225"/>
    </row>
    <row r="78" spans="1:11" s="36" customFormat="1" ht="13.8">
      <c r="A78" s="5" t="s">
        <v>253</v>
      </c>
      <c r="B78" s="42" t="s">
        <v>397</v>
      </c>
      <c r="C78" s="41"/>
      <c r="D78" s="34"/>
      <c r="E78" s="246"/>
      <c r="F78" s="225"/>
      <c r="G78" s="10"/>
      <c r="H78" s="10"/>
      <c r="I78" s="10"/>
      <c r="J78" s="10"/>
      <c r="K78" s="10"/>
    </row>
    <row r="79" spans="1:11" ht="15.6">
      <c r="A79" s="16"/>
      <c r="B79" s="27" t="s">
        <v>254</v>
      </c>
      <c r="C79" s="21" t="s">
        <v>219</v>
      </c>
      <c r="D79" s="21">
        <v>30</v>
      </c>
      <c r="E79" s="247"/>
      <c r="F79" s="225">
        <f>D79*E79</f>
        <v>0</v>
      </c>
    </row>
    <row r="80" spans="1:11" ht="15.6">
      <c r="A80" s="16"/>
      <c r="B80" s="27" t="s">
        <v>255</v>
      </c>
      <c r="C80" s="21" t="s">
        <v>219</v>
      </c>
      <c r="D80" s="21">
        <v>30</v>
      </c>
      <c r="E80" s="247"/>
      <c r="F80" s="225">
        <f>D80*E80</f>
        <v>0</v>
      </c>
      <c r="G80" s="49"/>
      <c r="H80" s="49"/>
      <c r="I80" s="49"/>
      <c r="J80" s="49"/>
      <c r="K80" s="49"/>
    </row>
    <row r="81" spans="1:11" ht="15.6">
      <c r="A81" s="16"/>
      <c r="B81" s="27" t="s">
        <v>256</v>
      </c>
      <c r="C81" s="21" t="s">
        <v>219</v>
      </c>
      <c r="D81" s="21">
        <v>30</v>
      </c>
      <c r="E81" s="247"/>
      <c r="F81" s="225">
        <f>D81*E81</f>
        <v>0</v>
      </c>
      <c r="G81" s="13"/>
      <c r="H81" s="13"/>
      <c r="I81" s="13"/>
      <c r="J81" s="13"/>
      <c r="K81" s="13"/>
    </row>
    <row r="82" spans="1:11" s="49" customFormat="1" ht="13.8">
      <c r="A82" s="43"/>
      <c r="B82" s="44"/>
      <c r="C82" s="45"/>
      <c r="D82" s="46"/>
      <c r="E82" s="47"/>
      <c r="F82" s="225"/>
      <c r="G82" s="13"/>
      <c r="H82" s="13"/>
      <c r="I82" s="13"/>
      <c r="J82" s="13"/>
      <c r="K82" s="13"/>
    </row>
    <row r="83" spans="1:11" s="13" customFormat="1" ht="39.6">
      <c r="A83" s="5" t="s">
        <v>257</v>
      </c>
      <c r="B83" s="42" t="s">
        <v>398</v>
      </c>
      <c r="C83" s="41"/>
      <c r="D83" s="34"/>
      <c r="E83" s="246"/>
      <c r="F83" s="225"/>
    </row>
    <row r="84" spans="1:11" s="13" customFormat="1" ht="15.6">
      <c r="A84" s="5"/>
      <c r="B84" s="27" t="s">
        <v>258</v>
      </c>
      <c r="C84" s="21" t="s">
        <v>219</v>
      </c>
      <c r="D84" s="21">
        <v>30</v>
      </c>
      <c r="E84" s="247"/>
      <c r="F84" s="225">
        <f>D84*E84</f>
        <v>0</v>
      </c>
    </row>
    <row r="85" spans="1:11" s="13" customFormat="1" ht="13.8">
      <c r="A85" s="5"/>
      <c r="B85" s="27"/>
      <c r="C85" s="21"/>
      <c r="D85" s="21"/>
      <c r="E85" s="247"/>
      <c r="F85" s="225"/>
    </row>
    <row r="86" spans="1:11" s="13" customFormat="1" ht="13.8">
      <c r="A86" s="5" t="s">
        <v>259</v>
      </c>
      <c r="B86" s="50" t="s">
        <v>260</v>
      </c>
      <c r="C86" s="21"/>
      <c r="D86" s="21"/>
      <c r="E86" s="247"/>
      <c r="F86" s="225"/>
      <c r="G86" s="10"/>
      <c r="H86" s="10"/>
      <c r="I86" s="10"/>
      <c r="J86" s="10"/>
      <c r="K86" s="10"/>
    </row>
    <row r="87" spans="1:11" s="13" customFormat="1" ht="13.8">
      <c r="A87" s="5"/>
      <c r="B87" s="27"/>
      <c r="C87" s="21"/>
      <c r="D87" s="21"/>
      <c r="E87" s="247"/>
      <c r="F87" s="225"/>
      <c r="G87" s="10"/>
      <c r="H87" s="10"/>
      <c r="I87" s="10"/>
      <c r="J87" s="10"/>
      <c r="K87" s="10"/>
    </row>
    <row r="88" spans="1:11" ht="27">
      <c r="A88" s="16" t="s">
        <v>261</v>
      </c>
      <c r="B88" s="51" t="s">
        <v>408</v>
      </c>
      <c r="C88" s="21" t="s">
        <v>10</v>
      </c>
      <c r="D88" s="21">
        <v>1</v>
      </c>
      <c r="E88" s="247"/>
      <c r="F88" s="225">
        <f>E88*D88</f>
        <v>0</v>
      </c>
    </row>
    <row r="89" spans="1:11" ht="13.8">
      <c r="A89" s="16"/>
      <c r="B89" s="23"/>
      <c r="C89" s="21"/>
      <c r="D89" s="21"/>
      <c r="E89" s="247"/>
      <c r="F89" s="225"/>
    </row>
    <row r="90" spans="1:11" ht="13.8">
      <c r="A90" s="16" t="s">
        <v>262</v>
      </c>
      <c r="B90" s="50" t="s">
        <v>263</v>
      </c>
      <c r="C90" s="21"/>
      <c r="D90" s="21"/>
      <c r="E90" s="247"/>
      <c r="F90" s="225"/>
    </row>
    <row r="91" spans="1:11" ht="13.8">
      <c r="A91" s="16"/>
      <c r="B91" s="52"/>
      <c r="C91" s="21"/>
      <c r="D91" s="21"/>
      <c r="E91" s="247"/>
      <c r="F91" s="225"/>
    </row>
    <row r="92" spans="1:11" ht="39.6">
      <c r="A92" s="16" t="s">
        <v>264</v>
      </c>
      <c r="B92" s="52" t="s">
        <v>399</v>
      </c>
      <c r="C92" s="21"/>
      <c r="D92" s="21"/>
      <c r="E92" s="247"/>
      <c r="F92" s="225"/>
    </row>
    <row r="93" spans="1:11" ht="41.25" customHeight="1">
      <c r="A93" s="16"/>
      <c r="B93" s="53" t="s">
        <v>265</v>
      </c>
      <c r="C93" s="21"/>
      <c r="D93" s="21"/>
      <c r="E93" s="247"/>
      <c r="F93" s="225"/>
    </row>
    <row r="94" spans="1:11" ht="43.5" customHeight="1">
      <c r="A94" s="16"/>
      <c r="B94" s="54" t="s">
        <v>266</v>
      </c>
      <c r="C94" s="21" t="s">
        <v>10</v>
      </c>
      <c r="D94" s="21">
        <v>2</v>
      </c>
      <c r="E94" s="247"/>
      <c r="F94" s="225">
        <f>E94*D94</f>
        <v>0</v>
      </c>
    </row>
    <row r="95" spans="1:11" ht="13.8">
      <c r="A95" s="16"/>
      <c r="B95" s="52"/>
      <c r="C95" s="21"/>
      <c r="D95" s="22"/>
      <c r="E95" s="249"/>
      <c r="F95" s="225"/>
    </row>
    <row r="96" spans="1:11" ht="39.6">
      <c r="A96" s="16" t="s">
        <v>267</v>
      </c>
      <c r="B96" s="55" t="s">
        <v>268</v>
      </c>
      <c r="C96" s="21" t="s">
        <v>10</v>
      </c>
      <c r="D96" s="22">
        <v>1</v>
      </c>
      <c r="E96" s="249"/>
      <c r="F96" s="225">
        <f>E96*D96</f>
        <v>0</v>
      </c>
    </row>
    <row r="97" spans="1:6" ht="13.8">
      <c r="A97" s="16"/>
      <c r="B97" s="52"/>
      <c r="C97" s="21"/>
      <c r="D97" s="22"/>
      <c r="E97" s="249"/>
      <c r="F97" s="225"/>
    </row>
    <row r="98" spans="1:6" ht="52.8">
      <c r="A98" s="56" t="s">
        <v>269</v>
      </c>
      <c r="B98" s="57" t="s">
        <v>409</v>
      </c>
      <c r="C98" s="58" t="s">
        <v>17</v>
      </c>
      <c r="D98" s="22">
        <v>200</v>
      </c>
      <c r="E98" s="249"/>
      <c r="F98" s="225">
        <f>D98*E98</f>
        <v>0</v>
      </c>
    </row>
    <row r="99" spans="1:6" ht="14.4">
      <c r="A99" s="59"/>
      <c r="B99" s="57"/>
      <c r="C99" s="58"/>
      <c r="D99" s="22"/>
      <c r="E99" s="249"/>
      <c r="F99" s="225"/>
    </row>
    <row r="100" spans="1:6" ht="52.8">
      <c r="A100" s="56" t="s">
        <v>270</v>
      </c>
      <c r="B100" s="57" t="s">
        <v>410</v>
      </c>
      <c r="C100" s="58" t="s">
        <v>17</v>
      </c>
      <c r="D100" s="22">
        <v>100</v>
      </c>
      <c r="E100" s="249"/>
      <c r="F100" s="225">
        <f>D100*E100</f>
        <v>0</v>
      </c>
    </row>
    <row r="101" spans="1:6" ht="14.4">
      <c r="A101" s="59"/>
      <c r="B101" s="57"/>
      <c r="C101" s="58"/>
      <c r="D101" s="22"/>
      <c r="E101" s="249"/>
      <c r="F101" s="225"/>
    </row>
    <row r="102" spans="1:6" ht="52.5" customHeight="1">
      <c r="A102" s="56" t="s">
        <v>271</v>
      </c>
      <c r="B102" s="57" t="s">
        <v>272</v>
      </c>
      <c r="C102" s="58"/>
      <c r="D102" s="22"/>
      <c r="E102" s="249"/>
      <c r="F102" s="225"/>
    </row>
    <row r="103" spans="1:6" ht="14.4">
      <c r="A103" s="60"/>
      <c r="B103" s="57" t="s">
        <v>273</v>
      </c>
      <c r="C103" s="58" t="s">
        <v>17</v>
      </c>
      <c r="D103" s="22">
        <v>100</v>
      </c>
      <c r="E103" s="249"/>
      <c r="F103" s="225">
        <f t="shared" ref="F103" si="6">D103*E103</f>
        <v>0</v>
      </c>
    </row>
    <row r="104" spans="1:6" ht="13.8">
      <c r="A104" s="56"/>
      <c r="B104" s="61"/>
      <c r="C104" s="62"/>
      <c r="D104" s="22"/>
      <c r="E104" s="249"/>
      <c r="F104" s="225"/>
    </row>
    <row r="105" spans="1:6" ht="39.6">
      <c r="A105" s="56" t="s">
        <v>274</v>
      </c>
      <c r="B105" s="57" t="s">
        <v>400</v>
      </c>
      <c r="C105" s="58"/>
      <c r="D105" s="22"/>
      <c r="E105" s="249"/>
      <c r="F105" s="225"/>
    </row>
    <row r="106" spans="1:6" ht="47.25" customHeight="1">
      <c r="A106" s="59"/>
      <c r="B106" s="57" t="s">
        <v>401</v>
      </c>
      <c r="C106" s="58"/>
      <c r="D106" s="22"/>
      <c r="E106" s="249"/>
      <c r="F106" s="225"/>
    </row>
    <row r="107" spans="1:6" ht="14.4">
      <c r="A107" s="59"/>
      <c r="B107" s="57" t="s">
        <v>275</v>
      </c>
      <c r="C107" s="58"/>
      <c r="D107" s="22"/>
      <c r="E107" s="249"/>
      <c r="F107" s="225"/>
    </row>
    <row r="108" spans="1:6" ht="26.4">
      <c r="A108" s="59"/>
      <c r="B108" s="57" t="s">
        <v>276</v>
      </c>
      <c r="C108" s="58"/>
      <c r="D108" s="22"/>
      <c r="E108" s="249"/>
      <c r="F108" s="225"/>
    </row>
    <row r="109" spans="1:6" ht="54" customHeight="1">
      <c r="A109" s="59"/>
      <c r="B109" s="57" t="s">
        <v>402</v>
      </c>
      <c r="C109" s="58" t="s">
        <v>277</v>
      </c>
      <c r="D109" s="22">
        <v>1</v>
      </c>
      <c r="E109" s="249"/>
      <c r="F109" s="225">
        <f>D109*E109</f>
        <v>0</v>
      </c>
    </row>
    <row r="110" spans="1:6" ht="13.8">
      <c r="A110" s="56"/>
      <c r="B110" s="61"/>
      <c r="C110" s="62"/>
      <c r="D110" s="22"/>
      <c r="E110" s="249"/>
      <c r="F110" s="225"/>
    </row>
    <row r="111" spans="1:6" ht="39.6">
      <c r="A111" s="56" t="s">
        <v>278</v>
      </c>
      <c r="B111" s="57" t="s">
        <v>400</v>
      </c>
      <c r="C111" s="58"/>
      <c r="D111" s="22"/>
      <c r="E111" s="249"/>
      <c r="F111" s="225"/>
    </row>
    <row r="112" spans="1:6" ht="26.4">
      <c r="A112" s="59"/>
      <c r="B112" s="57" t="s">
        <v>401</v>
      </c>
      <c r="C112" s="58"/>
      <c r="D112" s="22"/>
      <c r="E112" s="249"/>
      <c r="F112" s="225"/>
    </row>
    <row r="113" spans="1:11" ht="14.4">
      <c r="A113" s="59"/>
      <c r="B113" s="57" t="s">
        <v>279</v>
      </c>
      <c r="C113" s="58"/>
      <c r="D113" s="22"/>
      <c r="E113" s="249"/>
      <c r="F113" s="225"/>
    </row>
    <row r="114" spans="1:11" ht="26.4">
      <c r="A114" s="59"/>
      <c r="B114" s="57" t="s">
        <v>276</v>
      </c>
      <c r="C114" s="58"/>
      <c r="D114" s="22"/>
      <c r="E114" s="249"/>
      <c r="F114" s="225"/>
    </row>
    <row r="115" spans="1:11" ht="52.8">
      <c r="A115" s="59"/>
      <c r="B115" s="57" t="s">
        <v>402</v>
      </c>
      <c r="C115" s="58" t="s">
        <v>277</v>
      </c>
      <c r="D115" s="22">
        <v>2</v>
      </c>
      <c r="E115" s="249"/>
      <c r="F115" s="225">
        <f>D115*E115</f>
        <v>0</v>
      </c>
    </row>
    <row r="116" spans="1:11" ht="14.4">
      <c r="A116" s="16"/>
      <c r="B116" s="52"/>
      <c r="C116" s="21"/>
      <c r="D116" s="22"/>
      <c r="E116" s="249"/>
      <c r="F116" s="225"/>
      <c r="G116" s="64"/>
      <c r="H116" s="64"/>
      <c r="I116" s="64"/>
      <c r="J116" s="64"/>
      <c r="K116" s="64"/>
    </row>
    <row r="117" spans="1:11" ht="39.6">
      <c r="A117" s="16" t="s">
        <v>280</v>
      </c>
      <c r="B117" s="55" t="s">
        <v>419</v>
      </c>
      <c r="C117" s="21" t="s">
        <v>281</v>
      </c>
      <c r="D117" s="22">
        <v>2</v>
      </c>
      <c r="E117" s="249"/>
      <c r="F117" s="225">
        <f>E117*D117</f>
        <v>0</v>
      </c>
      <c r="G117" s="64"/>
      <c r="H117" s="64"/>
      <c r="I117" s="64"/>
      <c r="J117" s="64"/>
      <c r="K117" s="64"/>
    </row>
    <row r="118" spans="1:11" ht="14.4">
      <c r="A118" s="16"/>
      <c r="B118" s="52"/>
      <c r="C118" s="21"/>
      <c r="D118" s="22"/>
      <c r="E118" s="249"/>
      <c r="F118" s="225"/>
      <c r="G118" s="64"/>
      <c r="H118" s="64"/>
      <c r="I118" s="64"/>
      <c r="J118" s="64"/>
      <c r="K118" s="64"/>
    </row>
    <row r="119" spans="1:11" ht="228" customHeight="1">
      <c r="A119" s="16" t="s">
        <v>282</v>
      </c>
      <c r="B119" s="23" t="s">
        <v>411</v>
      </c>
      <c r="C119" s="21" t="s">
        <v>10</v>
      </c>
      <c r="D119" s="22">
        <v>2</v>
      </c>
      <c r="E119" s="249"/>
      <c r="F119" s="225">
        <f>E119*D119</f>
        <v>0</v>
      </c>
      <c r="G119" s="64"/>
      <c r="H119" s="64"/>
      <c r="I119" s="64"/>
      <c r="J119" s="64"/>
      <c r="K119" s="64"/>
    </row>
    <row r="120" spans="1:11" ht="14.4">
      <c r="A120" s="16"/>
      <c r="B120" s="23"/>
      <c r="C120" s="21"/>
      <c r="D120" s="22"/>
      <c r="E120" s="249"/>
      <c r="F120" s="225"/>
      <c r="G120" s="64"/>
      <c r="H120" s="64"/>
      <c r="I120" s="64"/>
      <c r="J120" s="64"/>
      <c r="K120" s="64"/>
    </row>
    <row r="121" spans="1:11" ht="27" customHeight="1">
      <c r="A121" s="16" t="s">
        <v>283</v>
      </c>
      <c r="B121" s="53" t="s">
        <v>412</v>
      </c>
      <c r="C121" s="41" t="s">
        <v>284</v>
      </c>
      <c r="D121" s="22">
        <v>2200</v>
      </c>
      <c r="E121" s="249"/>
      <c r="F121" s="225">
        <f>D121*E121</f>
        <v>0</v>
      </c>
      <c r="G121" s="64"/>
      <c r="H121" s="64"/>
      <c r="I121" s="64"/>
      <c r="J121" s="64"/>
      <c r="K121" s="64"/>
    </row>
    <row r="122" spans="1:11" s="64" customFormat="1" ht="14.4">
      <c r="A122" s="63"/>
      <c r="B122" s="53" t="s">
        <v>7</v>
      </c>
      <c r="D122" s="65"/>
      <c r="E122" s="250"/>
      <c r="F122" s="225"/>
    </row>
    <row r="123" spans="1:11" s="64" customFormat="1" ht="14.25" customHeight="1">
      <c r="A123" s="63"/>
      <c r="B123" s="53" t="s">
        <v>285</v>
      </c>
      <c r="D123" s="65"/>
      <c r="E123" s="250"/>
      <c r="F123" s="225"/>
    </row>
    <row r="124" spans="1:11" s="64" customFormat="1" ht="70.5" customHeight="1">
      <c r="A124" s="63"/>
      <c r="B124" s="53" t="s">
        <v>286</v>
      </c>
      <c r="D124" s="65"/>
      <c r="E124" s="250"/>
      <c r="F124" s="225"/>
      <c r="G124" s="10"/>
      <c r="H124" s="10"/>
      <c r="I124" s="10"/>
      <c r="J124" s="10"/>
      <c r="K124" s="10"/>
    </row>
    <row r="125" spans="1:11" s="64" customFormat="1" ht="14.4">
      <c r="A125" s="63"/>
      <c r="B125" s="53"/>
      <c r="D125" s="65"/>
      <c r="E125" s="250"/>
      <c r="F125" s="225"/>
      <c r="G125" s="10"/>
      <c r="H125" s="10"/>
      <c r="I125" s="10"/>
      <c r="J125" s="10"/>
      <c r="K125" s="10"/>
    </row>
    <row r="126" spans="1:11" s="64" customFormat="1" ht="66">
      <c r="A126" s="16" t="s">
        <v>287</v>
      </c>
      <c r="B126" s="53" t="s">
        <v>403</v>
      </c>
      <c r="C126" s="41" t="s">
        <v>284</v>
      </c>
      <c r="D126" s="7">
        <v>600</v>
      </c>
      <c r="E126" s="246"/>
      <c r="F126" s="225">
        <f>D126*E126</f>
        <v>0</v>
      </c>
      <c r="G126" s="66"/>
      <c r="H126" s="66"/>
      <c r="I126" s="66"/>
      <c r="J126" s="66"/>
      <c r="K126" s="66"/>
    </row>
    <row r="127" spans="1:11" s="64" customFormat="1" ht="14.4">
      <c r="A127" s="63"/>
      <c r="B127" s="53"/>
      <c r="C127" s="41"/>
      <c r="D127" s="34"/>
      <c r="E127" s="246"/>
      <c r="F127" s="225"/>
      <c r="G127" s="66"/>
      <c r="H127" s="66"/>
      <c r="I127" s="66"/>
      <c r="J127" s="66"/>
      <c r="K127" s="66"/>
    </row>
    <row r="128" spans="1:11" s="64" customFormat="1" ht="66">
      <c r="A128" s="16" t="s">
        <v>288</v>
      </c>
      <c r="B128" s="53" t="s">
        <v>404</v>
      </c>
      <c r="C128" s="41"/>
      <c r="D128" s="34"/>
      <c r="E128" s="246"/>
      <c r="F128" s="225"/>
      <c r="G128" s="66"/>
      <c r="H128" s="66"/>
      <c r="I128" s="66"/>
      <c r="J128" s="66"/>
      <c r="K128" s="66"/>
    </row>
    <row r="129" spans="1:11" s="64" customFormat="1" ht="14.4">
      <c r="A129" s="63"/>
      <c r="B129" s="53" t="s">
        <v>289</v>
      </c>
      <c r="C129" s="41" t="s">
        <v>284</v>
      </c>
      <c r="D129" s="34">
        <v>500</v>
      </c>
      <c r="E129" s="246"/>
      <c r="F129" s="225">
        <f t="shared" ref="F129:F130" si="7">D129*E129</f>
        <v>0</v>
      </c>
      <c r="G129" s="10"/>
      <c r="H129" s="10"/>
      <c r="I129" s="10"/>
      <c r="J129" s="10"/>
      <c r="K129" s="10"/>
    </row>
    <row r="130" spans="1:11" ht="13.8">
      <c r="A130" s="16"/>
      <c r="B130" s="53" t="s">
        <v>290</v>
      </c>
      <c r="C130" s="41" t="s">
        <v>148</v>
      </c>
      <c r="D130" s="34">
        <v>50</v>
      </c>
      <c r="E130" s="246"/>
      <c r="F130" s="225">
        <f t="shared" si="7"/>
        <v>0</v>
      </c>
      <c r="G130" s="36"/>
      <c r="H130" s="36"/>
      <c r="I130" s="36"/>
      <c r="J130" s="36"/>
      <c r="K130" s="36"/>
    </row>
    <row r="131" spans="1:11" ht="13.8">
      <c r="A131" s="16"/>
      <c r="B131" s="23"/>
      <c r="C131" s="21"/>
      <c r="D131" s="21"/>
      <c r="E131" s="247"/>
      <c r="F131" s="225"/>
      <c r="G131" s="49"/>
      <c r="H131" s="49"/>
      <c r="I131" s="49"/>
      <c r="J131" s="49"/>
      <c r="K131" s="49"/>
    </row>
    <row r="132" spans="1:11" s="66" customFormat="1" ht="158.4">
      <c r="A132" s="16" t="s">
        <v>291</v>
      </c>
      <c r="B132" s="53" t="s">
        <v>413</v>
      </c>
      <c r="D132" s="67"/>
      <c r="E132" s="251"/>
      <c r="F132" s="225"/>
      <c r="G132" s="36"/>
      <c r="H132" s="36"/>
      <c r="I132" s="36"/>
      <c r="J132" s="36"/>
      <c r="K132" s="36"/>
    </row>
    <row r="133" spans="1:11" s="66" customFormat="1" ht="13.8">
      <c r="A133" s="68"/>
      <c r="B133" s="53" t="s">
        <v>292</v>
      </c>
      <c r="C133" s="66" t="s">
        <v>148</v>
      </c>
      <c r="D133" s="34">
        <v>250</v>
      </c>
      <c r="E133" s="246"/>
      <c r="F133" s="225">
        <f t="shared" ref="F133:F134" si="8">D133*E133</f>
        <v>0</v>
      </c>
      <c r="G133" s="36"/>
      <c r="H133" s="36"/>
      <c r="I133" s="36"/>
      <c r="J133" s="36"/>
      <c r="K133" s="36"/>
    </row>
    <row r="134" spans="1:11" s="66" customFormat="1" ht="13.8">
      <c r="A134" s="68"/>
      <c r="B134" s="53" t="s">
        <v>293</v>
      </c>
      <c r="C134" s="66" t="s">
        <v>284</v>
      </c>
      <c r="D134" s="34">
        <v>500</v>
      </c>
      <c r="E134" s="246"/>
      <c r="F134" s="225">
        <f t="shared" si="8"/>
        <v>0</v>
      </c>
      <c r="G134" s="36"/>
      <c r="H134" s="36"/>
      <c r="I134" s="36"/>
      <c r="J134" s="36"/>
      <c r="K134" s="36"/>
    </row>
    <row r="135" spans="1:11" ht="13.8">
      <c r="A135" s="16"/>
      <c r="B135" s="23"/>
      <c r="C135" s="21"/>
      <c r="D135" s="21"/>
      <c r="E135" s="247"/>
      <c r="F135" s="225"/>
      <c r="G135" s="71"/>
      <c r="H135" s="71"/>
      <c r="I135" s="71"/>
      <c r="J135" s="71"/>
      <c r="K135" s="71"/>
    </row>
    <row r="136" spans="1:11" s="49" customFormat="1">
      <c r="A136" s="43"/>
      <c r="B136" s="44"/>
      <c r="C136" s="45"/>
      <c r="D136" s="46"/>
      <c r="E136" s="47"/>
      <c r="F136" s="48"/>
      <c r="G136" s="73"/>
      <c r="H136" s="73"/>
      <c r="I136" s="73"/>
      <c r="J136" s="73"/>
      <c r="K136" s="73"/>
    </row>
    <row r="137" spans="1:11" s="36" customFormat="1" ht="26.4">
      <c r="A137" s="5" t="s">
        <v>294</v>
      </c>
      <c r="B137" s="42" t="s">
        <v>418</v>
      </c>
      <c r="C137" s="41" t="s">
        <v>281</v>
      </c>
      <c r="D137" s="7">
        <v>1</v>
      </c>
      <c r="E137" s="246"/>
      <c r="F137" s="225">
        <f>D137*E137</f>
        <v>0</v>
      </c>
      <c r="G137" s="10"/>
      <c r="H137" s="10"/>
      <c r="I137" s="10"/>
      <c r="J137" s="10"/>
      <c r="K137" s="10"/>
    </row>
    <row r="138" spans="1:11" s="36" customFormat="1" ht="13.8">
      <c r="A138" s="37"/>
      <c r="C138" s="41"/>
      <c r="D138" s="34"/>
      <c r="E138" s="246"/>
      <c r="F138" s="225"/>
      <c r="G138" s="73"/>
      <c r="H138" s="73"/>
      <c r="I138" s="73"/>
      <c r="J138" s="73"/>
      <c r="K138" s="73"/>
    </row>
    <row r="139" spans="1:11" s="36" customFormat="1" ht="39.6">
      <c r="A139" s="5" t="s">
        <v>295</v>
      </c>
      <c r="B139" s="69" t="s">
        <v>414</v>
      </c>
      <c r="C139" s="41" t="s">
        <v>284</v>
      </c>
      <c r="D139" s="34">
        <v>3000</v>
      </c>
      <c r="E139" s="246"/>
      <c r="F139" s="225">
        <f>D139*E139</f>
        <v>0</v>
      </c>
      <c r="G139" s="10"/>
      <c r="H139" s="10"/>
      <c r="I139" s="10"/>
      <c r="J139" s="10"/>
      <c r="K139" s="10"/>
    </row>
    <row r="140" spans="1:11" s="71" customFormat="1" ht="13.8">
      <c r="A140" s="5"/>
      <c r="B140" s="70"/>
      <c r="C140" s="6"/>
      <c r="D140" s="7"/>
      <c r="E140" s="246"/>
      <c r="F140" s="225"/>
      <c r="G140" s="10"/>
      <c r="H140" s="10"/>
      <c r="I140" s="10"/>
      <c r="J140" s="10"/>
      <c r="K140" s="10"/>
    </row>
    <row r="141" spans="1:11" s="73" customFormat="1" ht="13.8">
      <c r="A141" s="74"/>
      <c r="B141" s="75"/>
      <c r="C141" s="62"/>
      <c r="D141" s="72"/>
      <c r="E141" s="252"/>
      <c r="F141" s="225"/>
      <c r="G141" s="10"/>
      <c r="H141" s="10"/>
      <c r="I141" s="10"/>
      <c r="J141" s="10"/>
      <c r="K141" s="10"/>
    </row>
    <row r="142" spans="1:11" ht="43.5" customHeight="1">
      <c r="A142" s="5" t="s">
        <v>296</v>
      </c>
      <c r="B142" s="76" t="s">
        <v>297</v>
      </c>
      <c r="C142" s="6" t="s">
        <v>119</v>
      </c>
      <c r="D142" s="7">
        <v>1</v>
      </c>
      <c r="E142" s="246"/>
      <c r="F142" s="225">
        <f>D142*E142</f>
        <v>0</v>
      </c>
    </row>
    <row r="143" spans="1:11" s="73" customFormat="1">
      <c r="A143" s="74"/>
      <c r="B143" s="75"/>
      <c r="C143" s="6"/>
      <c r="D143" s="7"/>
      <c r="E143" s="8"/>
      <c r="F143" s="9"/>
      <c r="G143" s="10"/>
      <c r="H143" s="10"/>
      <c r="I143" s="10"/>
      <c r="J143" s="10"/>
      <c r="K143" s="10"/>
    </row>
    <row r="144" spans="1:11" ht="15" customHeight="1">
      <c r="B144" s="77"/>
      <c r="C144" s="77"/>
      <c r="D144" s="215" t="s">
        <v>423</v>
      </c>
      <c r="E144" s="215"/>
      <c r="F144" s="253">
        <f>SUM(F8:F142)</f>
        <v>0</v>
      </c>
    </row>
    <row r="145" spans="4:6">
      <c r="D145" s="215" t="s">
        <v>132</v>
      </c>
      <c r="E145" s="215"/>
      <c r="F145" s="230"/>
    </row>
    <row r="146" spans="4:6">
      <c r="D146" s="215" t="s">
        <v>422</v>
      </c>
      <c r="E146" s="215"/>
      <c r="F146" s="228">
        <f>F144+F145</f>
        <v>0</v>
      </c>
    </row>
  </sheetData>
  <sheetProtection algorithmName="SHA-512" hashValue="T6ClltjIHRUhw03nLlnrrZtPrYG4RiVApNNloCU+ks2CtbUcLHbgACQtOxehlxdQlY/nrsBF31Kj15v41b1xNA==" saltValue="LtWyi2L5dEj8CJqy7l7MHw==" spinCount="100000" sheet="1" objects="1" scenarios="1" formatCells="0" formatColumns="0" formatRows="0" selectLockedCells="1"/>
  <mergeCells count="4">
    <mergeCell ref="A1:F1"/>
    <mergeCell ref="D144:E144"/>
    <mergeCell ref="D145:E145"/>
    <mergeCell ref="D146:E146"/>
  </mergeCells>
  <pageMargins left="0.78740157480314965" right="0.19685039370078741" top="0.98425196850393704" bottom="0.98425196850393704" header="0.51181102362204722" footer="0.51181102362204722"/>
  <pageSetup paperSize="9" scale="99" firstPageNumber="2" fitToHeight="0" orientation="portrait" r:id="rId1"/>
  <headerFooter differentFirst="1" alignWithMargins="0">
    <oddHeader>&amp;L&amp;10INVESTITOR: Brodosplit - Brodogradilište specijalnih objekata d.o.o. Put Supavla 21, 21000 Split; OIB: 91139119550&amp;C&amp;7&amp;R&amp;10Z.O.P.: 105720</oddHeader>
    <oddFooter>&amp;R&amp;10&amp;P/&amp;NSiječanj 2021.</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22"/>
  <sheetViews>
    <sheetView topLeftCell="A13" zoomScaleNormal="100" zoomScaleSheetLayoutView="80" workbookViewId="0">
      <selection activeCell="E8" sqref="E8"/>
    </sheetView>
  </sheetViews>
  <sheetFormatPr defaultColWidth="9.109375" defaultRowHeight="14.4"/>
  <cols>
    <col min="1" max="1" width="7.109375" style="82" bestFit="1" customWidth="1"/>
    <col min="2" max="2" width="47.6640625" style="82" customWidth="1"/>
    <col min="3" max="3" width="7.109375" style="82" bestFit="1" customWidth="1"/>
    <col min="4" max="4" width="4.33203125" style="82" bestFit="1" customWidth="1"/>
    <col min="5" max="5" width="11.33203125" style="82" bestFit="1" customWidth="1"/>
    <col min="6" max="6" width="13.109375" style="82" customWidth="1"/>
    <col min="7" max="8" width="9.109375" style="82"/>
    <col min="9" max="9" width="13.5546875" style="82" customWidth="1"/>
    <col min="10" max="16384" width="9.109375" style="82"/>
  </cols>
  <sheetData>
    <row r="1" spans="1:9" s="3" customFormat="1" ht="15.6">
      <c r="A1" s="214" t="s">
        <v>298</v>
      </c>
      <c r="B1" s="214"/>
      <c r="C1" s="214"/>
      <c r="D1" s="214"/>
      <c r="E1" s="214"/>
      <c r="F1" s="214"/>
    </row>
    <row r="2" spans="1:9" s="13" customFormat="1" ht="13.2">
      <c r="A2" s="87" t="s">
        <v>134</v>
      </c>
      <c r="B2" s="87" t="s">
        <v>135</v>
      </c>
      <c r="C2" s="87" t="s">
        <v>136</v>
      </c>
      <c r="D2" s="88"/>
      <c r="E2" s="88" t="s">
        <v>137</v>
      </c>
      <c r="F2" s="88" t="s">
        <v>138</v>
      </c>
    </row>
    <row r="3" spans="1:9" s="79" customFormat="1" ht="13.2">
      <c r="A3" s="99" t="s">
        <v>8</v>
      </c>
      <c r="B3" s="100" t="s">
        <v>299</v>
      </c>
      <c r="C3" s="101"/>
      <c r="D3" s="102"/>
      <c r="E3" s="103"/>
      <c r="F3" s="104"/>
    </row>
    <row r="4" spans="1:9" s="79" customFormat="1" ht="13.2">
      <c r="A4" s="93"/>
      <c r="B4" s="105"/>
      <c r="C4" s="95"/>
      <c r="D4" s="96"/>
      <c r="E4" s="106"/>
      <c r="F4" s="107"/>
    </row>
    <row r="5" spans="1:9" s="79" customFormat="1" ht="79.2">
      <c r="A5" s="108" t="str">
        <f>MID($A$3,3,5)&amp;COUNTA($A$3:A3)</f>
        <v>1.1</v>
      </c>
      <c r="B5" s="109" t="s">
        <v>300</v>
      </c>
      <c r="C5" s="110" t="s">
        <v>10</v>
      </c>
      <c r="D5" s="98">
        <v>8</v>
      </c>
      <c r="E5" s="242"/>
      <c r="F5" s="231">
        <f>D5*E5</f>
        <v>0</v>
      </c>
      <c r="I5" s="80"/>
    </row>
    <row r="6" spans="1:9" s="79" customFormat="1" ht="13.2">
      <c r="A6" s="93"/>
      <c r="B6" s="105"/>
      <c r="C6" s="95"/>
      <c r="D6" s="96"/>
      <c r="E6" s="244"/>
      <c r="F6" s="232"/>
    </row>
    <row r="7" spans="1:9" s="79" customFormat="1" ht="259.5" customHeight="1">
      <c r="A7" s="108" t="str">
        <f>MID($A$3,3,5)&amp;COUNTA($A$3:A5)</f>
        <v>1.2</v>
      </c>
      <c r="B7" s="201" t="s">
        <v>415</v>
      </c>
      <c r="C7" s="110"/>
      <c r="D7" s="98"/>
      <c r="E7" s="245"/>
      <c r="F7" s="231"/>
      <c r="I7" s="80"/>
    </row>
    <row r="8" spans="1:9" s="79" customFormat="1" ht="55.5" customHeight="1">
      <c r="A8" s="108"/>
      <c r="B8" s="109" t="s">
        <v>301</v>
      </c>
      <c r="C8" s="110" t="s">
        <v>10</v>
      </c>
      <c r="D8" s="98">
        <v>4</v>
      </c>
      <c r="E8" s="242"/>
      <c r="F8" s="231">
        <f>D8*E8</f>
        <v>0</v>
      </c>
      <c r="I8" s="80"/>
    </row>
    <row r="9" spans="1:9" s="79" customFormat="1" ht="13.2">
      <c r="A9" s="93"/>
      <c r="B9" s="105"/>
      <c r="C9" s="95"/>
      <c r="D9" s="96"/>
      <c r="E9" s="244"/>
      <c r="F9" s="232"/>
    </row>
    <row r="10" spans="1:9" s="79" customFormat="1" ht="136.5" customHeight="1">
      <c r="A10" s="108" t="str">
        <f>MID($A$3,3,5)&amp;COUNTA($A$3:A8)</f>
        <v>1.3</v>
      </c>
      <c r="B10" s="109" t="s">
        <v>416</v>
      </c>
      <c r="C10" s="110"/>
      <c r="D10" s="98"/>
      <c r="E10" s="245"/>
      <c r="F10" s="231"/>
      <c r="I10" s="80"/>
    </row>
    <row r="11" spans="1:9" s="79" customFormat="1" ht="52.8">
      <c r="A11" s="108"/>
      <c r="B11" s="109" t="s">
        <v>302</v>
      </c>
      <c r="C11" s="110" t="s">
        <v>10</v>
      </c>
      <c r="D11" s="98">
        <v>4</v>
      </c>
      <c r="E11" s="242"/>
      <c r="F11" s="231">
        <f>D11*E11</f>
        <v>0</v>
      </c>
      <c r="I11" s="80"/>
    </row>
    <row r="12" spans="1:9" s="79" customFormat="1" ht="13.2">
      <c r="A12" s="108"/>
      <c r="B12" s="112"/>
      <c r="C12" s="110"/>
      <c r="D12" s="98"/>
      <c r="E12" s="245"/>
      <c r="F12" s="231"/>
    </row>
    <row r="13" spans="1:9" s="79" customFormat="1" ht="13.2">
      <c r="A13" s="108"/>
      <c r="B13" s="112"/>
      <c r="C13" s="110"/>
      <c r="D13" s="98"/>
      <c r="E13" s="245"/>
      <c r="F13" s="231"/>
    </row>
    <row r="14" spans="1:9" s="79" customFormat="1" ht="13.2">
      <c r="A14" s="93"/>
      <c r="B14" s="113"/>
      <c r="C14" s="95"/>
      <c r="D14" s="96"/>
      <c r="E14" s="244"/>
      <c r="F14" s="232"/>
    </row>
    <row r="15" spans="1:9" s="79" customFormat="1" ht="39.6">
      <c r="A15" s="93" t="str">
        <f>MID($A$3,3,5)&amp;COUNTA($A$3:A14)</f>
        <v>1.4</v>
      </c>
      <c r="B15" s="213" t="s">
        <v>417</v>
      </c>
      <c r="C15" s="95" t="s">
        <v>10</v>
      </c>
      <c r="D15" s="96">
        <v>8</v>
      </c>
      <c r="E15" s="242"/>
      <c r="F15" s="232">
        <f>D15*E15</f>
        <v>0</v>
      </c>
    </row>
    <row r="16" spans="1:9" s="79" customFormat="1" ht="13.2">
      <c r="A16" s="93"/>
      <c r="B16" s="113"/>
      <c r="C16" s="95"/>
      <c r="D16" s="96"/>
      <c r="E16" s="106"/>
      <c r="F16" s="232"/>
    </row>
    <row r="17" spans="1:8" s="78" customFormat="1" ht="13.2">
      <c r="A17" s="118"/>
      <c r="B17" s="119" t="str">
        <f>$A$3&amp;" "&amp;$B$3&amp;" UKUPNO:"</f>
        <v>F.1. INSTALACIJA VANJSKE RASVJETE UKUPNO:</v>
      </c>
      <c r="C17" s="119"/>
      <c r="D17" s="120"/>
      <c r="E17" s="121"/>
      <c r="F17" s="233">
        <f>SUM(F3:F16)</f>
        <v>0</v>
      </c>
    </row>
    <row r="18" spans="1:8">
      <c r="F18" s="234"/>
    </row>
    <row r="19" spans="1:8" s="79" customFormat="1" ht="13.2">
      <c r="A19" s="93"/>
      <c r="B19" s="140" t="s">
        <v>420</v>
      </c>
      <c r="C19" s="116"/>
      <c r="D19" s="117"/>
      <c r="E19" s="117"/>
      <c r="F19" s="235">
        <f>F17</f>
        <v>0</v>
      </c>
      <c r="H19" s="81"/>
    </row>
    <row r="20" spans="1:8">
      <c r="B20" s="146" t="s">
        <v>132</v>
      </c>
      <c r="F20" s="237"/>
    </row>
    <row r="21" spans="1:8">
      <c r="B21" s="146" t="s">
        <v>421</v>
      </c>
      <c r="F21" s="236">
        <f>F19+F20</f>
        <v>0</v>
      </c>
    </row>
    <row r="22" spans="1:8">
      <c r="F22" s="234"/>
    </row>
  </sheetData>
  <sheetProtection algorithmName="SHA-512" hashValue="WK5K+bh9wLWGDBDcAbjXCr2s4klN/qG9RDbTtoRoF+lazOrVC4qfIOncEKR26rATR92w5PnmFeotk8pREKEiLw==" saltValue="ICYJN30m+TSV6jc0sXZHaw==" spinCount="100000" sheet="1" objects="1" scenarios="1" formatCells="0" formatColumns="0" formatRows="0" selectLockedCells="1"/>
  <mergeCells count="1">
    <mergeCell ref="A1:F1"/>
  </mergeCells>
  <pageMargins left="0.78740157480314965" right="0.19685039370078741" top="0.98425196850393704" bottom="0.98425196850393704" header="0.51181102362204722" footer="0.51181102362204722"/>
  <pageSetup paperSize="9" firstPageNumber="2" fitToHeight="0" orientation="portrait" horizontalDpi="360" verticalDpi="360" r:id="rId1"/>
  <headerFooter differentFirst="1" alignWithMargins="0">
    <oddHeader>&amp;L&amp;10INVESTITOR: Brodosplit - Brodogradilište specijalnih objekata d.o.o. Put Supavla 21, 21000 Split; OIB: 91139119550&amp;C&amp;7&amp;R&amp;10Z.O.P.: 105720</oddHeader>
    <oddFooter>&amp;R&amp;10&amp;P/&amp;NSiječanj 2021.</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20"/>
  <sheetViews>
    <sheetView zoomScaleNormal="100" zoomScaleSheetLayoutView="100" workbookViewId="0">
      <selection activeCell="E5" sqref="E5"/>
    </sheetView>
  </sheetViews>
  <sheetFormatPr defaultColWidth="9.109375" defaultRowHeight="14.4"/>
  <cols>
    <col min="1" max="1" width="7.109375" style="82" bestFit="1" customWidth="1"/>
    <col min="2" max="2" width="47.6640625" style="82" customWidth="1"/>
    <col min="3" max="3" width="9.33203125" style="82" bestFit="1" customWidth="1"/>
    <col min="4" max="4" width="2.33203125" style="82" bestFit="1" customWidth="1"/>
    <col min="5" max="5" width="13.44140625" style="82" bestFit="1" customWidth="1"/>
    <col min="6" max="6" width="13.88671875" style="82" bestFit="1" customWidth="1"/>
    <col min="7" max="8" width="9.109375" style="82"/>
    <col min="9" max="9" width="13.5546875" style="82" customWidth="1"/>
    <col min="10" max="16384" width="9.109375" style="82"/>
  </cols>
  <sheetData>
    <row r="1" spans="1:9" s="3" customFormat="1" ht="15.6">
      <c r="A1" s="214" t="s">
        <v>303</v>
      </c>
      <c r="B1" s="214"/>
      <c r="C1" s="214"/>
      <c r="D1" s="214"/>
      <c r="E1" s="214"/>
      <c r="F1" s="214"/>
    </row>
    <row r="2" spans="1:9" s="13" customFormat="1" ht="13.2">
      <c r="A2" s="90" t="s">
        <v>134</v>
      </c>
      <c r="B2" s="90" t="s">
        <v>135</v>
      </c>
      <c r="C2" s="90" t="s">
        <v>136</v>
      </c>
      <c r="D2" s="91"/>
      <c r="E2" s="91" t="s">
        <v>137</v>
      </c>
      <c r="F2" s="91" t="s">
        <v>138</v>
      </c>
    </row>
    <row r="3" spans="1:9" s="79" customFormat="1" ht="13.2">
      <c r="A3" s="99" t="s">
        <v>141</v>
      </c>
      <c r="B3" s="100" t="s">
        <v>304</v>
      </c>
      <c r="C3" s="101"/>
      <c r="D3" s="102"/>
      <c r="E3" s="103"/>
      <c r="F3" s="104"/>
    </row>
    <row r="4" spans="1:9" s="79" customFormat="1" ht="13.2">
      <c r="A4" s="93"/>
      <c r="B4" s="105"/>
      <c r="C4" s="95"/>
      <c r="D4" s="96"/>
      <c r="E4" s="106"/>
      <c r="F4" s="107"/>
    </row>
    <row r="5" spans="1:9" s="79" customFormat="1" ht="144.75" customHeight="1">
      <c r="A5" s="108" t="str">
        <f>MID($A$3,3,5)&amp;COUNTA($A$3:A3)</f>
        <v>1</v>
      </c>
      <c r="B5" s="109" t="s">
        <v>305</v>
      </c>
      <c r="C5" s="110" t="s">
        <v>145</v>
      </c>
      <c r="D5" s="98">
        <v>1</v>
      </c>
      <c r="E5" s="242"/>
      <c r="F5" s="231">
        <f>D5*E5</f>
        <v>0</v>
      </c>
      <c r="I5" s="80"/>
    </row>
    <row r="6" spans="1:9" s="79" customFormat="1" ht="13.2">
      <c r="A6" s="93"/>
      <c r="B6" s="105"/>
      <c r="C6" s="95"/>
      <c r="D6" s="96"/>
      <c r="E6" s="106"/>
      <c r="F6" s="232"/>
    </row>
    <row r="7" spans="1:9" s="79" customFormat="1" ht="13.2">
      <c r="A7" s="99" t="s">
        <v>153</v>
      </c>
      <c r="B7" s="100" t="s">
        <v>306</v>
      </c>
      <c r="C7" s="101"/>
      <c r="D7" s="102"/>
      <c r="E7" s="103"/>
      <c r="F7" s="238"/>
    </row>
    <row r="8" spans="1:9" s="79" customFormat="1" ht="13.2">
      <c r="A8" s="93"/>
      <c r="B8" s="105"/>
      <c r="C8" s="95"/>
      <c r="D8" s="96"/>
      <c r="E8" s="106"/>
      <c r="F8" s="232"/>
    </row>
    <row r="9" spans="1:9" s="79" customFormat="1" ht="387.75" customHeight="1">
      <c r="A9" s="108">
        <v>2</v>
      </c>
      <c r="B9" s="109" t="s">
        <v>328</v>
      </c>
      <c r="C9" s="110"/>
      <c r="D9" s="98"/>
      <c r="E9" s="111"/>
      <c r="F9" s="231"/>
      <c r="I9" s="80"/>
    </row>
    <row r="10" spans="1:9" s="79" customFormat="1" ht="189" customHeight="1">
      <c r="A10" s="108"/>
      <c r="B10" s="109" t="s">
        <v>307</v>
      </c>
      <c r="C10" s="110"/>
      <c r="D10" s="98"/>
      <c r="E10" s="111"/>
      <c r="F10" s="231"/>
      <c r="I10" s="80"/>
    </row>
    <row r="11" spans="1:9" s="79" customFormat="1" ht="56.25" customHeight="1">
      <c r="A11" s="108"/>
      <c r="B11" s="109" t="s">
        <v>308</v>
      </c>
      <c r="C11" s="110" t="s">
        <v>145</v>
      </c>
      <c r="D11" s="98">
        <v>1</v>
      </c>
      <c r="E11" s="242"/>
      <c r="F11" s="231">
        <f>D11*E11</f>
        <v>0</v>
      </c>
      <c r="I11" s="80"/>
    </row>
    <row r="12" spans="1:9" s="79" customFormat="1" ht="13.2">
      <c r="A12" s="93"/>
      <c r="B12" s="113"/>
      <c r="C12" s="95"/>
      <c r="D12" s="96"/>
      <c r="E12" s="106"/>
      <c r="F12" s="232"/>
    </row>
    <row r="13" spans="1:9" s="79" customFormat="1" ht="13.2">
      <c r="A13" s="99" t="s">
        <v>202</v>
      </c>
      <c r="B13" s="100" t="s">
        <v>309</v>
      </c>
      <c r="C13" s="101"/>
      <c r="D13" s="102"/>
      <c r="E13" s="103"/>
      <c r="F13" s="238"/>
    </row>
    <row r="14" spans="1:9" s="79" customFormat="1" ht="13.2">
      <c r="A14" s="93"/>
      <c r="B14" s="105"/>
      <c r="C14" s="95"/>
      <c r="D14" s="96"/>
      <c r="E14" s="106"/>
      <c r="F14" s="232"/>
    </row>
    <row r="15" spans="1:9" s="79" customFormat="1" ht="69" customHeight="1">
      <c r="A15" s="108">
        <v>3</v>
      </c>
      <c r="B15" s="109" t="s">
        <v>310</v>
      </c>
      <c r="C15" s="114" t="s">
        <v>145</v>
      </c>
      <c r="D15" s="82">
        <v>1</v>
      </c>
      <c r="E15" s="243"/>
      <c r="F15" s="231">
        <f>E15*D15</f>
        <v>0</v>
      </c>
      <c r="I15" s="80"/>
    </row>
    <row r="16" spans="1:9" s="79" customFormat="1" ht="13.2">
      <c r="A16" s="108"/>
      <c r="B16" s="115"/>
      <c r="C16" s="95"/>
      <c r="D16" s="96"/>
      <c r="E16" s="111"/>
      <c r="F16" s="231"/>
    </row>
    <row r="17" spans="1:8" s="78" customFormat="1" ht="13.2">
      <c r="A17" s="93"/>
      <c r="B17" s="94"/>
      <c r="C17" s="95"/>
      <c r="D17" s="96"/>
      <c r="E17" s="97"/>
      <c r="F17" s="239"/>
    </row>
    <row r="18" spans="1:8" s="79" customFormat="1" ht="13.2">
      <c r="A18" s="93"/>
      <c r="B18" s="140" t="s">
        <v>420</v>
      </c>
      <c r="C18" s="116"/>
      <c r="D18" s="117"/>
      <c r="E18" s="117"/>
      <c r="F18" s="235">
        <f>SUM(F5:F15)</f>
        <v>0</v>
      </c>
      <c r="H18" s="81"/>
    </row>
    <row r="19" spans="1:8">
      <c r="B19" s="146" t="s">
        <v>132</v>
      </c>
      <c r="F19" s="237"/>
    </row>
    <row r="20" spans="1:8">
      <c r="B20" s="146" t="s">
        <v>421</v>
      </c>
      <c r="F20" s="236">
        <f>F18+F19</f>
        <v>0</v>
      </c>
    </row>
  </sheetData>
  <sheetProtection algorithmName="SHA-512" hashValue="hhiKnZJJjVxG8FhSeCuT3SVBTQw5hhAtIFC0cLvr3ag9OInOobUzz264iXqQH38Wi0Ey15/yOrBncc8rJyY5dw==" saltValue="iYC4rsRDvRdTAazk1a1GDQ==" spinCount="100000" sheet="1" objects="1" scenarios="1" formatCells="0" formatColumns="0" formatRows="0" selectLockedCells="1"/>
  <mergeCells count="1">
    <mergeCell ref="A1:F1"/>
  </mergeCells>
  <pageMargins left="0.78740157480314965" right="0.19685039370078741" top="0.98425196850393704" bottom="0.98425196850393704" header="0.51181102362204722" footer="0.51181102362204722"/>
  <pageSetup paperSize="9" scale="98" firstPageNumber="2" fitToHeight="0" orientation="portrait" horizontalDpi="360" verticalDpi="360" r:id="rId1"/>
  <headerFooter differentFirst="1" alignWithMargins="0">
    <oddHeader>&amp;L&amp;10INVESTITOR: Brodosplit - Brodogradilište specijalnih objekata d.o.o. Put Supavla 21, 21000 Split; OIB: 91139119550&amp;C&amp;7&amp;R&amp;10Z.O.P.: 105720</oddHeader>
    <oddFooter>&amp;R&amp;10&amp;P/&amp;NSiječanj 2021.</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6"/>
  <sheetViews>
    <sheetView zoomScale="80" zoomScaleNormal="80" zoomScaleSheetLayoutView="80" workbookViewId="0">
      <selection activeCell="C23" sqref="C23"/>
    </sheetView>
  </sheetViews>
  <sheetFormatPr defaultColWidth="9.109375" defaultRowHeight="13.2"/>
  <cols>
    <col min="1" max="1" width="8.88671875" style="1" bestFit="1" customWidth="1"/>
    <col min="2" max="2" width="10.5546875" style="1" bestFit="1" customWidth="1"/>
    <col min="3" max="3" width="63.33203125" style="1" customWidth="1"/>
    <col min="4" max="4" width="18.109375" style="1" bestFit="1" customWidth="1"/>
    <col min="5" max="5" width="9.109375" style="1"/>
    <col min="6" max="6" width="16.5546875" style="1" bestFit="1" customWidth="1"/>
    <col min="7" max="7" width="9.109375" style="1"/>
    <col min="8" max="8" width="13.5546875" style="1" customWidth="1"/>
    <col min="9" max="16384" width="9.109375" style="1"/>
  </cols>
  <sheetData>
    <row r="1" spans="1:4" s="3" customFormat="1" ht="17.399999999999999">
      <c r="A1" s="216" t="s">
        <v>311</v>
      </c>
      <c r="B1" s="216"/>
      <c r="C1" s="216"/>
      <c r="D1" s="216"/>
    </row>
    <row r="3" spans="1:4" ht="26.4">
      <c r="A3" s="89" t="s">
        <v>312</v>
      </c>
      <c r="B3" s="92" t="s">
        <v>313</v>
      </c>
      <c r="C3" s="92" t="s">
        <v>314</v>
      </c>
      <c r="D3" s="92" t="s">
        <v>315</v>
      </c>
    </row>
    <row r="4" spans="1:4" s="4" customFormat="1">
      <c r="A4" s="122">
        <v>1</v>
      </c>
      <c r="B4" s="124" t="s">
        <v>316</v>
      </c>
      <c r="C4" s="84" t="s">
        <v>317</v>
      </c>
      <c r="D4" s="123">
        <f>'1. FN'!F375</f>
        <v>0</v>
      </c>
    </row>
    <row r="5" spans="1:4" s="4" customFormat="1" ht="26.4">
      <c r="A5" s="122">
        <v>2</v>
      </c>
      <c r="B5" s="124" t="s">
        <v>318</v>
      </c>
      <c r="C5" s="84" t="s">
        <v>319</v>
      </c>
      <c r="D5" s="123">
        <f>'2. MJERENJE'!F15</f>
        <v>0</v>
      </c>
    </row>
    <row r="6" spans="1:4" ht="26.4">
      <c r="A6" s="122">
        <v>3</v>
      </c>
      <c r="B6" s="83" t="s">
        <v>320</v>
      </c>
      <c r="C6" s="84" t="s">
        <v>321</v>
      </c>
      <c r="D6" s="123">
        <f>'3. OBNOVA OVOJNICE'!F97</f>
        <v>0</v>
      </c>
    </row>
    <row r="7" spans="1:4" ht="26.4">
      <c r="A7" s="122">
        <v>5</v>
      </c>
      <c r="B7" s="83" t="s">
        <v>322</v>
      </c>
      <c r="C7" s="84" t="s">
        <v>323</v>
      </c>
      <c r="D7" s="123">
        <f>'4. ODSISNA VENTILACIJA S REK.'!F144</f>
        <v>0</v>
      </c>
    </row>
    <row r="8" spans="1:4" ht="39.6">
      <c r="A8" s="122">
        <v>4</v>
      </c>
      <c r="B8" s="83" t="s">
        <v>324</v>
      </c>
      <c r="C8" s="84" t="s">
        <v>325</v>
      </c>
      <c r="D8" s="123">
        <f>'5. RASVJETA'!F19</f>
        <v>0</v>
      </c>
    </row>
    <row r="9" spans="1:4" s="4" customFormat="1">
      <c r="A9" s="122">
        <v>6</v>
      </c>
      <c r="B9" s="83" t="s">
        <v>326</v>
      </c>
      <c r="C9" s="84" t="s">
        <v>327</v>
      </c>
      <c r="D9" s="123">
        <f>'6. ZAMJENA LIFTA'!F18</f>
        <v>0</v>
      </c>
    </row>
    <row r="10" spans="1:4" s="3" customFormat="1" ht="15.6">
      <c r="C10" s="125" t="s">
        <v>424</v>
      </c>
      <c r="D10" s="240">
        <f>SUM(D4:D9)</f>
        <v>0</v>
      </c>
    </row>
    <row r="11" spans="1:4" s="3" customFormat="1" ht="15.6">
      <c r="C11" s="86"/>
      <c r="D11" s="241"/>
    </row>
    <row r="12" spans="1:4" s="3" customFormat="1" ht="15.6">
      <c r="C12" s="125" t="s">
        <v>425</v>
      </c>
      <c r="D12" s="240">
        <f>'1. FN'!F376+'2. MJERENJE'!F16+'3. OBNOVA OVOJNICE'!F98+'4. ODSISNA VENTILACIJA S REK.'!F145+'5. RASVJETA'!F20+'6. ZAMJENA LIFTA'!F19</f>
        <v>0</v>
      </c>
    </row>
    <row r="13" spans="1:4" s="3" customFormat="1" ht="15.6">
      <c r="C13" s="86"/>
      <c r="D13" s="241"/>
    </row>
    <row r="14" spans="1:4" s="3" customFormat="1" ht="15.6">
      <c r="C14" s="125" t="s">
        <v>426</v>
      </c>
      <c r="D14" s="240">
        <f>D10+D12</f>
        <v>0</v>
      </c>
    </row>
    <row r="16" spans="1:4">
      <c r="D16" s="2"/>
    </row>
  </sheetData>
  <sheetProtection algorithmName="SHA-512" hashValue="rx+LQqG1OQ/k9ITux7hM4MqCvStTYk38K8n3Xg+tH50H/TQ3BqQGj2/kxgpvTynQvDhFolcCTH6U1tubRUegYQ==" saltValue="8djNXYEGppZE1jCRqu7tvQ==" spinCount="100000" sheet="1" objects="1" scenarios="1" formatCells="0" formatColumns="0" formatRows="0" selectLockedCells="1"/>
  <mergeCells count="1">
    <mergeCell ref="A1:D1"/>
  </mergeCells>
  <pageMargins left="0.78740157480314965" right="0.19685039370078741" top="0.98425196850393704" bottom="0.98425196850393704" header="0.51181102362204722" footer="0.51181102362204722"/>
  <pageSetup paperSize="9" scale="92" firstPageNumber="2" fitToHeight="0" orientation="portrait" horizontalDpi="360" verticalDpi="360" r:id="rId1"/>
  <headerFooter differentFirst="1" alignWithMargins="0">
    <oddHeader>&amp;L&amp;10INVESTITOR: Brodosplit - Brodogradilište specijalnih objekata d.o.o. Put Supavla 21, 21000 Split; OIB: 91139119550&amp;C&amp;7&amp;R&amp;10Z.O.P.: 105720</oddHeader>
    <oddFooter>&amp;R&amp;10&amp;P/&amp;NSiječanj 2021.</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A6340833568CA4C9C562391CBF20A33" ma:contentTypeVersion="16" ma:contentTypeDescription="Create a new document." ma:contentTypeScope="" ma:versionID="89c8fea155b3bb073218f4f612f1d87c">
  <xsd:schema xmlns:xsd="http://www.w3.org/2001/XMLSchema" xmlns:xs="http://www.w3.org/2001/XMLSchema" xmlns:p="http://schemas.microsoft.com/office/2006/metadata/properties" xmlns:ns2="e1a734c5-45f2-421b-9ea1-bf28383de600" xmlns:ns3="7da73d6c-d312-46c9-8243-90a3e96ef2c4" targetNamespace="http://schemas.microsoft.com/office/2006/metadata/properties" ma:root="true" ma:fieldsID="593f06b3c684ac38fd5d9c84b988fee2" ns2:_="" ns3:_="">
    <xsd:import namespace="e1a734c5-45f2-421b-9ea1-bf28383de600"/>
    <xsd:import namespace="7da73d6c-d312-46c9-8243-90a3e96ef2c4"/>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1a734c5-45f2-421b-9ea1-bf28383de60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2171e5f0-354b-43c3-9df4-f1200d9131fd"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7da73d6c-d312-46c9-8243-90a3e96ef2c4"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2d9a8cb0-554a-4e67-9ed0-244b7448ebad}" ma:internalName="TaxCatchAll" ma:showField="CatchAllData" ma:web="7da73d6c-d312-46c9-8243-90a3e96ef2c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e1a734c5-45f2-421b-9ea1-bf28383de600">
      <Terms xmlns="http://schemas.microsoft.com/office/infopath/2007/PartnerControls"/>
    </lcf76f155ced4ddcb4097134ff3c332f>
    <TaxCatchAll xmlns="7da73d6c-d312-46c9-8243-90a3e96ef2c4" xsi:nil="true"/>
  </documentManagement>
</p:properties>
</file>

<file path=customXml/itemProps1.xml><?xml version="1.0" encoding="utf-8"?>
<ds:datastoreItem xmlns:ds="http://schemas.openxmlformats.org/officeDocument/2006/customXml" ds:itemID="{1D03C1AB-6463-4E01-8B68-6D2F88A10720}">
  <ds:schemaRefs>
    <ds:schemaRef ds:uri="http://schemas.microsoft.com/sharepoint/v3/contenttype/forms"/>
  </ds:schemaRefs>
</ds:datastoreItem>
</file>

<file path=customXml/itemProps2.xml><?xml version="1.0" encoding="utf-8"?>
<ds:datastoreItem xmlns:ds="http://schemas.openxmlformats.org/officeDocument/2006/customXml" ds:itemID="{F01AD2A6-09B8-44FC-A78E-0D2E95B6C54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1a734c5-45f2-421b-9ea1-bf28383de600"/>
    <ds:schemaRef ds:uri="7da73d6c-d312-46c9-8243-90a3e96ef2c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6FBD2B1-D004-4826-BF29-DB16CF4AFE06}">
  <ds:schemaRefs>
    <ds:schemaRef ds:uri="http://schemas.microsoft.com/office/2006/metadata/properties"/>
    <ds:schemaRef ds:uri="http://purl.org/dc/elements/1.1/"/>
    <ds:schemaRef ds:uri="http://schemas.microsoft.com/office/2006/documentManagement/types"/>
    <ds:schemaRef ds:uri="http://www.w3.org/XML/1998/namespace"/>
    <ds:schemaRef ds:uri="http://purl.org/dc/terms/"/>
    <ds:schemaRef ds:uri="7da73d6c-d312-46c9-8243-90a3e96ef2c4"/>
    <ds:schemaRef ds:uri="http://schemas.microsoft.com/office/infopath/2007/PartnerControls"/>
    <ds:schemaRef ds:uri="http://schemas.openxmlformats.org/package/2006/metadata/core-properties"/>
    <ds:schemaRef ds:uri="e1a734c5-45f2-421b-9ea1-bf28383de600"/>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7</vt:i4>
      </vt:variant>
      <vt:variant>
        <vt:lpstr>Imenovani rasponi</vt:lpstr>
      </vt:variant>
      <vt:variant>
        <vt:i4>13</vt:i4>
      </vt:variant>
    </vt:vector>
  </HeadingPairs>
  <TitlesOfParts>
    <vt:vector size="20" baseType="lpstr">
      <vt:lpstr>1. FN</vt:lpstr>
      <vt:lpstr>2. MJERENJE</vt:lpstr>
      <vt:lpstr>3. OBNOVA OVOJNICE</vt:lpstr>
      <vt:lpstr>4. ODSISNA VENTILACIJA S REK.</vt:lpstr>
      <vt:lpstr>5. RASVJETA</vt:lpstr>
      <vt:lpstr>6. ZAMJENA LIFTA</vt:lpstr>
      <vt:lpstr>REKAPITULACIJA</vt:lpstr>
      <vt:lpstr>'1. FN'!Ispis_naslova</vt:lpstr>
      <vt:lpstr>'2. MJERENJE'!Ispis_naslova</vt:lpstr>
      <vt:lpstr>'3. OBNOVA OVOJNICE'!Ispis_naslova</vt:lpstr>
      <vt:lpstr>'4. ODSISNA VENTILACIJA S REK.'!Ispis_naslova</vt:lpstr>
      <vt:lpstr>'5. RASVJETA'!Ispis_naslova</vt:lpstr>
      <vt:lpstr>'6. ZAMJENA LIFTA'!Ispis_naslova</vt:lpstr>
      <vt:lpstr>'1. FN'!Podrucje_ispisa</vt:lpstr>
      <vt:lpstr>'2. MJERENJE'!Podrucje_ispisa</vt:lpstr>
      <vt:lpstr>'3. OBNOVA OVOJNICE'!Podrucje_ispisa</vt:lpstr>
      <vt:lpstr>'4. ODSISNA VENTILACIJA S REK.'!Podrucje_ispisa</vt:lpstr>
      <vt:lpstr>'5. RASVJETA'!Podrucje_ispisa</vt:lpstr>
      <vt:lpstr>'6. ZAMJENA LIFTA'!Podrucje_ispisa</vt:lpstr>
      <vt:lpstr>REKAPITULACIJA!Podrucje_ispisa</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Lenovo</dc:creator>
  <cp:keywords/>
  <dc:description/>
  <cp:lastModifiedBy>Marin Sulentic</cp:lastModifiedBy>
  <cp:revision/>
  <dcterms:created xsi:type="dcterms:W3CDTF">2021-01-08T12:57:04Z</dcterms:created>
  <dcterms:modified xsi:type="dcterms:W3CDTF">2023-05-22T10:56:20Z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0x0101000C3545DC4FB2C04F922AA137D4580F9F</vt:lpwstr>
  </property>
  <property fmtid="{D5CDD505-2E9C-101B-9397-08002B2CF9AE}" pid="3" name="MediaServiceImageTags">
    <vt:lpwstr/>
  </property>
</Properties>
</file>